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7F31EDE4-95C7-4013-9161-D7DC07ECD7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ver clients" sheetId="4" r:id="rId1"/>
    <sheet name="Over KiB" sheetId="2" r:id="rId2"/>
    <sheet name="Wrong_only_for_network_MVA, M=1" sheetId="3" r:id="rId3"/>
    <sheet name="Wrong_only_for_network_MVA, M=8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" i="4" l="1"/>
  <c r="BF1" i="4" s="1"/>
  <c r="BG1" i="4" s="1"/>
  <c r="BH1" i="4" s="1"/>
  <c r="BE3" i="4"/>
  <c r="BE7" i="4"/>
  <c r="BE8" i="4"/>
  <c r="AF1" i="4"/>
  <c r="AF3" i="4"/>
  <c r="AF7" i="4"/>
  <c r="AG7" i="4"/>
  <c r="AF8" i="4"/>
  <c r="AG8" i="4"/>
  <c r="G7" i="4"/>
  <c r="G8" i="4"/>
  <c r="G1" i="4"/>
  <c r="G3" i="4" s="1"/>
  <c r="H1" i="4"/>
  <c r="I1" i="4" s="1"/>
  <c r="AI1" i="4" s="1"/>
  <c r="AI3" i="4" s="1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AY7" i="4"/>
  <c r="AY8" i="4"/>
  <c r="AT7" i="4"/>
  <c r="AU7" i="4"/>
  <c r="AV7" i="4"/>
  <c r="AW7" i="4"/>
  <c r="AX7" i="4"/>
  <c r="AT8" i="4"/>
  <c r="AU8" i="4"/>
  <c r="AV8" i="4"/>
  <c r="AW8" i="4"/>
  <c r="AX8" i="4"/>
  <c r="AI7" i="4"/>
  <c r="AJ7" i="4"/>
  <c r="AK7" i="4"/>
  <c r="AL7" i="4"/>
  <c r="AM7" i="4"/>
  <c r="AN7" i="4"/>
  <c r="AO7" i="4"/>
  <c r="AP7" i="4"/>
  <c r="AQ7" i="4"/>
  <c r="AR7" i="4"/>
  <c r="AS7" i="4"/>
  <c r="AI8" i="4"/>
  <c r="AJ8" i="4"/>
  <c r="AK8" i="4"/>
  <c r="AL8" i="4"/>
  <c r="AM8" i="4"/>
  <c r="AN8" i="4"/>
  <c r="AO8" i="4"/>
  <c r="AP8" i="4"/>
  <c r="AQ8" i="4"/>
  <c r="AR8" i="4"/>
  <c r="AS8" i="4"/>
  <c r="AH1" i="4"/>
  <c r="R7" i="4"/>
  <c r="S7" i="4"/>
  <c r="T7" i="4"/>
  <c r="U7" i="4"/>
  <c r="V7" i="4"/>
  <c r="W7" i="4"/>
  <c r="X7" i="4"/>
  <c r="Y7" i="4"/>
  <c r="Z7" i="4"/>
  <c r="R8" i="4"/>
  <c r="S8" i="4"/>
  <c r="T8" i="4"/>
  <c r="U8" i="4"/>
  <c r="V8" i="4"/>
  <c r="W8" i="4"/>
  <c r="X8" i="4"/>
  <c r="Y8" i="4"/>
  <c r="Z8" i="4"/>
  <c r="K7" i="4"/>
  <c r="L7" i="4"/>
  <c r="M7" i="4"/>
  <c r="N7" i="4"/>
  <c r="O7" i="4"/>
  <c r="P7" i="4"/>
  <c r="Q7" i="4"/>
  <c r="K8" i="4"/>
  <c r="L8" i="4"/>
  <c r="M8" i="4"/>
  <c r="N8" i="4"/>
  <c r="O8" i="4"/>
  <c r="P8" i="4"/>
  <c r="Q8" i="4"/>
  <c r="B8" i="4"/>
  <c r="B3" i="4"/>
  <c r="B53" i="4" a="1"/>
  <c r="B53" i="4" s="1"/>
  <c r="B52" i="4" a="1"/>
  <c r="B52" i="4" s="1"/>
  <c r="B49" i="4" a="1"/>
  <c r="B49" i="4" s="1"/>
  <c r="B48" i="4" a="1"/>
  <c r="B48" i="4" s="1"/>
  <c r="B7" i="4"/>
  <c r="AG1" i="4" l="1"/>
  <c r="AG3" i="4" s="1"/>
  <c r="J1" i="4"/>
  <c r="K1" i="4" s="1"/>
  <c r="AK1" i="4" s="1"/>
  <c r="AK3" i="4" s="1"/>
  <c r="AJ1" i="4"/>
  <c r="AJ3" i="4" s="1"/>
  <c r="BI1" i="4"/>
  <c r="BH3" i="4"/>
  <c r="L1" i="4"/>
  <c r="AL1" i="4" s="1"/>
  <c r="AL3" i="4" s="1"/>
  <c r="K3" i="4"/>
  <c r="BA8" i="4"/>
  <c r="BB8" i="4"/>
  <c r="BC8" i="4"/>
  <c r="BD8" i="4"/>
  <c r="BF8" i="4"/>
  <c r="BG8" i="4"/>
  <c r="AZ8" i="4"/>
  <c r="AB8" i="4"/>
  <c r="AC8" i="4"/>
  <c r="AD8" i="4"/>
  <c r="AE8" i="4"/>
  <c r="AH8" i="4"/>
  <c r="AA8" i="4"/>
  <c r="C8" i="4"/>
  <c r="D8" i="4"/>
  <c r="E8" i="4"/>
  <c r="F8" i="4"/>
  <c r="H8" i="4"/>
  <c r="I8" i="4"/>
  <c r="J8" i="4"/>
  <c r="BA7" i="4"/>
  <c r="BB7" i="4"/>
  <c r="BC7" i="4"/>
  <c r="BD7" i="4"/>
  <c r="BF7" i="4"/>
  <c r="BG7" i="4"/>
  <c r="AZ7" i="4"/>
  <c r="AB7" i="4"/>
  <c r="AC7" i="4"/>
  <c r="AD7" i="4"/>
  <c r="AE7" i="4"/>
  <c r="AH7" i="4"/>
  <c r="AA7" i="4"/>
  <c r="C7" i="4"/>
  <c r="D7" i="4"/>
  <c r="E7" i="4"/>
  <c r="F7" i="4"/>
  <c r="H7" i="4"/>
  <c r="I7" i="4"/>
  <c r="J7" i="4"/>
  <c r="B9" i="4"/>
  <c r="B10" i="4" s="1"/>
  <c r="B12" i="4" l="1"/>
  <c r="C12" i="4" s="1"/>
  <c r="D12" i="4" s="1"/>
  <c r="E12" i="4" s="1"/>
  <c r="B11" i="4"/>
  <c r="AZ9" i="4"/>
  <c r="AZ10" i="4" s="1"/>
  <c r="F12" i="4"/>
  <c r="H12" i="4" s="1"/>
  <c r="I12" i="4" s="1"/>
  <c r="J12" i="4" s="1"/>
  <c r="AA12" i="4" s="1"/>
  <c r="AB12" i="4" s="1"/>
  <c r="AC12" i="4" s="1"/>
  <c r="AD12" i="4" s="1"/>
  <c r="AE12" i="4" s="1"/>
  <c r="G12" i="4"/>
  <c r="AA9" i="4"/>
  <c r="AA10" i="4" s="1"/>
  <c r="BJ1" i="4"/>
  <c r="BI3" i="4"/>
  <c r="M1" i="4"/>
  <c r="AM1" i="4" s="1"/>
  <c r="AM3" i="4" s="1"/>
  <c r="L3" i="4"/>
  <c r="C9" i="4"/>
  <c r="C10" i="4" s="1"/>
  <c r="K12" i="4" l="1"/>
  <c r="AF12" i="4"/>
  <c r="BK1" i="4"/>
  <c r="BJ3" i="4"/>
  <c r="L12" i="4"/>
  <c r="M12" i="4" s="1"/>
  <c r="N12" i="4" s="1"/>
  <c r="O12" i="4" s="1"/>
  <c r="N1" i="4"/>
  <c r="AN1" i="4" s="1"/>
  <c r="AN3" i="4" s="1"/>
  <c r="M3" i="4"/>
  <c r="AG12" i="4" l="1"/>
  <c r="BL1" i="4"/>
  <c r="BK3" i="4"/>
  <c r="N3" i="4"/>
  <c r="O1" i="4"/>
  <c r="AO1" i="4" s="1"/>
  <c r="AO3" i="4" s="1"/>
  <c r="P12" i="4"/>
  <c r="C3" i="4"/>
  <c r="D3" i="4"/>
  <c r="E3" i="4"/>
  <c r="F3" i="4"/>
  <c r="H3" i="4"/>
  <c r="I3" i="4"/>
  <c r="J3" i="4"/>
  <c r="AA3" i="4"/>
  <c r="AB3" i="4"/>
  <c r="AC3" i="4"/>
  <c r="AD3" i="4"/>
  <c r="AE3" i="4"/>
  <c r="AH3" i="4"/>
  <c r="AZ3" i="4"/>
  <c r="BA3" i="4"/>
  <c r="BB3" i="4"/>
  <c r="BC3" i="4"/>
  <c r="BD3" i="4"/>
  <c r="BF3" i="4"/>
  <c r="BG3" i="4"/>
  <c r="AH12" i="4" l="1"/>
  <c r="AI12" i="4" s="1"/>
  <c r="BM1" i="4"/>
  <c r="BL3" i="4"/>
  <c r="P1" i="4"/>
  <c r="AP1" i="4" s="1"/>
  <c r="AP3" i="4" s="1"/>
  <c r="O3" i="4"/>
  <c r="Q12" i="4"/>
  <c r="R12" i="4" s="1"/>
  <c r="S12" i="4" s="1"/>
  <c r="T12" i="4" s="1"/>
  <c r="U12" i="4" s="1"/>
  <c r="V12" i="4" s="1"/>
  <c r="W12" i="4" s="1"/>
  <c r="X12" i="4" s="1"/>
  <c r="Y12" i="4" s="1"/>
  <c r="BA9" i="4"/>
  <c r="AB9" i="4"/>
  <c r="D9" i="4"/>
  <c r="B23" i="2" a="1"/>
  <c r="B23" i="2" s="1"/>
  <c r="B28" i="2" a="1"/>
  <c r="B28" i="2" s="1"/>
  <c r="B29" i="2" a="1"/>
  <c r="B29" i="2" s="1"/>
  <c r="AJ12" i="4" l="1"/>
  <c r="AK12" i="4" s="1"/>
  <c r="AZ12" i="4"/>
  <c r="BA12" i="4" s="1"/>
  <c r="BB12" i="4" s="1"/>
  <c r="BC12" i="4" s="1"/>
  <c r="AL12" i="4"/>
  <c r="BN1" i="4"/>
  <c r="BM3" i="4"/>
  <c r="Z12" i="4"/>
  <c r="Q1" i="4"/>
  <c r="AQ1" i="4" s="1"/>
  <c r="AQ3" i="4" s="1"/>
  <c r="P3" i="4"/>
  <c r="AC9" i="4"/>
  <c r="AB10" i="4"/>
  <c r="E9" i="4"/>
  <c r="G9" i="4" s="1"/>
  <c r="G10" i="4" s="1"/>
  <c r="D10" i="4"/>
  <c r="BB9" i="4"/>
  <c r="BA10" i="4"/>
  <c r="BD12" i="4" l="1"/>
  <c r="BF12" i="4" s="1"/>
  <c r="BG12" i="4" s="1"/>
  <c r="BH12" i="4" s="1"/>
  <c r="BI12" i="4" s="1"/>
  <c r="BJ12" i="4" s="1"/>
  <c r="BK12" i="4" s="1"/>
  <c r="BL12" i="4" s="1"/>
  <c r="BM12" i="4" s="1"/>
  <c r="BE12" i="4"/>
  <c r="AM12" i="4"/>
  <c r="BO1" i="4"/>
  <c r="BN3" i="4"/>
  <c r="Q3" i="4"/>
  <c r="R1" i="4"/>
  <c r="AR1" i="4" s="1"/>
  <c r="AR3" i="4" s="1"/>
  <c r="BC9" i="4"/>
  <c r="BE9" i="4" s="1"/>
  <c r="BE10" i="4" s="1"/>
  <c r="BB10" i="4"/>
  <c r="F9" i="4"/>
  <c r="E10" i="4"/>
  <c r="AD9" i="4"/>
  <c r="AC10" i="4"/>
  <c r="AN12" i="4" l="1"/>
  <c r="AO12" i="4" s="1"/>
  <c r="BN12" i="4"/>
  <c r="BP1" i="4"/>
  <c r="BO3" i="4"/>
  <c r="R3" i="4"/>
  <c r="S1" i="4"/>
  <c r="AS1" i="4" s="1"/>
  <c r="AS3" i="4" s="1"/>
  <c r="AE9" i="4"/>
  <c r="AF9" i="4" s="1"/>
  <c r="AD10" i="4"/>
  <c r="H9" i="4"/>
  <c r="F10" i="4"/>
  <c r="BD9" i="4"/>
  <c r="BC10" i="4"/>
  <c r="AF10" i="4" l="1"/>
  <c r="AG9" i="4"/>
  <c r="AG10" i="4" s="1"/>
  <c r="AP12" i="4"/>
  <c r="BQ1" i="4"/>
  <c r="BP3" i="4"/>
  <c r="BO12" i="4"/>
  <c r="S3" i="4"/>
  <c r="T1" i="4"/>
  <c r="AT1" i="4" s="1"/>
  <c r="AT3" i="4" s="1"/>
  <c r="BF9" i="4"/>
  <c r="BD10" i="4"/>
  <c r="I9" i="4"/>
  <c r="H10" i="4"/>
  <c r="AE10" i="4"/>
  <c r="AQ12" i="4" l="1"/>
  <c r="BP12" i="4"/>
  <c r="BR1" i="4"/>
  <c r="BQ3" i="4"/>
  <c r="T3" i="4"/>
  <c r="U1" i="4"/>
  <c r="AU1" i="4" s="1"/>
  <c r="AU3" i="4" s="1"/>
  <c r="AH9" i="4"/>
  <c r="AI9" i="4" s="1"/>
  <c r="J9" i="4"/>
  <c r="I10" i="4"/>
  <c r="BG9" i="4"/>
  <c r="BH9" i="4" s="1"/>
  <c r="BF10" i="4"/>
  <c r="J10" i="4" l="1"/>
  <c r="K9" i="4"/>
  <c r="AI10" i="4"/>
  <c r="AJ9" i="4"/>
  <c r="AR12" i="4"/>
  <c r="BI9" i="4"/>
  <c r="BH10" i="4"/>
  <c r="BQ12" i="4"/>
  <c r="BS1" i="4"/>
  <c r="BR3" i="4"/>
  <c r="V1" i="4"/>
  <c r="AV1" i="4" s="1"/>
  <c r="AV3" i="4" s="1"/>
  <c r="U3" i="4"/>
  <c r="BG10" i="4"/>
  <c r="AH10" i="4"/>
  <c r="K10" i="4" l="1"/>
  <c r="L9" i="4"/>
  <c r="AS12" i="4"/>
  <c r="AJ10" i="4"/>
  <c r="AK9" i="4"/>
  <c r="BT1" i="4"/>
  <c r="BS3" i="4"/>
  <c r="BR12" i="4"/>
  <c r="BJ9" i="4"/>
  <c r="BI10" i="4"/>
  <c r="W1" i="4"/>
  <c r="AW1" i="4" s="1"/>
  <c r="AW3" i="4" s="1"/>
  <c r="V3" i="4"/>
  <c r="L10" i="4" l="1"/>
  <c r="M9" i="4"/>
  <c r="AL9" i="4"/>
  <c r="AK10" i="4"/>
  <c r="AT12" i="4"/>
  <c r="BK9" i="4"/>
  <c r="BJ10" i="4"/>
  <c r="BS12" i="4"/>
  <c r="BU1" i="4"/>
  <c r="BT3" i="4"/>
  <c r="W3" i="4"/>
  <c r="X1" i="4"/>
  <c r="AX1" i="4" s="1"/>
  <c r="AX3" i="4" s="1"/>
  <c r="M10" i="4" l="1"/>
  <c r="N9" i="4"/>
  <c r="AU12" i="4"/>
  <c r="AM9" i="4"/>
  <c r="AL10" i="4"/>
  <c r="BV1" i="4"/>
  <c r="BU3" i="4"/>
  <c r="BT12" i="4"/>
  <c r="BL9" i="4"/>
  <c r="BK10" i="4"/>
  <c r="Y1" i="4"/>
  <c r="AY1" i="4" s="1"/>
  <c r="AY3" i="4" s="1"/>
  <c r="X3" i="4"/>
  <c r="N10" i="4" l="1"/>
  <c r="O9" i="4"/>
  <c r="AM10" i="4"/>
  <c r="AN9" i="4"/>
  <c r="AV12" i="4"/>
  <c r="BU12" i="4"/>
  <c r="BW1" i="4"/>
  <c r="BV3" i="4"/>
  <c r="BM9" i="4"/>
  <c r="BL10" i="4"/>
  <c r="Z1" i="4"/>
  <c r="Z3" i="4" s="1"/>
  <c r="Y3" i="4"/>
  <c r="P9" i="4" l="1"/>
  <c r="O10" i="4"/>
  <c r="AW12" i="4"/>
  <c r="AN10" i="4"/>
  <c r="AO9" i="4"/>
  <c r="BW3" i="4"/>
  <c r="BX1" i="4"/>
  <c r="BX3" i="4" s="1"/>
  <c r="BN9" i="4"/>
  <c r="BM10" i="4"/>
  <c r="BV12" i="4"/>
  <c r="F5" i="5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D5" i="5"/>
  <c r="D6" i="5" s="1"/>
  <c r="B6" i="2"/>
  <c r="Q9" i="4" l="1"/>
  <c r="P10" i="4"/>
  <c r="AP9" i="4"/>
  <c r="AO10" i="4"/>
  <c r="AX12" i="4"/>
  <c r="BN10" i="4"/>
  <c r="BO9" i="4"/>
  <c r="BW12" i="4"/>
  <c r="B54" i="4"/>
  <c r="D7" i="5"/>
  <c r="R54" i="4"/>
  <c r="J54" i="4"/>
  <c r="C54" i="4"/>
  <c r="S54" i="4"/>
  <c r="D54" i="4"/>
  <c r="L54" i="4"/>
  <c r="T54" i="4"/>
  <c r="E54" i="4"/>
  <c r="M54" i="4"/>
  <c r="U54" i="4"/>
  <c r="F54" i="4"/>
  <c r="N54" i="4"/>
  <c r="V54" i="4"/>
  <c r="K54" i="4"/>
  <c r="G54" i="4"/>
  <c r="O54" i="4"/>
  <c r="W54" i="4"/>
  <c r="H54" i="4"/>
  <c r="P54" i="4"/>
  <c r="X54" i="4"/>
  <c r="I54" i="4"/>
  <c r="Q54" i="4"/>
  <c r="Y54" i="4"/>
  <c r="Q10" i="4" l="1"/>
  <c r="R9" i="4"/>
  <c r="AY12" i="4"/>
  <c r="AQ9" i="4"/>
  <c r="AP10" i="4"/>
  <c r="BX12" i="4"/>
  <c r="BP9" i="4"/>
  <c r="BO10" i="4"/>
  <c r="D8" i="5"/>
  <c r="S9" i="4" l="1"/>
  <c r="R10" i="4"/>
  <c r="AQ10" i="4"/>
  <c r="AR9" i="4"/>
  <c r="BQ9" i="4"/>
  <c r="BP10" i="4"/>
  <c r="D9" i="5"/>
  <c r="C2" i="4"/>
  <c r="T9" i="4" l="1"/>
  <c r="S10" i="4"/>
  <c r="AR10" i="4"/>
  <c r="AS9" i="4"/>
  <c r="BQ10" i="4"/>
  <c r="BR9" i="4"/>
  <c r="D2" i="4"/>
  <c r="D10" i="5"/>
  <c r="B50" i="4"/>
  <c r="C50" i="4"/>
  <c r="K50" i="4"/>
  <c r="S50" i="4"/>
  <c r="D50" i="4"/>
  <c r="L50" i="4"/>
  <c r="T50" i="4"/>
  <c r="E50" i="4"/>
  <c r="M50" i="4"/>
  <c r="U50" i="4"/>
  <c r="Q50" i="4"/>
  <c r="F50" i="4"/>
  <c r="N50" i="4"/>
  <c r="V50" i="4"/>
  <c r="G50" i="4"/>
  <c r="O50" i="4"/>
  <c r="W50" i="4"/>
  <c r="H50" i="4"/>
  <c r="P50" i="4"/>
  <c r="X50" i="4"/>
  <c r="I50" i="4"/>
  <c r="J50" i="4"/>
  <c r="Y50" i="4"/>
  <c r="R50" i="4"/>
  <c r="U9" i="4" l="1"/>
  <c r="T10" i="4"/>
  <c r="AS10" i="4"/>
  <c r="AT9" i="4"/>
  <c r="BR10" i="4"/>
  <c r="BS9" i="4"/>
  <c r="E2" i="4"/>
  <c r="G2" i="4" s="1"/>
  <c r="E5" i="3"/>
  <c r="D11" i="5"/>
  <c r="G4" i="4" l="1"/>
  <c r="G5" i="4" s="1"/>
  <c r="G13" i="4" s="1"/>
  <c r="G15" i="4" s="1"/>
  <c r="G11" i="4"/>
  <c r="V9" i="4"/>
  <c r="U10" i="4"/>
  <c r="AT10" i="4"/>
  <c r="AU9" i="4"/>
  <c r="BT9" i="4"/>
  <c r="BS10" i="4"/>
  <c r="F2" i="4"/>
  <c r="AA11" i="4"/>
  <c r="D12" i="5"/>
  <c r="G16" i="4" l="1"/>
  <c r="G17" i="4" s="1"/>
  <c r="G18" i="4" s="1"/>
  <c r="W9" i="4"/>
  <c r="V10" i="4"/>
  <c r="AV9" i="4"/>
  <c r="AU10" i="4"/>
  <c r="BU9" i="4"/>
  <c r="BT10" i="4"/>
  <c r="H2" i="4"/>
  <c r="E5" i="5"/>
  <c r="U5" i="5" s="1"/>
  <c r="C11" i="4"/>
  <c r="D13" i="5"/>
  <c r="G19" i="4" l="1"/>
  <c r="G23" i="4" s="1"/>
  <c r="G24" i="4"/>
  <c r="G20" i="4"/>
  <c r="X9" i="4"/>
  <c r="W10" i="4"/>
  <c r="AW9" i="4"/>
  <c r="AV10" i="4"/>
  <c r="BV9" i="4"/>
  <c r="BU10" i="4"/>
  <c r="V5" i="5"/>
  <c r="X5" i="5"/>
  <c r="Z5" i="5"/>
  <c r="Y5" i="5"/>
  <c r="E6" i="5"/>
  <c r="E7" i="5" s="1"/>
  <c r="E8" i="5" s="1"/>
  <c r="E9" i="5" s="1"/>
  <c r="E10" i="5" s="1"/>
  <c r="E11" i="5" s="1"/>
  <c r="E12" i="5" s="1"/>
  <c r="E13" i="5" s="1"/>
  <c r="S5" i="5"/>
  <c r="T5" i="5"/>
  <c r="I2" i="4"/>
  <c r="W5" i="5"/>
  <c r="D11" i="4"/>
  <c r="D14" i="5"/>
  <c r="D5" i="3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F7" i="3"/>
  <c r="F8" i="3"/>
  <c r="F9" i="3"/>
  <c r="F10" i="3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6" i="3"/>
  <c r="B7" i="3"/>
  <c r="C7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C8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B6" i="3"/>
  <c r="C6" i="3"/>
  <c r="F5" i="3"/>
  <c r="G21" i="4" l="1"/>
  <c r="G26" i="4"/>
  <c r="G27" i="4" s="1"/>
  <c r="G28" i="4" s="1"/>
  <c r="Y9" i="4"/>
  <c r="X10" i="4"/>
  <c r="AW10" i="4"/>
  <c r="AX9" i="4"/>
  <c r="BV10" i="4"/>
  <c r="BW9" i="4"/>
  <c r="AA5" i="5"/>
  <c r="R5" i="5" s="1"/>
  <c r="Q5" i="5" s="1"/>
  <c r="Z6" i="5" s="1"/>
  <c r="AB2" i="4"/>
  <c r="J2" i="4"/>
  <c r="K2" i="4" s="1"/>
  <c r="E11" i="4"/>
  <c r="D15" i="5"/>
  <c r="E14" i="5"/>
  <c r="L2" i="4" l="1"/>
  <c r="K4" i="4"/>
  <c r="K11" i="4"/>
  <c r="Z9" i="4"/>
  <c r="Z10" i="4" s="1"/>
  <c r="Y10" i="4"/>
  <c r="AX10" i="4"/>
  <c r="AY9" i="4"/>
  <c r="AY10" i="4" s="1"/>
  <c r="BX9" i="4"/>
  <c r="BX10" i="4" s="1"/>
  <c r="BW10" i="4"/>
  <c r="O5" i="5"/>
  <c r="X6" i="5" s="1"/>
  <c r="AB5" i="5"/>
  <c r="AC5" i="5" s="1"/>
  <c r="N5" i="5"/>
  <c r="W6" i="5" s="1"/>
  <c r="P5" i="5"/>
  <c r="Y6" i="5" s="1"/>
  <c r="J5" i="5"/>
  <c r="S6" i="5" s="1"/>
  <c r="M5" i="5"/>
  <c r="V6" i="5" s="1"/>
  <c r="L5" i="5"/>
  <c r="U6" i="5" s="1"/>
  <c r="K5" i="5"/>
  <c r="T6" i="5" s="1"/>
  <c r="AC2" i="4"/>
  <c r="AB11" i="4"/>
  <c r="F11" i="4"/>
  <c r="B4" i="4"/>
  <c r="B5" i="4" s="1"/>
  <c r="E15" i="5"/>
  <c r="D16" i="5"/>
  <c r="AZ11" i="4"/>
  <c r="K5" i="4" l="1"/>
  <c r="K13" i="4" s="1"/>
  <c r="M2" i="4"/>
  <c r="L4" i="4"/>
  <c r="L11" i="4"/>
  <c r="AA6" i="5"/>
  <c r="R6" i="5" s="1"/>
  <c r="AB6" i="5" s="1"/>
  <c r="AC6" i="5" s="1"/>
  <c r="AD2" i="4"/>
  <c r="AC11" i="4"/>
  <c r="H11" i="4"/>
  <c r="D17" i="5"/>
  <c r="E16" i="5"/>
  <c r="L5" i="4" l="1"/>
  <c r="L13" i="4" s="1"/>
  <c r="N2" i="4"/>
  <c r="M4" i="4"/>
  <c r="M11" i="4"/>
  <c r="K16" i="4"/>
  <c r="K15" i="4"/>
  <c r="P6" i="5"/>
  <c r="Y7" i="5" s="1"/>
  <c r="N6" i="5"/>
  <c r="W7" i="5" s="1"/>
  <c r="O6" i="5"/>
  <c r="X7" i="5" s="1"/>
  <c r="Q6" i="5"/>
  <c r="Z7" i="5" s="1"/>
  <c r="J6" i="5"/>
  <c r="S7" i="5" s="1"/>
  <c r="K6" i="5"/>
  <c r="T7" i="5" s="1"/>
  <c r="L6" i="5"/>
  <c r="U7" i="5" s="1"/>
  <c r="M6" i="5"/>
  <c r="V7" i="5" s="1"/>
  <c r="AE2" i="4"/>
  <c r="AF2" i="4" s="1"/>
  <c r="AD11" i="4"/>
  <c r="I11" i="4"/>
  <c r="J11" i="4"/>
  <c r="E17" i="5"/>
  <c r="D18" i="5"/>
  <c r="AG2" i="4" l="1"/>
  <c r="AF4" i="4"/>
  <c r="AF5" i="4" s="1"/>
  <c r="AF13" i="4" s="1"/>
  <c r="AF15" i="4"/>
  <c r="AF16" i="4"/>
  <c r="AF11" i="4"/>
  <c r="K17" i="4"/>
  <c r="K18" i="4" s="1"/>
  <c r="K19" i="4" s="1"/>
  <c r="K23" i="4" s="1"/>
  <c r="O2" i="4"/>
  <c r="N4" i="4"/>
  <c r="N11" i="4"/>
  <c r="M5" i="4"/>
  <c r="M13" i="4" s="1"/>
  <c r="L24" i="4"/>
  <c r="L26" i="4"/>
  <c r="L16" i="4"/>
  <c r="L15" i="4"/>
  <c r="L17" i="4" s="1"/>
  <c r="L18" i="4" s="1"/>
  <c r="L19" i="4" s="1"/>
  <c r="L23" i="4" s="1"/>
  <c r="B13" i="4"/>
  <c r="C4" i="4"/>
  <c r="AA7" i="5"/>
  <c r="R7" i="5" s="1"/>
  <c r="P7" i="5" s="1"/>
  <c r="Y8" i="5" s="1"/>
  <c r="AE11" i="4"/>
  <c r="D19" i="5"/>
  <c r="E18" i="5"/>
  <c r="AF17" i="4" l="1"/>
  <c r="AF18" i="4" s="1"/>
  <c r="AF24" i="4" s="1"/>
  <c r="AG4" i="4"/>
  <c r="AG5" i="4" s="1"/>
  <c r="AG13" i="4" s="1"/>
  <c r="AG15" i="4"/>
  <c r="AG16" i="4"/>
  <c r="AG11" i="4"/>
  <c r="K20" i="4"/>
  <c r="K21" i="4" s="1"/>
  <c r="K24" i="4"/>
  <c r="K26" i="4" s="1"/>
  <c r="L20" i="4"/>
  <c r="L21" i="4" s="1"/>
  <c r="N5" i="4"/>
  <c r="N13" i="4" s="1"/>
  <c r="M26" i="4"/>
  <c r="M24" i="4"/>
  <c r="M15" i="4"/>
  <c r="M16" i="4"/>
  <c r="P2" i="4"/>
  <c r="O4" i="4"/>
  <c r="O11" i="4"/>
  <c r="C5" i="4"/>
  <c r="C13" i="4" s="1"/>
  <c r="D4" i="4"/>
  <c r="B16" i="4"/>
  <c r="B15" i="4"/>
  <c r="K7" i="5"/>
  <c r="T8" i="5" s="1"/>
  <c r="Q7" i="5"/>
  <c r="Z8" i="5" s="1"/>
  <c r="M7" i="5"/>
  <c r="V8" i="5" s="1"/>
  <c r="N7" i="5"/>
  <c r="W8" i="5" s="1"/>
  <c r="J7" i="5"/>
  <c r="S8" i="5" s="1"/>
  <c r="L7" i="5"/>
  <c r="U8" i="5" s="1"/>
  <c r="O7" i="5"/>
  <c r="X8" i="5" s="1"/>
  <c r="AB7" i="5"/>
  <c r="AC7" i="5" s="1"/>
  <c r="AH2" i="4"/>
  <c r="AI2" i="4" s="1"/>
  <c r="E19" i="5"/>
  <c r="D20" i="5"/>
  <c r="AG17" i="4" l="1"/>
  <c r="AG18" i="4" s="1"/>
  <c r="AG19" i="4" s="1"/>
  <c r="AG23" i="4" s="1"/>
  <c r="AF20" i="4"/>
  <c r="AF19" i="4"/>
  <c r="AF23" i="4" s="1"/>
  <c r="AG24" i="4"/>
  <c r="AF26" i="4"/>
  <c r="AF27" i="4" s="1"/>
  <c r="AF28" i="4" s="1"/>
  <c r="N26" i="4"/>
  <c r="N24" i="4"/>
  <c r="N16" i="4"/>
  <c r="N15" i="4"/>
  <c r="O5" i="4"/>
  <c r="O13" i="4" s="1"/>
  <c r="Q2" i="4"/>
  <c r="P4" i="4"/>
  <c r="P11" i="4"/>
  <c r="M17" i="4"/>
  <c r="M18" i="4" s="1"/>
  <c r="AJ2" i="4"/>
  <c r="AI4" i="4"/>
  <c r="AI11" i="4"/>
  <c r="B17" i="4"/>
  <c r="B18" i="4" s="1"/>
  <c r="B24" i="4" s="1"/>
  <c r="AA8" i="5"/>
  <c r="R8" i="5" s="1"/>
  <c r="K8" i="5" s="1"/>
  <c r="T9" i="5" s="1"/>
  <c r="E4" i="4"/>
  <c r="D5" i="4"/>
  <c r="D13" i="4" s="1"/>
  <c r="C16" i="4"/>
  <c r="C15" i="4"/>
  <c r="BA2" i="4"/>
  <c r="AH11" i="4"/>
  <c r="D21" i="5"/>
  <c r="E20" i="5"/>
  <c r="B24" i="2" a="1"/>
  <c r="B24" i="2" s="1"/>
  <c r="B7" i="2"/>
  <c r="B8" i="2" s="1"/>
  <c r="B9" i="2" s="1"/>
  <c r="C7" i="2"/>
  <c r="C8" i="2" s="1"/>
  <c r="C9" i="2" s="1"/>
  <c r="D7" i="2"/>
  <c r="D8" i="2" s="1"/>
  <c r="D9" i="2" s="1"/>
  <c r="E7" i="2"/>
  <c r="E8" i="2" s="1"/>
  <c r="E9" i="2" s="1"/>
  <c r="F7" i="2"/>
  <c r="F8" i="2" s="1"/>
  <c r="F9" i="2" s="1"/>
  <c r="G7" i="2"/>
  <c r="G8" i="2" s="1"/>
  <c r="G9" i="2" s="1"/>
  <c r="H7" i="2"/>
  <c r="H8" i="2" s="1"/>
  <c r="H9" i="2" s="1"/>
  <c r="I7" i="2"/>
  <c r="I8" i="2" s="1"/>
  <c r="I9" i="2" s="1"/>
  <c r="I6" i="2"/>
  <c r="H6" i="2"/>
  <c r="G6" i="2"/>
  <c r="F6" i="2"/>
  <c r="E6" i="2"/>
  <c r="D6" i="2"/>
  <c r="C6" i="2"/>
  <c r="I4" i="2"/>
  <c r="H4" i="2"/>
  <c r="G4" i="2"/>
  <c r="F4" i="2"/>
  <c r="E4" i="2"/>
  <c r="D4" i="2"/>
  <c r="C4" i="2"/>
  <c r="B4" i="2"/>
  <c r="C2" i="2"/>
  <c r="D2" i="2" s="1"/>
  <c r="E2" i="2" s="1"/>
  <c r="F2" i="2" s="1"/>
  <c r="G2" i="2" s="1"/>
  <c r="H2" i="2" s="1"/>
  <c r="I2" i="2" s="1"/>
  <c r="AF21" i="4" l="1"/>
  <c r="AG26" i="4"/>
  <c r="AG27" i="4" s="1"/>
  <c r="AG28" i="4" s="1"/>
  <c r="AG20" i="4"/>
  <c r="AG21" i="4" s="1"/>
  <c r="M20" i="4"/>
  <c r="M19" i="4"/>
  <c r="M23" i="4" s="1"/>
  <c r="R2" i="4"/>
  <c r="Q4" i="4"/>
  <c r="Q11" i="4"/>
  <c r="N17" i="4"/>
  <c r="N18" i="4"/>
  <c r="O24" i="4"/>
  <c r="O26" i="4"/>
  <c r="O15" i="4"/>
  <c r="O16" i="4"/>
  <c r="P5" i="4"/>
  <c r="P13" i="4" s="1"/>
  <c r="AI5" i="4"/>
  <c r="AI13" i="4" s="1"/>
  <c r="AK2" i="4"/>
  <c r="AJ4" i="4"/>
  <c r="AJ11" i="4"/>
  <c r="O8" i="5"/>
  <c r="X9" i="5" s="1"/>
  <c r="AB8" i="5"/>
  <c r="AC8" i="5" s="1"/>
  <c r="N8" i="5"/>
  <c r="W9" i="5" s="1"/>
  <c r="B19" i="4"/>
  <c r="B20" i="4"/>
  <c r="J8" i="5"/>
  <c r="S9" i="5" s="1"/>
  <c r="M8" i="5"/>
  <c r="V9" i="5" s="1"/>
  <c r="L8" i="5"/>
  <c r="U9" i="5" s="1"/>
  <c r="Q8" i="5"/>
  <c r="Z9" i="5" s="1"/>
  <c r="P8" i="5"/>
  <c r="Y9" i="5" s="1"/>
  <c r="D16" i="4"/>
  <c r="D15" i="4"/>
  <c r="E5" i="4"/>
  <c r="E13" i="4" s="1"/>
  <c r="C17" i="4"/>
  <c r="C18" i="4" s="1"/>
  <c r="F4" i="4"/>
  <c r="BB2" i="4"/>
  <c r="BB11" i="4" s="1"/>
  <c r="BA11" i="4"/>
  <c r="B5" i="2"/>
  <c r="E21" i="5"/>
  <c r="D22" i="5"/>
  <c r="H5" i="2"/>
  <c r="H10" i="2" s="1"/>
  <c r="F5" i="2"/>
  <c r="F10" i="2" s="1"/>
  <c r="I5" i="2"/>
  <c r="I10" i="2" s="1"/>
  <c r="C5" i="2"/>
  <c r="C10" i="2" s="1"/>
  <c r="C12" i="2" s="1"/>
  <c r="D5" i="2"/>
  <c r="D10" i="2" s="1"/>
  <c r="D12" i="2" s="1"/>
  <c r="E5" i="2"/>
  <c r="E10" i="2" s="1"/>
  <c r="G5" i="2"/>
  <c r="G10" i="2" s="1"/>
  <c r="B23" i="4" l="1"/>
  <c r="B26" i="4"/>
  <c r="S2" i="4"/>
  <c r="R4" i="4"/>
  <c r="R11" i="4"/>
  <c r="Q5" i="4"/>
  <c r="Q13" i="4" s="1"/>
  <c r="P26" i="4"/>
  <c r="P24" i="4"/>
  <c r="P15" i="4"/>
  <c r="P16" i="4"/>
  <c r="N20" i="4"/>
  <c r="N19" i="4"/>
  <c r="N23" i="4" s="1"/>
  <c r="M21" i="4"/>
  <c r="O17" i="4"/>
  <c r="O18" i="4" s="1"/>
  <c r="AI16" i="4"/>
  <c r="AI15" i="4"/>
  <c r="AJ5" i="4"/>
  <c r="AJ13" i="4" s="1"/>
  <c r="AL2" i="4"/>
  <c r="AK4" i="4"/>
  <c r="AK11" i="4"/>
  <c r="B21" i="4"/>
  <c r="AA9" i="5"/>
  <c r="R9" i="5" s="1"/>
  <c r="O9" i="5" s="1"/>
  <c r="X10" i="5" s="1"/>
  <c r="D17" i="4"/>
  <c r="D18" i="4" s="1"/>
  <c r="D24" i="4" s="1"/>
  <c r="H4" i="4"/>
  <c r="F5" i="4"/>
  <c r="F13" i="4" s="1"/>
  <c r="C24" i="4"/>
  <c r="C20" i="4"/>
  <c r="C19" i="4"/>
  <c r="C23" i="4" s="1"/>
  <c r="E16" i="4"/>
  <c r="E15" i="4"/>
  <c r="BC2" i="4"/>
  <c r="D23" i="5"/>
  <c r="E22" i="5"/>
  <c r="C14" i="2"/>
  <c r="C15" i="2" s="1"/>
  <c r="C16" i="2" s="1"/>
  <c r="D14" i="2"/>
  <c r="D15" i="2" s="1"/>
  <c r="D16" i="2" s="1"/>
  <c r="D22" i="2" s="1"/>
  <c r="D27" i="2" s="1"/>
  <c r="G14" i="2"/>
  <c r="G12" i="2"/>
  <c r="E14" i="2"/>
  <c r="E12" i="2"/>
  <c r="H14" i="2"/>
  <c r="H12" i="2"/>
  <c r="I14" i="2"/>
  <c r="I12" i="2"/>
  <c r="F12" i="2"/>
  <c r="F14" i="2"/>
  <c r="BC11" i="4" l="1"/>
  <c r="BE2" i="4"/>
  <c r="N21" i="4"/>
  <c r="O20" i="4"/>
  <c r="O19" i="4"/>
  <c r="O23" i="4" s="1"/>
  <c r="P17" i="4"/>
  <c r="P18" i="4" s="1"/>
  <c r="R5" i="4"/>
  <c r="R13" i="4" s="1"/>
  <c r="Q24" i="4"/>
  <c r="Q26" i="4"/>
  <c r="Q16" i="4"/>
  <c r="Q15" i="4"/>
  <c r="Q17" i="4" s="1"/>
  <c r="Q18" i="4" s="1"/>
  <c r="Q20" i="4" s="1"/>
  <c r="T2" i="4"/>
  <c r="S4" i="4"/>
  <c r="S11" i="4"/>
  <c r="AI17" i="4"/>
  <c r="AI18" i="4" s="1"/>
  <c r="AJ16" i="4"/>
  <c r="AJ15" i="4"/>
  <c r="AK5" i="4"/>
  <c r="AK13" i="4" s="1"/>
  <c r="AM2" i="4"/>
  <c r="AL4" i="4"/>
  <c r="AL11" i="4"/>
  <c r="D19" i="4"/>
  <c r="D23" i="4" s="1"/>
  <c r="P9" i="5"/>
  <c r="Y10" i="5" s="1"/>
  <c r="N9" i="5"/>
  <c r="W10" i="5" s="1"/>
  <c r="J9" i="5"/>
  <c r="S10" i="5" s="1"/>
  <c r="L9" i="5"/>
  <c r="U10" i="5" s="1"/>
  <c r="K9" i="5"/>
  <c r="T10" i="5" s="1"/>
  <c r="D20" i="4"/>
  <c r="E17" i="4"/>
  <c r="E18" i="4" s="1"/>
  <c r="E20" i="4" s="1"/>
  <c r="Q9" i="5"/>
  <c r="Z10" i="5" s="1"/>
  <c r="AB9" i="5"/>
  <c r="AC9" i="5" s="1"/>
  <c r="M9" i="5"/>
  <c r="V10" i="5" s="1"/>
  <c r="F16" i="4"/>
  <c r="F15" i="4"/>
  <c r="H5" i="4"/>
  <c r="H13" i="4" s="1"/>
  <c r="C21" i="4"/>
  <c r="C26" i="4"/>
  <c r="I4" i="4"/>
  <c r="BD2" i="4"/>
  <c r="BD11" i="4" s="1"/>
  <c r="E23" i="5"/>
  <c r="D24" i="5"/>
  <c r="D18" i="2"/>
  <c r="D17" i="2"/>
  <c r="C22" i="2"/>
  <c r="C27" i="2" s="1"/>
  <c r="C17" i="2"/>
  <c r="C21" i="2" s="1"/>
  <c r="C18" i="2"/>
  <c r="F15" i="2"/>
  <c r="F16" i="2" s="1"/>
  <c r="G15" i="2"/>
  <c r="G16" i="2" s="1"/>
  <c r="H15" i="2"/>
  <c r="H16" i="2" s="1"/>
  <c r="I15" i="2"/>
  <c r="I16" i="2" s="1"/>
  <c r="E15" i="2"/>
  <c r="E16" i="2" s="1"/>
  <c r="BE4" i="4" l="1"/>
  <c r="BE5" i="4" s="1"/>
  <c r="BE13" i="4" s="1"/>
  <c r="BE11" i="4"/>
  <c r="BE15" i="4"/>
  <c r="BE16" i="4"/>
  <c r="P20" i="4"/>
  <c r="P19" i="4"/>
  <c r="P23" i="4" s="1"/>
  <c r="S5" i="4"/>
  <c r="S13" i="4" s="1"/>
  <c r="O21" i="4"/>
  <c r="R26" i="4"/>
  <c r="R24" i="4"/>
  <c r="R15" i="4"/>
  <c r="R16" i="4"/>
  <c r="U2" i="4"/>
  <c r="T4" i="4"/>
  <c r="T11" i="4"/>
  <c r="Q19" i="4"/>
  <c r="Q23" i="4" s="1"/>
  <c r="AJ17" i="4"/>
  <c r="AJ18" i="4" s="1"/>
  <c r="AN2" i="4"/>
  <c r="AM4" i="4"/>
  <c r="AM11" i="4"/>
  <c r="AK16" i="4"/>
  <c r="AK15" i="4"/>
  <c r="AL5" i="4"/>
  <c r="AL13" i="4" s="1"/>
  <c r="AI20" i="4"/>
  <c r="AI24" i="4"/>
  <c r="AI19" i="4"/>
  <c r="AI23" i="4" s="1"/>
  <c r="D21" i="4"/>
  <c r="D26" i="4"/>
  <c r="E19" i="4"/>
  <c r="E24" i="4"/>
  <c r="AA10" i="5"/>
  <c r="R10" i="5" s="1"/>
  <c r="J10" i="5" s="1"/>
  <c r="S11" i="5" s="1"/>
  <c r="H16" i="4"/>
  <c r="H15" i="4"/>
  <c r="I5" i="4"/>
  <c r="I13" i="4" s="1"/>
  <c r="J4" i="4"/>
  <c r="F17" i="4"/>
  <c r="F18" i="4" s="1"/>
  <c r="BF2" i="4"/>
  <c r="D19" i="2"/>
  <c r="D21" i="2"/>
  <c r="D25" i="5"/>
  <c r="E24" i="5"/>
  <c r="C19" i="2"/>
  <c r="H22" i="2"/>
  <c r="H27" i="2" s="1"/>
  <c r="H17" i="2"/>
  <c r="H21" i="2" s="1"/>
  <c r="H18" i="2"/>
  <c r="F22" i="2"/>
  <c r="F27" i="2" s="1"/>
  <c r="F18" i="2"/>
  <c r="F17" i="2"/>
  <c r="E22" i="2"/>
  <c r="E27" i="2" s="1"/>
  <c r="E17" i="2"/>
  <c r="E21" i="2" s="1"/>
  <c r="E18" i="2"/>
  <c r="G22" i="2"/>
  <c r="G27" i="2" s="1"/>
  <c r="G18" i="2"/>
  <c r="G17" i="2"/>
  <c r="G21" i="2" s="1"/>
  <c r="I22" i="2"/>
  <c r="I27" i="2" s="1"/>
  <c r="I18" i="2"/>
  <c r="I17" i="2"/>
  <c r="I21" i="2" s="1"/>
  <c r="E21" i="4" l="1"/>
  <c r="E23" i="4"/>
  <c r="BE17" i="4"/>
  <c r="BE18" i="4" s="1"/>
  <c r="T5" i="4"/>
  <c r="T13" i="4" s="1"/>
  <c r="Q21" i="4"/>
  <c r="S24" i="4"/>
  <c r="S26" i="4"/>
  <c r="S16" i="4"/>
  <c r="S15" i="4"/>
  <c r="V2" i="4"/>
  <c r="U4" i="4"/>
  <c r="U11" i="4"/>
  <c r="R17" i="4"/>
  <c r="R18" i="4" s="1"/>
  <c r="P21" i="4"/>
  <c r="AL15" i="4"/>
  <c r="AL16" i="4"/>
  <c r="AM5" i="4"/>
  <c r="AM13" i="4" s="1"/>
  <c r="AK17" i="4"/>
  <c r="AK18" i="4"/>
  <c r="AJ24" i="4"/>
  <c r="AJ20" i="4"/>
  <c r="AJ19" i="4"/>
  <c r="AJ23" i="4" s="1"/>
  <c r="AI21" i="4"/>
  <c r="AI26" i="4"/>
  <c r="AI27" i="4" s="1"/>
  <c r="AI28" i="4" s="1"/>
  <c r="AN4" i="4"/>
  <c r="AO2" i="4"/>
  <c r="AN11" i="4"/>
  <c r="E26" i="4"/>
  <c r="P10" i="5"/>
  <c r="Y11" i="5" s="1"/>
  <c r="AB10" i="5"/>
  <c r="AC10" i="5" s="1"/>
  <c r="K10" i="5"/>
  <c r="T11" i="5" s="1"/>
  <c r="L10" i="5"/>
  <c r="U11" i="5" s="1"/>
  <c r="O10" i="5"/>
  <c r="X11" i="5" s="1"/>
  <c r="Q10" i="5"/>
  <c r="Z11" i="5" s="1"/>
  <c r="M10" i="5"/>
  <c r="V11" i="5" s="1"/>
  <c r="N10" i="5"/>
  <c r="W11" i="5" s="1"/>
  <c r="H17" i="4"/>
  <c r="H18" i="4" s="1"/>
  <c r="H19" i="4" s="1"/>
  <c r="H23" i="4" s="1"/>
  <c r="F24" i="4"/>
  <c r="F19" i="4"/>
  <c r="F23" i="4" s="1"/>
  <c r="F20" i="4"/>
  <c r="AA4" i="4"/>
  <c r="J5" i="4"/>
  <c r="J13" i="4" s="1"/>
  <c r="I16" i="4"/>
  <c r="I15" i="4"/>
  <c r="BG2" i="4"/>
  <c r="BH2" i="4" s="1"/>
  <c r="BF11" i="4"/>
  <c r="F19" i="2"/>
  <c r="F21" i="2"/>
  <c r="E25" i="5"/>
  <c r="D26" i="5"/>
  <c r="I19" i="2"/>
  <c r="G19" i="2"/>
  <c r="E19" i="2"/>
  <c r="H19" i="2"/>
  <c r="BE19" i="4" l="1"/>
  <c r="BE23" i="4" s="1"/>
  <c r="BE20" i="4"/>
  <c r="BE24" i="4"/>
  <c r="R20" i="4"/>
  <c r="R19" i="4"/>
  <c r="R23" i="4" s="1"/>
  <c r="U5" i="4"/>
  <c r="U13" i="4" s="1"/>
  <c r="W2" i="4"/>
  <c r="V4" i="4"/>
  <c r="V11" i="4"/>
  <c r="S17" i="4"/>
  <c r="S18" i="4" s="1"/>
  <c r="T24" i="4"/>
  <c r="T26" i="4"/>
  <c r="T15" i="4"/>
  <c r="T16" i="4"/>
  <c r="AM15" i="4"/>
  <c r="AM16" i="4"/>
  <c r="AL17" i="4"/>
  <c r="AL18" i="4" s="1"/>
  <c r="AP2" i="4"/>
  <c r="AO4" i="4"/>
  <c r="AO11" i="4"/>
  <c r="AJ21" i="4"/>
  <c r="AJ26" i="4"/>
  <c r="AJ27" i="4" s="1"/>
  <c r="AJ28" i="4" s="1"/>
  <c r="AK24" i="4"/>
  <c r="AK20" i="4"/>
  <c r="AK19" i="4"/>
  <c r="AK23" i="4" s="1"/>
  <c r="AN5" i="4"/>
  <c r="AN13" i="4" s="1"/>
  <c r="BI2" i="4"/>
  <c r="BH4" i="4"/>
  <c r="BH11" i="4"/>
  <c r="AA11" i="5"/>
  <c r="R11" i="5" s="1"/>
  <c r="K11" i="5" s="1"/>
  <c r="T12" i="5" s="1"/>
  <c r="I17" i="4"/>
  <c r="I18" i="4" s="1"/>
  <c r="I24" i="4" s="1"/>
  <c r="H24" i="4"/>
  <c r="H26" i="4" s="1"/>
  <c r="H20" i="4"/>
  <c r="H21" i="4" s="1"/>
  <c r="J16" i="4"/>
  <c r="J15" i="4"/>
  <c r="AB4" i="4"/>
  <c r="F21" i="4"/>
  <c r="F26" i="4"/>
  <c r="AA5" i="4"/>
  <c r="AA13" i="4" s="1"/>
  <c r="BG11" i="4"/>
  <c r="D27" i="5"/>
  <c r="E26" i="5"/>
  <c r="B10" i="2"/>
  <c r="B14" i="2" s="1"/>
  <c r="BE21" i="4" l="1"/>
  <c r="BE26" i="4"/>
  <c r="BE27" i="4" s="1"/>
  <c r="BE28" i="4" s="1"/>
  <c r="T17" i="4"/>
  <c r="T18" i="4" s="1"/>
  <c r="T20" i="4" s="1"/>
  <c r="S19" i="4"/>
  <c r="S23" i="4" s="1"/>
  <c r="S20" i="4"/>
  <c r="U26" i="4"/>
  <c r="U24" i="4"/>
  <c r="U15" i="4"/>
  <c r="U16" i="4"/>
  <c r="V5" i="4"/>
  <c r="V13" i="4" s="1"/>
  <c r="R21" i="4"/>
  <c r="T19" i="4"/>
  <c r="T23" i="4" s="1"/>
  <c r="X2" i="4"/>
  <c r="W4" i="4"/>
  <c r="W11" i="4"/>
  <c r="AN16" i="4"/>
  <c r="AN15" i="4"/>
  <c r="AK21" i="4"/>
  <c r="AK26" i="4"/>
  <c r="AK27" i="4" s="1"/>
  <c r="AK28" i="4" s="1"/>
  <c r="AL20" i="4"/>
  <c r="AL24" i="4"/>
  <c r="AL19" i="4"/>
  <c r="AL23" i="4" s="1"/>
  <c r="AM17" i="4"/>
  <c r="AM18" i="4" s="1"/>
  <c r="AM24" i="4" s="1"/>
  <c r="AO5" i="4"/>
  <c r="AO13" i="4" s="1"/>
  <c r="AQ2" i="4"/>
  <c r="AP4" i="4"/>
  <c r="AP11" i="4"/>
  <c r="BH5" i="4"/>
  <c r="BH13" i="4" s="1"/>
  <c r="BJ2" i="4"/>
  <c r="BI4" i="4"/>
  <c r="BI11" i="4"/>
  <c r="I20" i="4"/>
  <c r="J11" i="5"/>
  <c r="S12" i="5" s="1"/>
  <c r="P11" i="5"/>
  <c r="Y12" i="5" s="1"/>
  <c r="M11" i="5"/>
  <c r="V12" i="5" s="1"/>
  <c r="N11" i="5"/>
  <c r="W12" i="5" s="1"/>
  <c r="Q11" i="5"/>
  <c r="Z12" i="5" s="1"/>
  <c r="AB11" i="5"/>
  <c r="AC11" i="5" s="1"/>
  <c r="O11" i="5"/>
  <c r="X12" i="5" s="1"/>
  <c r="L11" i="5"/>
  <c r="U12" i="5" s="1"/>
  <c r="I19" i="4"/>
  <c r="I23" i="4" s="1"/>
  <c r="J17" i="4"/>
  <c r="J18" i="4" s="1"/>
  <c r="AB5" i="4"/>
  <c r="AB13" i="4" s="1"/>
  <c r="AC4" i="4"/>
  <c r="AA15" i="4"/>
  <c r="AA16" i="4"/>
  <c r="D28" i="5"/>
  <c r="E27" i="5"/>
  <c r="B12" i="2"/>
  <c r="B15" i="2" s="1"/>
  <c r="B16" i="2" s="1"/>
  <c r="B22" i="2" s="1"/>
  <c r="B27" i="2" s="1"/>
  <c r="S21" i="4" l="1"/>
  <c r="W5" i="4"/>
  <c r="W13" i="4" s="1"/>
  <c r="T21" i="4"/>
  <c r="U17" i="4"/>
  <c r="U18" i="4" s="1"/>
  <c r="Y2" i="4"/>
  <c r="X4" i="4"/>
  <c r="X11" i="4"/>
  <c r="V26" i="4"/>
  <c r="V24" i="4"/>
  <c r="V15" i="4"/>
  <c r="V16" i="4"/>
  <c r="AO16" i="4"/>
  <c r="AO15" i="4"/>
  <c r="AN17" i="4"/>
  <c r="AN18" i="4" s="1"/>
  <c r="AN24" i="4" s="1"/>
  <c r="AM20" i="4"/>
  <c r="AM19" i="4"/>
  <c r="AP5" i="4"/>
  <c r="AP13" i="4" s="1"/>
  <c r="AL21" i="4"/>
  <c r="AL26" i="4"/>
  <c r="AL27" i="4" s="1"/>
  <c r="AR2" i="4"/>
  <c r="AQ4" i="4"/>
  <c r="AQ11" i="4"/>
  <c r="BI5" i="4"/>
  <c r="BI13" i="4" s="1"/>
  <c r="BK2" i="4"/>
  <c r="BJ4" i="4"/>
  <c r="BJ11" i="4"/>
  <c r="BH15" i="4"/>
  <c r="BH16" i="4"/>
  <c r="AA12" i="5"/>
  <c r="R12" i="5" s="1"/>
  <c r="AB12" i="5" s="1"/>
  <c r="AC12" i="5" s="1"/>
  <c r="I21" i="4"/>
  <c r="I26" i="4"/>
  <c r="J19" i="4"/>
  <c r="J23" i="4" s="1"/>
  <c r="J24" i="4"/>
  <c r="J20" i="4"/>
  <c r="AA17" i="4"/>
  <c r="AA18" i="4" s="1"/>
  <c r="AA20" i="4" s="1"/>
  <c r="AD4" i="4"/>
  <c r="AC5" i="4"/>
  <c r="AC13" i="4" s="1"/>
  <c r="AB15" i="4"/>
  <c r="AB16" i="4"/>
  <c r="E28" i="5"/>
  <c r="D29" i="5"/>
  <c r="B18" i="2"/>
  <c r="B17" i="2"/>
  <c r="B21" i="2" s="1"/>
  <c r="AM26" i="4" l="1"/>
  <c r="AM23" i="4"/>
  <c r="X5" i="4"/>
  <c r="X13" i="4" s="1"/>
  <c r="U19" i="4"/>
  <c r="U23" i="4" s="1"/>
  <c r="U20" i="4"/>
  <c r="Z2" i="4"/>
  <c r="Y4" i="4"/>
  <c r="Y11" i="4"/>
  <c r="V17" i="4"/>
  <c r="V18" i="4" s="1"/>
  <c r="W24" i="4"/>
  <c r="W26" i="4"/>
  <c r="W15" i="4"/>
  <c r="W16" i="4"/>
  <c r="AN20" i="4"/>
  <c r="AN19" i="4"/>
  <c r="AQ5" i="4"/>
  <c r="AQ13" i="4" s="1"/>
  <c r="J21" i="4"/>
  <c r="AM21" i="4"/>
  <c r="AL28" i="4"/>
  <c r="AM27" i="4"/>
  <c r="AO17" i="4"/>
  <c r="AO18" i="4" s="1"/>
  <c r="AO24" i="4" s="1"/>
  <c r="AP24" i="4"/>
  <c r="AP26" i="4"/>
  <c r="AP15" i="4"/>
  <c r="AP16" i="4"/>
  <c r="AS2" i="4"/>
  <c r="AR4" i="4"/>
  <c r="AR11" i="4"/>
  <c r="BJ5" i="4"/>
  <c r="BJ13" i="4" s="1"/>
  <c r="BH17" i="4"/>
  <c r="BH18" i="4" s="1"/>
  <c r="BL2" i="4"/>
  <c r="BK4" i="4"/>
  <c r="BK11" i="4"/>
  <c r="BI16" i="4"/>
  <c r="BI15" i="4"/>
  <c r="L12" i="5"/>
  <c r="U13" i="5" s="1"/>
  <c r="O12" i="5"/>
  <c r="X13" i="5" s="1"/>
  <c r="J12" i="5"/>
  <c r="S13" i="5" s="1"/>
  <c r="M12" i="5"/>
  <c r="V13" i="5" s="1"/>
  <c r="P12" i="5"/>
  <c r="Y13" i="5" s="1"/>
  <c r="Q12" i="5"/>
  <c r="Z13" i="5" s="1"/>
  <c r="N12" i="5"/>
  <c r="W13" i="5" s="1"/>
  <c r="K12" i="5"/>
  <c r="T13" i="5" s="1"/>
  <c r="AA19" i="4"/>
  <c r="AA23" i="4" s="1"/>
  <c r="AA24" i="4"/>
  <c r="J26" i="4"/>
  <c r="AB17" i="4"/>
  <c r="AB18" i="4" s="1"/>
  <c r="AB19" i="4" s="1"/>
  <c r="AB23" i="4" s="1"/>
  <c r="AC15" i="4"/>
  <c r="AC16" i="4"/>
  <c r="AD5" i="4"/>
  <c r="AD13" i="4" s="1"/>
  <c r="AE4" i="4"/>
  <c r="D30" i="5"/>
  <c r="E29" i="5"/>
  <c r="B19" i="2"/>
  <c r="AN26" i="4" l="1"/>
  <c r="AN23" i="4"/>
  <c r="AC17" i="4"/>
  <c r="AC18" i="4" s="1"/>
  <c r="AC24" i="4" s="1"/>
  <c r="W17" i="4"/>
  <c r="W18" i="4" s="1"/>
  <c r="Y5" i="4"/>
  <c r="Y13" i="4" s="1"/>
  <c r="Z4" i="4"/>
  <c r="Z11" i="4"/>
  <c r="V20" i="4"/>
  <c r="V19" i="4"/>
  <c r="V23" i="4" s="1"/>
  <c r="U21" i="4"/>
  <c r="X26" i="4"/>
  <c r="X24" i="4"/>
  <c r="X16" i="4"/>
  <c r="X15" i="4"/>
  <c r="AO19" i="4"/>
  <c r="AO20" i="4"/>
  <c r="AR5" i="4"/>
  <c r="AR13" i="4" s="1"/>
  <c r="AT2" i="4"/>
  <c r="AS4" i="4"/>
  <c r="AS11" i="4"/>
  <c r="AQ24" i="4"/>
  <c r="AQ26" i="4"/>
  <c r="AQ16" i="4"/>
  <c r="AQ15" i="4"/>
  <c r="AN21" i="4"/>
  <c r="AP17" i="4"/>
  <c r="AP18" i="4" s="1"/>
  <c r="AM28" i="4"/>
  <c r="AN27" i="4"/>
  <c r="BI17" i="4"/>
  <c r="BI18" i="4" s="1"/>
  <c r="BK5" i="4"/>
  <c r="BK13" i="4" s="1"/>
  <c r="BJ15" i="4"/>
  <c r="BJ16" i="4"/>
  <c r="BM2" i="4"/>
  <c r="BL4" i="4"/>
  <c r="BL11" i="4"/>
  <c r="BH24" i="4"/>
  <c r="BH20" i="4"/>
  <c r="BH19" i="4"/>
  <c r="BH23" i="4" s="1"/>
  <c r="AA13" i="5"/>
  <c r="R13" i="5" s="1"/>
  <c r="AB13" i="5" s="1"/>
  <c r="AC13" i="5" s="1"/>
  <c r="AA26" i="4"/>
  <c r="AA21" i="4"/>
  <c r="AB24" i="4"/>
  <c r="AB26" i="4" s="1"/>
  <c r="AB20" i="4"/>
  <c r="AB21" i="4" s="1"/>
  <c r="AC19" i="4"/>
  <c r="AC23" i="4" s="1"/>
  <c r="AD15" i="4"/>
  <c r="AD16" i="4"/>
  <c r="AC20" i="4"/>
  <c r="AE5" i="4"/>
  <c r="AE13" i="4" s="1"/>
  <c r="E30" i="5"/>
  <c r="D31" i="5"/>
  <c r="L5" i="3"/>
  <c r="M5" i="3" s="1"/>
  <c r="K5" i="3" s="1"/>
  <c r="J5" i="3" s="1"/>
  <c r="E6" i="3"/>
  <c r="AO26" i="4" l="1"/>
  <c r="AO23" i="4"/>
  <c r="X17" i="4"/>
  <c r="X18" i="4" s="1"/>
  <c r="X19" i="4" s="1"/>
  <c r="X23" i="4" s="1"/>
  <c r="W19" i="4"/>
  <c r="W23" i="4" s="1"/>
  <c r="W20" i="4"/>
  <c r="L13" i="5"/>
  <c r="U14" i="5" s="1"/>
  <c r="P13" i="5"/>
  <c r="Y14" i="5" s="1"/>
  <c r="Z5" i="4"/>
  <c r="Z13" i="4" s="1"/>
  <c r="Y26" i="4"/>
  <c r="Y24" i="4"/>
  <c r="Y15" i="4"/>
  <c r="Y16" i="4"/>
  <c r="J13" i="5"/>
  <c r="S14" i="5" s="1"/>
  <c r="V21" i="4"/>
  <c r="AU2" i="4"/>
  <c r="AT4" i="4"/>
  <c r="AT11" i="4"/>
  <c r="AN28" i="4"/>
  <c r="AO27" i="4"/>
  <c r="AR24" i="4"/>
  <c r="AR26" i="4"/>
  <c r="AR15" i="4"/>
  <c r="AR16" i="4"/>
  <c r="AP19" i="4"/>
  <c r="AP23" i="4" s="1"/>
  <c r="AP20" i="4"/>
  <c r="N13" i="5"/>
  <c r="W14" i="5" s="1"/>
  <c r="AQ17" i="4"/>
  <c r="AQ18" i="4" s="1"/>
  <c r="AS5" i="4"/>
  <c r="AS13" i="4" s="1"/>
  <c r="AO21" i="4"/>
  <c r="BL5" i="4"/>
  <c r="BL13" i="4" s="1"/>
  <c r="BK15" i="4"/>
  <c r="BK16" i="4"/>
  <c r="K13" i="5"/>
  <c r="T14" i="5" s="1"/>
  <c r="O13" i="5"/>
  <c r="X14" i="5" s="1"/>
  <c r="BH21" i="4"/>
  <c r="BH26" i="4"/>
  <c r="BH27" i="4" s="1"/>
  <c r="BH28" i="4" s="1"/>
  <c r="BN2" i="4"/>
  <c r="BM4" i="4"/>
  <c r="BM11" i="4"/>
  <c r="BJ17" i="4"/>
  <c r="BJ18" i="4" s="1"/>
  <c r="Q13" i="5"/>
  <c r="Z14" i="5" s="1"/>
  <c r="BI20" i="4"/>
  <c r="BI19" i="4"/>
  <c r="BI23" i="4" s="1"/>
  <c r="BI24" i="4"/>
  <c r="M13" i="5"/>
  <c r="V14" i="5" s="1"/>
  <c r="AD17" i="4"/>
  <c r="AD18" i="4" s="1"/>
  <c r="AD24" i="4" s="1"/>
  <c r="AH4" i="4"/>
  <c r="AE15" i="4"/>
  <c r="AE16" i="4"/>
  <c r="AC21" i="4"/>
  <c r="AC26" i="4"/>
  <c r="D32" i="5"/>
  <c r="E31" i="5"/>
  <c r="E7" i="3"/>
  <c r="E8" i="3" s="1"/>
  <c r="E9" i="3" s="1"/>
  <c r="E10" i="3" s="1"/>
  <c r="E11" i="3" s="1"/>
  <c r="L6" i="3"/>
  <c r="M6" i="3" s="1"/>
  <c r="K6" i="3" s="1"/>
  <c r="N5" i="3"/>
  <c r="O5" i="3" s="1"/>
  <c r="X20" i="4" l="1"/>
  <c r="X21" i="4" s="1"/>
  <c r="Y17" i="4"/>
  <c r="Y18" i="4" s="1"/>
  <c r="Z26" i="4"/>
  <c r="Z24" i="4"/>
  <c r="Z16" i="4"/>
  <c r="Z15" i="4"/>
  <c r="W21" i="4"/>
  <c r="AA14" i="5"/>
  <c r="R14" i="5" s="1"/>
  <c r="AB14" i="5" s="1"/>
  <c r="AC14" i="5" s="1"/>
  <c r="AO28" i="4"/>
  <c r="AP27" i="4"/>
  <c r="AP21" i="4"/>
  <c r="AS26" i="4"/>
  <c r="AS24" i="4"/>
  <c r="AS15" i="4"/>
  <c r="AS16" i="4"/>
  <c r="AT5" i="4"/>
  <c r="AT13" i="4" s="1"/>
  <c r="AQ20" i="4"/>
  <c r="AQ19" i="4"/>
  <c r="AQ23" i="4" s="1"/>
  <c r="AR17" i="4"/>
  <c r="AR18" i="4" s="1"/>
  <c r="AV2" i="4"/>
  <c r="AU4" i="4"/>
  <c r="AU11" i="4"/>
  <c r="BJ19" i="4"/>
  <c r="BJ23" i="4" s="1"/>
  <c r="BJ20" i="4"/>
  <c r="BJ24" i="4"/>
  <c r="BI21" i="4"/>
  <c r="BI26" i="4"/>
  <c r="BI27" i="4" s="1"/>
  <c r="BI28" i="4" s="1"/>
  <c r="BK17" i="4"/>
  <c r="BK18" i="4" s="1"/>
  <c r="BM5" i="4"/>
  <c r="BM13" i="4" s="1"/>
  <c r="BO2" i="4"/>
  <c r="BN4" i="4"/>
  <c r="BN11" i="4"/>
  <c r="BL16" i="4"/>
  <c r="BL15" i="4"/>
  <c r="AD19" i="4"/>
  <c r="AD23" i="4" s="1"/>
  <c r="AD20" i="4"/>
  <c r="AE17" i="4"/>
  <c r="AE18" i="4" s="1"/>
  <c r="AH5" i="4"/>
  <c r="AH13" i="4" s="1"/>
  <c r="E32" i="5"/>
  <c r="D33" i="5"/>
  <c r="J6" i="3"/>
  <c r="L7" i="3" s="1"/>
  <c r="M7" i="3" s="1"/>
  <c r="K7" i="3" s="1"/>
  <c r="N6" i="3"/>
  <c r="O6" i="3" s="1"/>
  <c r="E12" i="3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Q14" i="5" l="1"/>
  <c r="Z15" i="5" s="1"/>
  <c r="J14" i="5"/>
  <c r="S15" i="5" s="1"/>
  <c r="L14" i="5"/>
  <c r="U15" i="5" s="1"/>
  <c r="N14" i="5"/>
  <c r="W15" i="5" s="1"/>
  <c r="M14" i="5"/>
  <c r="V15" i="5" s="1"/>
  <c r="O14" i="5"/>
  <c r="X15" i="5" s="1"/>
  <c r="Z17" i="4"/>
  <c r="Z18" i="4" s="1"/>
  <c r="P14" i="5"/>
  <c r="Y15" i="5" s="1"/>
  <c r="Y20" i="4"/>
  <c r="Y19" i="4"/>
  <c r="Y23" i="4" s="1"/>
  <c r="K14" i="5"/>
  <c r="T15" i="5" s="1"/>
  <c r="AR19" i="4"/>
  <c r="AR23" i="4" s="1"/>
  <c r="AR20" i="4"/>
  <c r="AQ21" i="4"/>
  <c r="AU5" i="4"/>
  <c r="AU13" i="4" s="1"/>
  <c r="AT26" i="4"/>
  <c r="AT24" i="4"/>
  <c r="AT16" i="4"/>
  <c r="AT15" i="4"/>
  <c r="AP28" i="4"/>
  <c r="AQ27" i="4"/>
  <c r="AW2" i="4"/>
  <c r="AV4" i="4"/>
  <c r="AV11" i="4"/>
  <c r="AD26" i="4"/>
  <c r="AS17" i="4"/>
  <c r="AS18" i="4" s="1"/>
  <c r="BK20" i="4"/>
  <c r="BK24" i="4"/>
  <c r="BK19" i="4"/>
  <c r="BK23" i="4" s="1"/>
  <c r="BL17" i="4"/>
  <c r="BL18" i="4" s="1"/>
  <c r="BP2" i="4"/>
  <c r="BO4" i="4"/>
  <c r="BO11" i="4"/>
  <c r="BM15" i="4"/>
  <c r="BM16" i="4"/>
  <c r="BN5" i="4"/>
  <c r="BN13" i="4" s="1"/>
  <c r="BJ21" i="4"/>
  <c r="BJ26" i="4"/>
  <c r="BJ27" i="4" s="1"/>
  <c r="BJ28" i="4" s="1"/>
  <c r="AD21" i="4"/>
  <c r="AH15" i="4"/>
  <c r="AH16" i="4"/>
  <c r="AZ4" i="4"/>
  <c r="AE20" i="4"/>
  <c r="AE19" i="4"/>
  <c r="AE23" i="4" s="1"/>
  <c r="AE24" i="4"/>
  <c r="E33" i="5"/>
  <c r="D34" i="5"/>
  <c r="N7" i="3"/>
  <c r="O7" i="3" s="1"/>
  <c r="J7" i="3"/>
  <c r="L8" i="3" s="1"/>
  <c r="M8" i="3" s="1"/>
  <c r="K8" i="3" s="1"/>
  <c r="AA15" i="5" l="1"/>
  <c r="R15" i="5" s="1"/>
  <c r="Q15" i="5" s="1"/>
  <c r="Z16" i="5" s="1"/>
  <c r="AT17" i="4"/>
  <c r="AT18" i="4" s="1"/>
  <c r="AT20" i="4" s="1"/>
  <c r="Y21" i="4"/>
  <c r="Z20" i="4"/>
  <c r="Z19" i="4"/>
  <c r="Z23" i="4" s="1"/>
  <c r="AS20" i="4"/>
  <c r="AS19" i="4"/>
  <c r="AS23" i="4" s="1"/>
  <c r="AU26" i="4"/>
  <c r="AU24" i="4"/>
  <c r="AU16" i="4"/>
  <c r="AU15" i="4"/>
  <c r="AQ28" i="4"/>
  <c r="AR27" i="4"/>
  <c r="AV5" i="4"/>
  <c r="AV13" i="4" s="1"/>
  <c r="AX2" i="4"/>
  <c r="AW4" i="4"/>
  <c r="AW11" i="4"/>
  <c r="AR21" i="4"/>
  <c r="BL20" i="4"/>
  <c r="BL24" i="4"/>
  <c r="BL19" i="4"/>
  <c r="BL23" i="4" s="1"/>
  <c r="BM17" i="4"/>
  <c r="BM18" i="4" s="1"/>
  <c r="BQ2" i="4"/>
  <c r="BP4" i="4"/>
  <c r="BP11" i="4"/>
  <c r="BK21" i="4"/>
  <c r="BK26" i="4"/>
  <c r="BK27" i="4" s="1"/>
  <c r="BK28" i="4" s="1"/>
  <c r="BO5" i="4"/>
  <c r="BO13" i="4" s="1"/>
  <c r="BN15" i="4"/>
  <c r="BN16" i="4"/>
  <c r="J15" i="5"/>
  <c r="S16" i="5" s="1"/>
  <c r="O15" i="5"/>
  <c r="X16" i="5" s="1"/>
  <c r="L15" i="5"/>
  <c r="U16" i="5" s="1"/>
  <c r="K15" i="5"/>
  <c r="T16" i="5" s="1"/>
  <c r="AB15" i="5"/>
  <c r="AC15" i="5" s="1"/>
  <c r="P15" i="5"/>
  <c r="Y16" i="5" s="1"/>
  <c r="M15" i="5"/>
  <c r="V16" i="5" s="1"/>
  <c r="N15" i="5"/>
  <c r="W16" i="5" s="1"/>
  <c r="AH17" i="4"/>
  <c r="AH18" i="4" s="1"/>
  <c r="BA4" i="4"/>
  <c r="AE21" i="4"/>
  <c r="AE26" i="4"/>
  <c r="AZ5" i="4"/>
  <c r="AZ13" i="4" s="1"/>
  <c r="D35" i="5"/>
  <c r="E34" i="5"/>
  <c r="J8" i="3"/>
  <c r="L9" i="3" s="1"/>
  <c r="M9" i="3" s="1"/>
  <c r="K9" i="3" s="1"/>
  <c r="N8" i="3"/>
  <c r="O8" i="3" s="1"/>
  <c r="AT19" i="4" l="1"/>
  <c r="AT23" i="4" s="1"/>
  <c r="Z21" i="4"/>
  <c r="AU17" i="4"/>
  <c r="AU18" i="4" s="1"/>
  <c r="AV24" i="4"/>
  <c r="AV26" i="4"/>
  <c r="AV16" i="4"/>
  <c r="AV15" i="4"/>
  <c r="AY2" i="4"/>
  <c r="AX4" i="4"/>
  <c r="AX11" i="4"/>
  <c r="AW5" i="4"/>
  <c r="AW13" i="4" s="1"/>
  <c r="AR28" i="4"/>
  <c r="AS27" i="4"/>
  <c r="AT21" i="4"/>
  <c r="AS21" i="4"/>
  <c r="BM20" i="4"/>
  <c r="BM24" i="4"/>
  <c r="BM19" i="4"/>
  <c r="BM23" i="4" s="1"/>
  <c r="BP5" i="4"/>
  <c r="BP13" i="4" s="1"/>
  <c r="BN17" i="4"/>
  <c r="BN18" i="4" s="1"/>
  <c r="BL21" i="4"/>
  <c r="BL26" i="4"/>
  <c r="BL27" i="4" s="1"/>
  <c r="BL28" i="4" s="1"/>
  <c r="BO16" i="4"/>
  <c r="BO15" i="4"/>
  <c r="BR2" i="4"/>
  <c r="BQ4" i="4"/>
  <c r="BQ11" i="4"/>
  <c r="AA16" i="5"/>
  <c r="R16" i="5" s="1"/>
  <c r="M16" i="5" s="1"/>
  <c r="V17" i="5" s="1"/>
  <c r="AZ16" i="4"/>
  <c r="AZ15" i="4"/>
  <c r="BA5" i="4"/>
  <c r="BA13" i="4" s="1"/>
  <c r="AH19" i="4"/>
  <c r="AH23" i="4" s="1"/>
  <c r="AH24" i="4"/>
  <c r="AH20" i="4"/>
  <c r="BB4" i="4"/>
  <c r="E35" i="5"/>
  <c r="D36" i="5"/>
  <c r="J9" i="3"/>
  <c r="L10" i="3" s="1"/>
  <c r="M10" i="3" s="1"/>
  <c r="K10" i="3" s="1"/>
  <c r="N9" i="3"/>
  <c r="O9" i="3" s="1"/>
  <c r="AU19" i="4" l="1"/>
  <c r="AU23" i="4" s="1"/>
  <c r="AU20" i="4"/>
  <c r="AV17" i="4"/>
  <c r="AV18" i="4" s="1"/>
  <c r="AS28" i="4"/>
  <c r="AT27" i="4"/>
  <c r="AY4" i="4"/>
  <c r="AY11" i="4"/>
  <c r="AX5" i="4"/>
  <c r="AX13" i="4" s="1"/>
  <c r="AW24" i="4"/>
  <c r="AW26" i="4"/>
  <c r="AW15" i="4"/>
  <c r="AW16" i="4"/>
  <c r="BO17" i="4"/>
  <c r="BO18" i="4" s="1"/>
  <c r="BN20" i="4"/>
  <c r="BN24" i="4"/>
  <c r="BN19" i="4"/>
  <c r="BN23" i="4" s="1"/>
  <c r="BM21" i="4"/>
  <c r="BM26" i="4"/>
  <c r="BM27" i="4" s="1"/>
  <c r="BM28" i="4" s="1"/>
  <c r="BQ5" i="4"/>
  <c r="BQ13" i="4" s="1"/>
  <c r="BP16" i="4"/>
  <c r="BP15" i="4"/>
  <c r="BS2" i="4"/>
  <c r="BR4" i="4"/>
  <c r="BR11" i="4"/>
  <c r="N16" i="5"/>
  <c r="W17" i="5" s="1"/>
  <c r="L16" i="5"/>
  <c r="U17" i="5" s="1"/>
  <c r="J16" i="5"/>
  <c r="S17" i="5" s="1"/>
  <c r="O16" i="5"/>
  <c r="X17" i="5" s="1"/>
  <c r="AB16" i="5"/>
  <c r="AC16" i="5" s="1"/>
  <c r="K16" i="5"/>
  <c r="T17" i="5" s="1"/>
  <c r="Q16" i="5"/>
  <c r="Z17" i="5" s="1"/>
  <c r="P16" i="5"/>
  <c r="Y17" i="5" s="1"/>
  <c r="AH21" i="4"/>
  <c r="BC4" i="4"/>
  <c r="AH26" i="4"/>
  <c r="BA15" i="4"/>
  <c r="BA16" i="4"/>
  <c r="AZ17" i="4"/>
  <c r="AZ18" i="4" s="1"/>
  <c r="BB5" i="4"/>
  <c r="BB13" i="4" s="1"/>
  <c r="D37" i="5"/>
  <c r="E36" i="5"/>
  <c r="J10" i="3"/>
  <c r="L11" i="3" s="1"/>
  <c r="M11" i="3" s="1"/>
  <c r="K11" i="3" s="1"/>
  <c r="N10" i="3"/>
  <c r="O10" i="3" s="1"/>
  <c r="AV19" i="4" l="1"/>
  <c r="AV23" i="4" s="1"/>
  <c r="AV20" i="4"/>
  <c r="AX24" i="4"/>
  <c r="AX26" i="4"/>
  <c r="AX16" i="4"/>
  <c r="AX15" i="4"/>
  <c r="AT28" i="4"/>
  <c r="AU27" i="4"/>
  <c r="AW17" i="4"/>
  <c r="AW18" i="4" s="1"/>
  <c r="AY5" i="4"/>
  <c r="AY13" i="4" s="1"/>
  <c r="AU21" i="4"/>
  <c r="BT2" i="4"/>
  <c r="BS4" i="4"/>
  <c r="BS11" i="4"/>
  <c r="BR5" i="4"/>
  <c r="BR13" i="4" s="1"/>
  <c r="BP17" i="4"/>
  <c r="BP18" i="4" s="1"/>
  <c r="BN21" i="4"/>
  <c r="BN26" i="4"/>
  <c r="BN27" i="4" s="1"/>
  <c r="BN28" i="4" s="1"/>
  <c r="BQ15" i="4"/>
  <c r="BQ16" i="4"/>
  <c r="BO20" i="4"/>
  <c r="BO24" i="4"/>
  <c r="BO19" i="4"/>
  <c r="BO23" i="4" s="1"/>
  <c r="AA17" i="5"/>
  <c r="R17" i="5" s="1"/>
  <c r="P17" i="5" s="1"/>
  <c r="Y18" i="5" s="1"/>
  <c r="AZ24" i="4"/>
  <c r="AZ20" i="4"/>
  <c r="AZ19" i="4"/>
  <c r="AZ23" i="4" s="1"/>
  <c r="BA17" i="4"/>
  <c r="BA18" i="4" s="1"/>
  <c r="BB15" i="4"/>
  <c r="BB16" i="4"/>
  <c r="BC5" i="4"/>
  <c r="BC13" i="4" s="1"/>
  <c r="BD4" i="4"/>
  <c r="E37" i="5"/>
  <c r="D38" i="5"/>
  <c r="J11" i="3"/>
  <c r="L12" i="3" s="1"/>
  <c r="M12" i="3" s="1"/>
  <c r="K12" i="3" s="1"/>
  <c r="N11" i="3"/>
  <c r="O11" i="3" s="1"/>
  <c r="AW20" i="4" l="1"/>
  <c r="AW19" i="4"/>
  <c r="AW23" i="4" s="1"/>
  <c r="AU28" i="4"/>
  <c r="AV27" i="4"/>
  <c r="AX17" i="4"/>
  <c r="AX18" i="4" s="1"/>
  <c r="AY24" i="4"/>
  <c r="AY26" i="4"/>
  <c r="AY15" i="4"/>
  <c r="AY16" i="4"/>
  <c r="K17" i="5"/>
  <c r="T18" i="5" s="1"/>
  <c r="AV21" i="4"/>
  <c r="BP19" i="4"/>
  <c r="BP23" i="4" s="1"/>
  <c r="BP20" i="4"/>
  <c r="BP24" i="4"/>
  <c r="BR16" i="4"/>
  <c r="BR15" i="4"/>
  <c r="M17" i="5"/>
  <c r="V18" i="5" s="1"/>
  <c r="L17" i="5"/>
  <c r="U18" i="5" s="1"/>
  <c r="BS5" i="4"/>
  <c r="BS13" i="4" s="1"/>
  <c r="BO21" i="4"/>
  <c r="BO26" i="4"/>
  <c r="BO27" i="4" s="1"/>
  <c r="BO28" i="4" s="1"/>
  <c r="AB17" i="5"/>
  <c r="AC17" i="5" s="1"/>
  <c r="Q17" i="5"/>
  <c r="Z18" i="5" s="1"/>
  <c r="O17" i="5"/>
  <c r="X18" i="5" s="1"/>
  <c r="BQ17" i="4"/>
  <c r="BQ18" i="4" s="1"/>
  <c r="BU2" i="4"/>
  <c r="BT4" i="4"/>
  <c r="BT11" i="4"/>
  <c r="J17" i="5"/>
  <c r="S18" i="5" s="1"/>
  <c r="N17" i="5"/>
  <c r="W18" i="5" s="1"/>
  <c r="BC16" i="4"/>
  <c r="BC15" i="4"/>
  <c r="BA24" i="4"/>
  <c r="BA19" i="4"/>
  <c r="BA23" i="4" s="1"/>
  <c r="BA20" i="4"/>
  <c r="AZ21" i="4"/>
  <c r="AZ26" i="4"/>
  <c r="BD5" i="4"/>
  <c r="BD13" i="4" s="1"/>
  <c r="BB17" i="4"/>
  <c r="BB18" i="4" s="1"/>
  <c r="BF4" i="4"/>
  <c r="D39" i="5"/>
  <c r="E38" i="5"/>
  <c r="J12" i="3"/>
  <c r="L13" i="3" s="1"/>
  <c r="M13" i="3" s="1"/>
  <c r="K13" i="3" s="1"/>
  <c r="N12" i="3"/>
  <c r="O12" i="3" s="1"/>
  <c r="AA18" i="5" l="1"/>
  <c r="R18" i="5" s="1"/>
  <c r="J18" i="5" s="1"/>
  <c r="S19" i="5" s="1"/>
  <c r="P18" i="5"/>
  <c r="Y19" i="5" s="1"/>
  <c r="AX19" i="4"/>
  <c r="AX23" i="4" s="1"/>
  <c r="AX20" i="4"/>
  <c r="AV28" i="4"/>
  <c r="AW27" i="4"/>
  <c r="AY17" i="4"/>
  <c r="AY18" i="4" s="1"/>
  <c r="AW21" i="4"/>
  <c r="BR17" i="4"/>
  <c r="BR18" i="4" s="1"/>
  <c r="BQ19" i="4"/>
  <c r="BQ23" i="4" s="1"/>
  <c r="BQ20" i="4"/>
  <c r="BQ24" i="4"/>
  <c r="BT5" i="4"/>
  <c r="BT13" i="4" s="1"/>
  <c r="BV2" i="4"/>
  <c r="BU4" i="4"/>
  <c r="BU11" i="4"/>
  <c r="BS15" i="4"/>
  <c r="BS16" i="4"/>
  <c r="BP21" i="4"/>
  <c r="BP26" i="4"/>
  <c r="BP27" i="4" s="1"/>
  <c r="BP28" i="4" s="1"/>
  <c r="AB18" i="5"/>
  <c r="AC18" i="5" s="1"/>
  <c r="N18" i="5"/>
  <c r="W19" i="5" s="1"/>
  <c r="M18" i="5"/>
  <c r="V19" i="5" s="1"/>
  <c r="O18" i="5"/>
  <c r="X19" i="5" s="1"/>
  <c r="Q18" i="5"/>
  <c r="Z19" i="5" s="1"/>
  <c r="L18" i="5"/>
  <c r="U19" i="5" s="1"/>
  <c r="K18" i="5"/>
  <c r="T19" i="5" s="1"/>
  <c r="BA21" i="4"/>
  <c r="BA26" i="4"/>
  <c r="BB24" i="4"/>
  <c r="BB20" i="4"/>
  <c r="BB19" i="4"/>
  <c r="BB23" i="4" s="1"/>
  <c r="BD15" i="4"/>
  <c r="BD16" i="4"/>
  <c r="BC17" i="4"/>
  <c r="BC18" i="4" s="1"/>
  <c r="BF5" i="4"/>
  <c r="BF13" i="4" s="1"/>
  <c r="BG4" i="4"/>
  <c r="E39" i="5"/>
  <c r="D40" i="5"/>
  <c r="J13" i="3"/>
  <c r="L14" i="3" s="1"/>
  <c r="M14" i="3" s="1"/>
  <c r="K14" i="3" s="1"/>
  <c r="N13" i="3"/>
  <c r="O13" i="3" s="1"/>
  <c r="AY20" i="4" l="1"/>
  <c r="AY19" i="4"/>
  <c r="AY23" i="4" s="1"/>
  <c r="AX21" i="4"/>
  <c r="AW28" i="4"/>
  <c r="AX27" i="4"/>
  <c r="BW2" i="4"/>
  <c r="BV4" i="4"/>
  <c r="BV11" i="4"/>
  <c r="BT15" i="4"/>
  <c r="BT16" i="4"/>
  <c r="BU5" i="4"/>
  <c r="BU13" i="4" s="1"/>
  <c r="BQ21" i="4"/>
  <c r="BQ26" i="4"/>
  <c r="BQ27" i="4" s="1"/>
  <c r="BQ28" i="4" s="1"/>
  <c r="BS17" i="4"/>
  <c r="BS18" i="4" s="1"/>
  <c r="BR19" i="4"/>
  <c r="BR23" i="4" s="1"/>
  <c r="BR20" i="4"/>
  <c r="BR24" i="4"/>
  <c r="AA19" i="5"/>
  <c r="R19" i="5" s="1"/>
  <c r="N19" i="5" s="1"/>
  <c r="W20" i="5" s="1"/>
  <c r="BD17" i="4"/>
  <c r="BD18" i="4" s="1"/>
  <c r="BB21" i="4"/>
  <c r="BB26" i="4"/>
  <c r="BF15" i="4"/>
  <c r="BF16" i="4"/>
  <c r="BC20" i="4"/>
  <c r="BC24" i="4"/>
  <c r="BC19" i="4"/>
  <c r="BC23" i="4" s="1"/>
  <c r="BG5" i="4"/>
  <c r="BG13" i="4" s="1"/>
  <c r="D41" i="5"/>
  <c r="E40" i="5"/>
  <c r="J14" i="3"/>
  <c r="L15" i="3" s="1"/>
  <c r="M15" i="3" s="1"/>
  <c r="K15" i="3" s="1"/>
  <c r="N14" i="3"/>
  <c r="O14" i="3" s="1"/>
  <c r="AX28" i="4" l="1"/>
  <c r="AY27" i="4"/>
  <c r="AY28" i="4" s="1"/>
  <c r="AY21" i="4"/>
  <c r="BT17" i="4"/>
  <c r="BT18" i="4" s="1"/>
  <c r="BU26" i="4"/>
  <c r="BU24" i="4"/>
  <c r="BU15" i="4"/>
  <c r="BU16" i="4"/>
  <c r="BR21" i="4"/>
  <c r="BR26" i="4"/>
  <c r="BR27" i="4" s="1"/>
  <c r="BR28" i="4" s="1"/>
  <c r="BV5" i="4"/>
  <c r="BV13" i="4" s="1"/>
  <c r="BS20" i="4"/>
  <c r="BS24" i="4"/>
  <c r="BS19" i="4"/>
  <c r="BS23" i="4" s="1"/>
  <c r="BX2" i="4"/>
  <c r="BW4" i="4"/>
  <c r="BW11" i="4"/>
  <c r="K19" i="5"/>
  <c r="T20" i="5" s="1"/>
  <c r="M19" i="5"/>
  <c r="V20" i="5" s="1"/>
  <c r="O19" i="5"/>
  <c r="X20" i="5" s="1"/>
  <c r="J19" i="5"/>
  <c r="S20" i="5" s="1"/>
  <c r="AB19" i="5"/>
  <c r="AC19" i="5" s="1"/>
  <c r="L19" i="5"/>
  <c r="U20" i="5" s="1"/>
  <c r="Q19" i="5"/>
  <c r="Z20" i="5" s="1"/>
  <c r="P19" i="5"/>
  <c r="Y20" i="5" s="1"/>
  <c r="BC21" i="4"/>
  <c r="BC26" i="4"/>
  <c r="BD24" i="4"/>
  <c r="BD20" i="4"/>
  <c r="BD19" i="4"/>
  <c r="BD23" i="4" s="1"/>
  <c r="BG15" i="4"/>
  <c r="BG16" i="4"/>
  <c r="BF17" i="4"/>
  <c r="BF18" i="4" s="1"/>
  <c r="E41" i="5"/>
  <c r="D42" i="5"/>
  <c r="J15" i="3"/>
  <c r="L16" i="3" s="1"/>
  <c r="M16" i="3" s="1"/>
  <c r="K16" i="3" s="1"/>
  <c r="N15" i="3"/>
  <c r="O15" i="3" s="1"/>
  <c r="BS21" i="4" l="1"/>
  <c r="BS26" i="4"/>
  <c r="BS27" i="4" s="1"/>
  <c r="BS28" i="4" s="1"/>
  <c r="BU17" i="4"/>
  <c r="BU18" i="4" s="1"/>
  <c r="BV26" i="4"/>
  <c r="BV24" i="4"/>
  <c r="BV16" i="4"/>
  <c r="BV15" i="4"/>
  <c r="BW5" i="4"/>
  <c r="BW13" i="4" s="1"/>
  <c r="BX4" i="4"/>
  <c r="BX11" i="4"/>
  <c r="BT19" i="4"/>
  <c r="BT23" i="4" s="1"/>
  <c r="BT24" i="4"/>
  <c r="BT20" i="4"/>
  <c r="AA20" i="5"/>
  <c r="R20" i="5" s="1"/>
  <c r="P20" i="5" s="1"/>
  <c r="Y21" i="5" s="1"/>
  <c r="BG17" i="4"/>
  <c r="BG18" i="4" s="1"/>
  <c r="BD21" i="4"/>
  <c r="BD26" i="4"/>
  <c r="BF19" i="4"/>
  <c r="BF23" i="4" s="1"/>
  <c r="BF24" i="4"/>
  <c r="BF20" i="4"/>
  <c r="D43" i="5"/>
  <c r="E42" i="5"/>
  <c r="J16" i="3"/>
  <c r="L17" i="3" s="1"/>
  <c r="M17" i="3" s="1"/>
  <c r="K17" i="3" s="1"/>
  <c r="N16" i="3"/>
  <c r="O16" i="3" s="1"/>
  <c r="BX5" i="4" l="1"/>
  <c r="BX13" i="4" s="1"/>
  <c r="BU19" i="4"/>
  <c r="BU23" i="4" s="1"/>
  <c r="BU20" i="4"/>
  <c r="BV17" i="4"/>
  <c r="BV18" i="4" s="1"/>
  <c r="BW26" i="4"/>
  <c r="BW24" i="4"/>
  <c r="BW15" i="4"/>
  <c r="BW16" i="4"/>
  <c r="BT21" i="4"/>
  <c r="BT26" i="4"/>
  <c r="BT27" i="4" s="1"/>
  <c r="Q20" i="5"/>
  <c r="Z21" i="5" s="1"/>
  <c r="N20" i="5"/>
  <c r="W21" i="5" s="1"/>
  <c r="L20" i="5"/>
  <c r="U21" i="5" s="1"/>
  <c r="K20" i="5"/>
  <c r="T21" i="5" s="1"/>
  <c r="M20" i="5"/>
  <c r="V21" i="5" s="1"/>
  <c r="O20" i="5"/>
  <c r="X21" i="5" s="1"/>
  <c r="AB20" i="5"/>
  <c r="AC20" i="5" s="1"/>
  <c r="J20" i="5"/>
  <c r="S21" i="5" s="1"/>
  <c r="BF21" i="4"/>
  <c r="BF26" i="4"/>
  <c r="BG20" i="4"/>
  <c r="BG24" i="4"/>
  <c r="BG19" i="4"/>
  <c r="BG23" i="4" s="1"/>
  <c r="E43" i="5"/>
  <c r="D44" i="5"/>
  <c r="J17" i="3"/>
  <c r="L18" i="3" s="1"/>
  <c r="M18" i="3" s="1"/>
  <c r="K18" i="3" s="1"/>
  <c r="N17" i="3"/>
  <c r="O17" i="3" s="1"/>
  <c r="BT28" i="4" l="1"/>
  <c r="BU27" i="4"/>
  <c r="BV19" i="4"/>
  <c r="BV23" i="4" s="1"/>
  <c r="BV20" i="4"/>
  <c r="BU21" i="4"/>
  <c r="BW17" i="4"/>
  <c r="BW18" i="4" s="1"/>
  <c r="BX24" i="4"/>
  <c r="BX26" i="4"/>
  <c r="BX15" i="4"/>
  <c r="BX16" i="4"/>
  <c r="AA21" i="5"/>
  <c r="R21" i="5" s="1"/>
  <c r="BG21" i="4"/>
  <c r="BG26" i="4"/>
  <c r="D45" i="5"/>
  <c r="E44" i="5"/>
  <c r="J18" i="3"/>
  <c r="L19" i="3" s="1"/>
  <c r="M19" i="3" s="1"/>
  <c r="K19" i="3" s="1"/>
  <c r="N18" i="3"/>
  <c r="O18" i="3" s="1"/>
  <c r="BX17" i="4" l="1"/>
  <c r="BX18" i="4" s="1"/>
  <c r="BU28" i="4"/>
  <c r="BV27" i="4"/>
  <c r="BW20" i="4"/>
  <c r="BW19" i="4"/>
  <c r="BW23" i="4" s="1"/>
  <c r="BV21" i="4"/>
  <c r="AB21" i="5"/>
  <c r="AC21" i="5" s="1"/>
  <c r="N21" i="5"/>
  <c r="W22" i="5" s="1"/>
  <c r="K21" i="5"/>
  <c r="T22" i="5" s="1"/>
  <c r="P21" i="5"/>
  <c r="Y22" i="5" s="1"/>
  <c r="Q21" i="5"/>
  <c r="Z22" i="5" s="1"/>
  <c r="J21" i="5"/>
  <c r="S22" i="5" s="1"/>
  <c r="M21" i="5"/>
  <c r="V22" i="5" s="1"/>
  <c r="L21" i="5"/>
  <c r="U22" i="5" s="1"/>
  <c r="O21" i="5"/>
  <c r="X22" i="5" s="1"/>
  <c r="E45" i="5"/>
  <c r="D46" i="5"/>
  <c r="J19" i="3"/>
  <c r="L20" i="3" s="1"/>
  <c r="M20" i="3" s="1"/>
  <c r="K20" i="3" s="1"/>
  <c r="N19" i="3"/>
  <c r="O19" i="3" s="1"/>
  <c r="BV28" i="4" l="1"/>
  <c r="BW27" i="4"/>
  <c r="BX19" i="4"/>
  <c r="BX23" i="4" s="1"/>
  <c r="BX20" i="4"/>
  <c r="BW21" i="4"/>
  <c r="AA22" i="5"/>
  <c r="R22" i="5" s="1"/>
  <c r="D47" i="5"/>
  <c r="E46" i="5"/>
  <c r="J20" i="3"/>
  <c r="L21" i="3" s="1"/>
  <c r="M21" i="3" s="1"/>
  <c r="K21" i="3" s="1"/>
  <c r="N20" i="3"/>
  <c r="O20" i="3" s="1"/>
  <c r="BX21" i="4" l="1"/>
  <c r="BW28" i="4"/>
  <c r="BX27" i="4"/>
  <c r="BX28" i="4" s="1"/>
  <c r="L22" i="5"/>
  <c r="U23" i="5" s="1"/>
  <c r="O22" i="5"/>
  <c r="X23" i="5" s="1"/>
  <c r="J22" i="5"/>
  <c r="S23" i="5" s="1"/>
  <c r="K22" i="5"/>
  <c r="T23" i="5" s="1"/>
  <c r="M22" i="5"/>
  <c r="V23" i="5" s="1"/>
  <c r="N22" i="5"/>
  <c r="W23" i="5" s="1"/>
  <c r="P22" i="5"/>
  <c r="Y23" i="5" s="1"/>
  <c r="Q22" i="5"/>
  <c r="Z23" i="5" s="1"/>
  <c r="AB22" i="5"/>
  <c r="AC22" i="5" s="1"/>
  <c r="E47" i="5"/>
  <c r="D48" i="5"/>
  <c r="J21" i="3"/>
  <c r="L22" i="3" s="1"/>
  <c r="M22" i="3" s="1"/>
  <c r="K22" i="3" s="1"/>
  <c r="N21" i="3"/>
  <c r="O21" i="3" s="1"/>
  <c r="AA23" i="5" l="1"/>
  <c r="R23" i="5" s="1"/>
  <c r="E48" i="5"/>
  <c r="D49" i="5"/>
  <c r="J22" i="3"/>
  <c r="L23" i="3" s="1"/>
  <c r="M23" i="3" s="1"/>
  <c r="K23" i="3" s="1"/>
  <c r="N22" i="3"/>
  <c r="O22" i="3" s="1"/>
  <c r="N23" i="5" l="1"/>
  <c r="W24" i="5" s="1"/>
  <c r="M23" i="5"/>
  <c r="V24" i="5" s="1"/>
  <c r="K23" i="5"/>
  <c r="T24" i="5" s="1"/>
  <c r="AB23" i="5"/>
  <c r="AC23" i="5" s="1"/>
  <c r="L23" i="5"/>
  <c r="U24" i="5" s="1"/>
  <c r="P23" i="5"/>
  <c r="Y24" i="5" s="1"/>
  <c r="O23" i="5"/>
  <c r="X24" i="5" s="1"/>
  <c r="Q23" i="5"/>
  <c r="Z24" i="5" s="1"/>
  <c r="J23" i="5"/>
  <c r="S24" i="5" s="1"/>
  <c r="D50" i="5"/>
  <c r="E49" i="5"/>
  <c r="J23" i="3"/>
  <c r="L24" i="3" s="1"/>
  <c r="M24" i="3" s="1"/>
  <c r="K24" i="3" s="1"/>
  <c r="N23" i="3"/>
  <c r="O23" i="3" s="1"/>
  <c r="AA24" i="5" l="1"/>
  <c r="R24" i="5" s="1"/>
  <c r="E50" i="5"/>
  <c r="D51" i="5"/>
  <c r="J24" i="3"/>
  <c r="L25" i="3" s="1"/>
  <c r="M25" i="3" s="1"/>
  <c r="K25" i="3" s="1"/>
  <c r="N24" i="3"/>
  <c r="O24" i="3" s="1"/>
  <c r="Q24" i="5" l="1"/>
  <c r="Z25" i="5" s="1"/>
  <c r="M24" i="5"/>
  <c r="V25" i="5" s="1"/>
  <c r="AB24" i="5"/>
  <c r="AC24" i="5" s="1"/>
  <c r="N24" i="5"/>
  <c r="W25" i="5" s="1"/>
  <c r="O24" i="5"/>
  <c r="X25" i="5" s="1"/>
  <c r="K24" i="5"/>
  <c r="T25" i="5" s="1"/>
  <c r="J24" i="5"/>
  <c r="S25" i="5" s="1"/>
  <c r="P24" i="5"/>
  <c r="Y25" i="5" s="1"/>
  <c r="L24" i="5"/>
  <c r="U25" i="5" s="1"/>
  <c r="D52" i="5"/>
  <c r="E51" i="5"/>
  <c r="J25" i="3"/>
  <c r="L26" i="3" s="1"/>
  <c r="M26" i="3" s="1"/>
  <c r="K26" i="3" s="1"/>
  <c r="N25" i="3"/>
  <c r="O25" i="3" s="1"/>
  <c r="AA25" i="5" l="1"/>
  <c r="R25" i="5" s="1"/>
  <c r="E52" i="5"/>
  <c r="D53" i="5"/>
  <c r="J26" i="3"/>
  <c r="L27" i="3" s="1"/>
  <c r="M27" i="3" s="1"/>
  <c r="K27" i="3" s="1"/>
  <c r="N26" i="3"/>
  <c r="O26" i="3" s="1"/>
  <c r="O25" i="5" l="1"/>
  <c r="X26" i="5" s="1"/>
  <c r="L25" i="5"/>
  <c r="U26" i="5" s="1"/>
  <c r="AB25" i="5"/>
  <c r="AC25" i="5" s="1"/>
  <c r="N25" i="5"/>
  <c r="W26" i="5" s="1"/>
  <c r="J25" i="5"/>
  <c r="S26" i="5" s="1"/>
  <c r="P25" i="5"/>
  <c r="Y26" i="5" s="1"/>
  <c r="M25" i="5"/>
  <c r="V26" i="5" s="1"/>
  <c r="Q25" i="5"/>
  <c r="Z26" i="5" s="1"/>
  <c r="K25" i="5"/>
  <c r="T26" i="5" s="1"/>
  <c r="D54" i="5"/>
  <c r="E53" i="5"/>
  <c r="J27" i="3"/>
  <c r="L28" i="3" s="1"/>
  <c r="M28" i="3" s="1"/>
  <c r="K28" i="3" s="1"/>
  <c r="N27" i="3"/>
  <c r="O27" i="3" s="1"/>
  <c r="AA26" i="5" l="1"/>
  <c r="R26" i="5" s="1"/>
  <c r="E54" i="5"/>
  <c r="D55" i="5"/>
  <c r="J28" i="3"/>
  <c r="L29" i="3" s="1"/>
  <c r="M29" i="3" s="1"/>
  <c r="K29" i="3" s="1"/>
  <c r="N28" i="3"/>
  <c r="O28" i="3" s="1"/>
  <c r="N26" i="5" l="1"/>
  <c r="W27" i="5" s="1"/>
  <c r="P26" i="5"/>
  <c r="Y27" i="5" s="1"/>
  <c r="L26" i="5"/>
  <c r="U27" i="5" s="1"/>
  <c r="K26" i="5"/>
  <c r="T27" i="5" s="1"/>
  <c r="J26" i="5"/>
  <c r="S27" i="5" s="1"/>
  <c r="O26" i="5"/>
  <c r="X27" i="5" s="1"/>
  <c r="M26" i="5"/>
  <c r="V27" i="5" s="1"/>
  <c r="AB26" i="5"/>
  <c r="AC26" i="5" s="1"/>
  <c r="Q26" i="5"/>
  <c r="Z27" i="5" s="1"/>
  <c r="D56" i="5"/>
  <c r="E55" i="5"/>
  <c r="J29" i="3"/>
  <c r="L30" i="3" s="1"/>
  <c r="M30" i="3" s="1"/>
  <c r="K30" i="3" s="1"/>
  <c r="N29" i="3"/>
  <c r="O29" i="3" s="1"/>
  <c r="AA27" i="5" l="1"/>
  <c r="R27" i="5" s="1"/>
  <c r="E56" i="5"/>
  <c r="D57" i="5"/>
  <c r="J30" i="3"/>
  <c r="L31" i="3" s="1"/>
  <c r="M31" i="3" s="1"/>
  <c r="K31" i="3" s="1"/>
  <c r="N30" i="3"/>
  <c r="O30" i="3" s="1"/>
  <c r="N27" i="5" l="1"/>
  <c r="W28" i="5" s="1"/>
  <c r="M27" i="5"/>
  <c r="V28" i="5" s="1"/>
  <c r="L27" i="5"/>
  <c r="U28" i="5" s="1"/>
  <c r="K27" i="5"/>
  <c r="T28" i="5" s="1"/>
  <c r="J27" i="5"/>
  <c r="S28" i="5" s="1"/>
  <c r="O27" i="5"/>
  <c r="X28" i="5" s="1"/>
  <c r="P27" i="5"/>
  <c r="Y28" i="5" s="1"/>
  <c r="AB27" i="5"/>
  <c r="AC27" i="5" s="1"/>
  <c r="Q27" i="5"/>
  <c r="Z28" i="5" s="1"/>
  <c r="D58" i="5"/>
  <c r="E57" i="5"/>
  <c r="J31" i="3"/>
  <c r="L32" i="3" s="1"/>
  <c r="M32" i="3" s="1"/>
  <c r="K32" i="3" s="1"/>
  <c r="N31" i="3"/>
  <c r="O31" i="3" s="1"/>
  <c r="AA28" i="5" l="1"/>
  <c r="R28" i="5" s="1"/>
  <c r="E58" i="5"/>
  <c r="D59" i="5"/>
  <c r="J32" i="3"/>
  <c r="L33" i="3" s="1"/>
  <c r="M33" i="3" s="1"/>
  <c r="K33" i="3" s="1"/>
  <c r="N32" i="3"/>
  <c r="O32" i="3" s="1"/>
  <c r="O28" i="5" l="1"/>
  <c r="X29" i="5" s="1"/>
  <c r="AB28" i="5"/>
  <c r="AC28" i="5" s="1"/>
  <c r="M28" i="5"/>
  <c r="V29" i="5" s="1"/>
  <c r="L28" i="5"/>
  <c r="U29" i="5" s="1"/>
  <c r="N28" i="5"/>
  <c r="W29" i="5" s="1"/>
  <c r="P28" i="5"/>
  <c r="Y29" i="5" s="1"/>
  <c r="K28" i="5"/>
  <c r="T29" i="5" s="1"/>
  <c r="J28" i="5"/>
  <c r="S29" i="5" s="1"/>
  <c r="Q28" i="5"/>
  <c r="Z29" i="5" s="1"/>
  <c r="D60" i="5"/>
  <c r="E59" i="5"/>
  <c r="J33" i="3"/>
  <c r="L34" i="3" s="1"/>
  <c r="M34" i="3" s="1"/>
  <c r="K34" i="3" s="1"/>
  <c r="N33" i="3"/>
  <c r="O33" i="3" s="1"/>
  <c r="AA29" i="5" l="1"/>
  <c r="R29" i="5" s="1"/>
  <c r="L29" i="5" s="1"/>
  <c r="U30" i="5" s="1"/>
  <c r="AB29" i="5"/>
  <c r="AC29" i="5" s="1"/>
  <c r="M29" i="5"/>
  <c r="V30" i="5" s="1"/>
  <c r="O29" i="5"/>
  <c r="X30" i="5" s="1"/>
  <c r="K29" i="5"/>
  <c r="T30" i="5" s="1"/>
  <c r="E60" i="5"/>
  <c r="D61" i="5"/>
  <c r="J34" i="3"/>
  <c r="L35" i="3" s="1"/>
  <c r="M35" i="3" s="1"/>
  <c r="K35" i="3" s="1"/>
  <c r="N34" i="3"/>
  <c r="O34" i="3" s="1"/>
  <c r="J29" i="5" l="1"/>
  <c r="S30" i="5" s="1"/>
  <c r="Q29" i="5"/>
  <c r="Z30" i="5" s="1"/>
  <c r="N29" i="5"/>
  <c r="W30" i="5" s="1"/>
  <c r="P29" i="5"/>
  <c r="Y30" i="5" s="1"/>
  <c r="AA30" i="5"/>
  <c r="R30" i="5" s="1"/>
  <c r="D62" i="5"/>
  <c r="E61" i="5"/>
  <c r="J35" i="3"/>
  <c r="L36" i="3" s="1"/>
  <c r="M36" i="3" s="1"/>
  <c r="K36" i="3" s="1"/>
  <c r="N35" i="3"/>
  <c r="O35" i="3" s="1"/>
  <c r="O30" i="5" l="1"/>
  <c r="X31" i="5" s="1"/>
  <c r="N30" i="5"/>
  <c r="W31" i="5" s="1"/>
  <c r="AB30" i="5"/>
  <c r="AC30" i="5" s="1"/>
  <c r="M30" i="5"/>
  <c r="V31" i="5" s="1"/>
  <c r="P30" i="5"/>
  <c r="Y31" i="5" s="1"/>
  <c r="Q30" i="5"/>
  <c r="Z31" i="5" s="1"/>
  <c r="J30" i="5"/>
  <c r="S31" i="5" s="1"/>
  <c r="K30" i="5"/>
  <c r="T31" i="5" s="1"/>
  <c r="L30" i="5"/>
  <c r="U31" i="5" s="1"/>
  <c r="E62" i="5"/>
  <c r="D63" i="5"/>
  <c r="J36" i="3"/>
  <c r="L37" i="3" s="1"/>
  <c r="M37" i="3" s="1"/>
  <c r="K37" i="3" s="1"/>
  <c r="N36" i="3"/>
  <c r="O36" i="3" s="1"/>
  <c r="AA31" i="5" l="1"/>
  <c r="R31" i="5" s="1"/>
  <c r="Q31" i="5" s="1"/>
  <c r="Z32" i="5" s="1"/>
  <c r="D64" i="5"/>
  <c r="E63" i="5"/>
  <c r="J37" i="3"/>
  <c r="L38" i="3" s="1"/>
  <c r="M38" i="3" s="1"/>
  <c r="K38" i="3" s="1"/>
  <c r="N37" i="3"/>
  <c r="O37" i="3" s="1"/>
  <c r="O31" i="5" l="1"/>
  <c r="X32" i="5" s="1"/>
  <c r="P31" i="5"/>
  <c r="Y32" i="5" s="1"/>
  <c r="AB31" i="5"/>
  <c r="AC31" i="5" s="1"/>
  <c r="N31" i="5"/>
  <c r="W32" i="5" s="1"/>
  <c r="K31" i="5"/>
  <c r="T32" i="5" s="1"/>
  <c r="L31" i="5"/>
  <c r="U32" i="5" s="1"/>
  <c r="J31" i="5"/>
  <c r="S32" i="5" s="1"/>
  <c r="M31" i="5"/>
  <c r="V32" i="5" s="1"/>
  <c r="E64" i="5"/>
  <c r="D65" i="5"/>
  <c r="J38" i="3"/>
  <c r="L39" i="3" s="1"/>
  <c r="M39" i="3" s="1"/>
  <c r="K39" i="3" s="1"/>
  <c r="N38" i="3"/>
  <c r="O38" i="3" s="1"/>
  <c r="AA32" i="5" l="1"/>
  <c r="R32" i="5" s="1"/>
  <c r="L32" i="5" s="1"/>
  <c r="U33" i="5" s="1"/>
  <c r="P32" i="5"/>
  <c r="Y33" i="5" s="1"/>
  <c r="AB32" i="5"/>
  <c r="AC32" i="5" s="1"/>
  <c r="J32" i="5"/>
  <c r="S33" i="5" s="1"/>
  <c r="O32" i="5"/>
  <c r="X33" i="5" s="1"/>
  <c r="Q32" i="5"/>
  <c r="Z33" i="5" s="1"/>
  <c r="D66" i="5"/>
  <c r="E65" i="5"/>
  <c r="J39" i="3"/>
  <c r="L40" i="3" s="1"/>
  <c r="M40" i="3" s="1"/>
  <c r="K40" i="3" s="1"/>
  <c r="N39" i="3"/>
  <c r="O39" i="3" s="1"/>
  <c r="K32" i="5" l="1"/>
  <c r="T33" i="5" s="1"/>
  <c r="N32" i="5"/>
  <c r="W33" i="5" s="1"/>
  <c r="M32" i="5"/>
  <c r="V33" i="5" s="1"/>
  <c r="AA33" i="5"/>
  <c r="R33" i="5" s="1"/>
  <c r="N33" i="5" s="1"/>
  <c r="W34" i="5" s="1"/>
  <c r="Q33" i="5"/>
  <c r="Z34" i="5" s="1"/>
  <c r="E66" i="5"/>
  <c r="D67" i="5"/>
  <c r="J40" i="3"/>
  <c r="L41" i="3" s="1"/>
  <c r="M41" i="3" s="1"/>
  <c r="K41" i="3" s="1"/>
  <c r="N40" i="3"/>
  <c r="O40" i="3" s="1"/>
  <c r="O33" i="5" l="1"/>
  <c r="X34" i="5" s="1"/>
  <c r="P33" i="5"/>
  <c r="Y34" i="5" s="1"/>
  <c r="M33" i="5"/>
  <c r="V34" i="5" s="1"/>
  <c r="J33" i="5"/>
  <c r="S34" i="5" s="1"/>
  <c r="AB33" i="5"/>
  <c r="AC33" i="5" s="1"/>
  <c r="K33" i="5"/>
  <c r="T34" i="5" s="1"/>
  <c r="L33" i="5"/>
  <c r="U34" i="5" s="1"/>
  <c r="AA34" i="5" s="1"/>
  <c r="R34" i="5" s="1"/>
  <c r="P34" i="5" s="1"/>
  <c r="Y35" i="5" s="1"/>
  <c r="E67" i="5"/>
  <c r="D68" i="5"/>
  <c r="J41" i="3"/>
  <c r="L42" i="3" s="1"/>
  <c r="M42" i="3" s="1"/>
  <c r="K42" i="3" s="1"/>
  <c r="N41" i="3"/>
  <c r="O41" i="3" s="1"/>
  <c r="M34" i="5" l="1"/>
  <c r="V35" i="5" s="1"/>
  <c r="J34" i="5"/>
  <c r="S35" i="5" s="1"/>
  <c r="L34" i="5"/>
  <c r="U35" i="5" s="1"/>
  <c r="O34" i="5"/>
  <c r="X35" i="5" s="1"/>
  <c r="Q34" i="5"/>
  <c r="Z35" i="5" s="1"/>
  <c r="N34" i="5"/>
  <c r="W35" i="5" s="1"/>
  <c r="AB34" i="5"/>
  <c r="AC34" i="5" s="1"/>
  <c r="K34" i="5"/>
  <c r="T35" i="5" s="1"/>
  <c r="D69" i="5"/>
  <c r="E68" i="5"/>
  <c r="J42" i="3"/>
  <c r="L43" i="3" s="1"/>
  <c r="M43" i="3" s="1"/>
  <c r="K43" i="3" s="1"/>
  <c r="N42" i="3"/>
  <c r="O42" i="3" s="1"/>
  <c r="AA35" i="5" l="1"/>
  <c r="R35" i="5" s="1"/>
  <c r="AB35" i="5" s="1"/>
  <c r="AC35" i="5" s="1"/>
  <c r="E69" i="5"/>
  <c r="D70" i="5"/>
  <c r="J43" i="3"/>
  <c r="L44" i="3" s="1"/>
  <c r="M44" i="3" s="1"/>
  <c r="K44" i="3" s="1"/>
  <c r="N43" i="3"/>
  <c r="O43" i="3" s="1"/>
  <c r="Q35" i="5" l="1"/>
  <c r="Z36" i="5" s="1"/>
  <c r="O35" i="5"/>
  <c r="X36" i="5" s="1"/>
  <c r="P35" i="5"/>
  <c r="Y36" i="5" s="1"/>
  <c r="N35" i="5"/>
  <c r="W36" i="5" s="1"/>
  <c r="M35" i="5"/>
  <c r="V36" i="5" s="1"/>
  <c r="L35" i="5"/>
  <c r="U36" i="5" s="1"/>
  <c r="J35" i="5"/>
  <c r="S36" i="5" s="1"/>
  <c r="K35" i="5"/>
  <c r="T36" i="5" s="1"/>
  <c r="D71" i="5"/>
  <c r="E70" i="5"/>
  <c r="J44" i="3"/>
  <c r="L45" i="3" s="1"/>
  <c r="M45" i="3" s="1"/>
  <c r="K45" i="3" s="1"/>
  <c r="N44" i="3"/>
  <c r="O44" i="3" s="1"/>
  <c r="AA36" i="5" l="1"/>
  <c r="R36" i="5" s="1"/>
  <c r="P36" i="5" s="1"/>
  <c r="Y37" i="5" s="1"/>
  <c r="E71" i="5"/>
  <c r="D72" i="5"/>
  <c r="J45" i="3"/>
  <c r="L46" i="3" s="1"/>
  <c r="M46" i="3" s="1"/>
  <c r="K46" i="3" s="1"/>
  <c r="N45" i="3"/>
  <c r="O45" i="3" s="1"/>
  <c r="J36" i="5" l="1"/>
  <c r="S37" i="5" s="1"/>
  <c r="M36" i="5"/>
  <c r="V37" i="5" s="1"/>
  <c r="O36" i="5"/>
  <c r="X37" i="5" s="1"/>
  <c r="K36" i="5"/>
  <c r="T37" i="5" s="1"/>
  <c r="AA37" i="5" s="1"/>
  <c r="R37" i="5" s="1"/>
  <c r="Q37" i="5" s="1"/>
  <c r="Z38" i="5" s="1"/>
  <c r="L36" i="5"/>
  <c r="U37" i="5" s="1"/>
  <c r="N36" i="5"/>
  <c r="W37" i="5" s="1"/>
  <c r="AB36" i="5"/>
  <c r="AC36" i="5" s="1"/>
  <c r="Q36" i="5"/>
  <c r="Z37" i="5" s="1"/>
  <c r="D73" i="5"/>
  <c r="E72" i="5"/>
  <c r="J46" i="3"/>
  <c r="L47" i="3" s="1"/>
  <c r="M47" i="3" s="1"/>
  <c r="K47" i="3" s="1"/>
  <c r="N46" i="3"/>
  <c r="O46" i="3" s="1"/>
  <c r="K37" i="5" l="1"/>
  <c r="T38" i="5" s="1"/>
  <c r="P37" i="5"/>
  <c r="Y38" i="5" s="1"/>
  <c r="N37" i="5"/>
  <c r="W38" i="5" s="1"/>
  <c r="AB37" i="5"/>
  <c r="AC37" i="5" s="1"/>
  <c r="O37" i="5"/>
  <c r="X38" i="5" s="1"/>
  <c r="L37" i="5"/>
  <c r="U38" i="5" s="1"/>
  <c r="J37" i="5"/>
  <c r="S38" i="5" s="1"/>
  <c r="M37" i="5"/>
  <c r="V38" i="5" s="1"/>
  <c r="E73" i="5"/>
  <c r="D74" i="5"/>
  <c r="J47" i="3"/>
  <c r="L48" i="3" s="1"/>
  <c r="M48" i="3" s="1"/>
  <c r="K48" i="3" s="1"/>
  <c r="N47" i="3"/>
  <c r="O47" i="3" s="1"/>
  <c r="AA38" i="5" l="1"/>
  <c r="R38" i="5" s="1"/>
  <c r="J38" i="5" s="1"/>
  <c r="S39" i="5" s="1"/>
  <c r="D75" i="5"/>
  <c r="E74" i="5"/>
  <c r="J48" i="3"/>
  <c r="L49" i="3" s="1"/>
  <c r="M49" i="3" s="1"/>
  <c r="K49" i="3" s="1"/>
  <c r="N48" i="3"/>
  <c r="O48" i="3" s="1"/>
  <c r="K38" i="5" l="1"/>
  <c r="T39" i="5" s="1"/>
  <c r="P38" i="5"/>
  <c r="Y39" i="5" s="1"/>
  <c r="AB38" i="5"/>
  <c r="AC38" i="5" s="1"/>
  <c r="L38" i="5"/>
  <c r="U39" i="5" s="1"/>
  <c r="N38" i="5"/>
  <c r="W39" i="5" s="1"/>
  <c r="O38" i="5"/>
  <c r="X39" i="5" s="1"/>
  <c r="Q38" i="5"/>
  <c r="Z39" i="5" s="1"/>
  <c r="M38" i="5"/>
  <c r="V39" i="5" s="1"/>
  <c r="E75" i="5"/>
  <c r="D76" i="5"/>
  <c r="J49" i="3"/>
  <c r="L50" i="3" s="1"/>
  <c r="M50" i="3" s="1"/>
  <c r="K50" i="3" s="1"/>
  <c r="N49" i="3"/>
  <c r="O49" i="3" s="1"/>
  <c r="AA39" i="5" l="1"/>
  <c r="R39" i="5" s="1"/>
  <c r="Q39" i="5" s="1"/>
  <c r="Z40" i="5" s="1"/>
  <c r="E76" i="5"/>
  <c r="D77" i="5"/>
  <c r="J50" i="3"/>
  <c r="L51" i="3" s="1"/>
  <c r="M51" i="3" s="1"/>
  <c r="K51" i="3" s="1"/>
  <c r="N50" i="3"/>
  <c r="O50" i="3" s="1"/>
  <c r="N39" i="5" l="1"/>
  <c r="W40" i="5" s="1"/>
  <c r="J39" i="5"/>
  <c r="S40" i="5" s="1"/>
  <c r="AA40" i="5" s="1"/>
  <c r="R40" i="5" s="1"/>
  <c r="P40" i="5" s="1"/>
  <c r="Y41" i="5" s="1"/>
  <c r="P39" i="5"/>
  <c r="Y40" i="5" s="1"/>
  <c r="AB39" i="5"/>
  <c r="AC39" i="5" s="1"/>
  <c r="L39" i="5"/>
  <c r="U40" i="5" s="1"/>
  <c r="K39" i="5"/>
  <c r="T40" i="5" s="1"/>
  <c r="O39" i="5"/>
  <c r="X40" i="5" s="1"/>
  <c r="M39" i="5"/>
  <c r="V40" i="5" s="1"/>
  <c r="D78" i="5"/>
  <c r="E77" i="5"/>
  <c r="J51" i="3"/>
  <c r="L52" i="3" s="1"/>
  <c r="M52" i="3" s="1"/>
  <c r="K52" i="3" s="1"/>
  <c r="N51" i="3"/>
  <c r="O51" i="3" s="1"/>
  <c r="Q40" i="5" l="1"/>
  <c r="Z41" i="5" s="1"/>
  <c r="J40" i="5"/>
  <c r="S41" i="5" s="1"/>
  <c r="AB40" i="5"/>
  <c r="AC40" i="5" s="1"/>
  <c r="L40" i="5"/>
  <c r="U41" i="5" s="1"/>
  <c r="N40" i="5"/>
  <c r="W41" i="5" s="1"/>
  <c r="O40" i="5"/>
  <c r="X41" i="5" s="1"/>
  <c r="M40" i="5"/>
  <c r="V41" i="5" s="1"/>
  <c r="K40" i="5"/>
  <c r="T41" i="5" s="1"/>
  <c r="AA41" i="5" s="1"/>
  <c r="R41" i="5" s="1"/>
  <c r="E78" i="5"/>
  <c r="D79" i="5"/>
  <c r="J52" i="3"/>
  <c r="L53" i="3" s="1"/>
  <c r="M53" i="3" s="1"/>
  <c r="K53" i="3" s="1"/>
  <c r="N52" i="3"/>
  <c r="O52" i="3" s="1"/>
  <c r="AB41" i="5" l="1"/>
  <c r="AC41" i="5" s="1"/>
  <c r="O41" i="5"/>
  <c r="X42" i="5" s="1"/>
  <c r="Q41" i="5"/>
  <c r="Z42" i="5" s="1"/>
  <c r="K41" i="5"/>
  <c r="T42" i="5" s="1"/>
  <c r="L41" i="5"/>
  <c r="U42" i="5" s="1"/>
  <c r="J41" i="5"/>
  <c r="S42" i="5" s="1"/>
  <c r="M41" i="5"/>
  <c r="V42" i="5" s="1"/>
  <c r="N41" i="5"/>
  <c r="W42" i="5" s="1"/>
  <c r="P41" i="5"/>
  <c r="Y42" i="5" s="1"/>
  <c r="D80" i="5"/>
  <c r="E79" i="5"/>
  <c r="J53" i="3"/>
  <c r="L54" i="3" s="1"/>
  <c r="M54" i="3" s="1"/>
  <c r="K54" i="3" s="1"/>
  <c r="N53" i="3"/>
  <c r="O53" i="3" s="1"/>
  <c r="AA42" i="5" l="1"/>
  <c r="R42" i="5" s="1"/>
  <c r="P42" i="5" s="1"/>
  <c r="Y43" i="5" s="1"/>
  <c r="E80" i="5"/>
  <c r="D81" i="5"/>
  <c r="J54" i="3"/>
  <c r="L55" i="3" s="1"/>
  <c r="M55" i="3" s="1"/>
  <c r="K55" i="3" s="1"/>
  <c r="N54" i="3"/>
  <c r="O54" i="3" s="1"/>
  <c r="O42" i="5" l="1"/>
  <c r="X43" i="5" s="1"/>
  <c r="N42" i="5"/>
  <c r="W43" i="5" s="1"/>
  <c r="Q42" i="5"/>
  <c r="Z43" i="5" s="1"/>
  <c r="J42" i="5"/>
  <c r="S43" i="5" s="1"/>
  <c r="L42" i="5"/>
  <c r="U43" i="5" s="1"/>
  <c r="K42" i="5"/>
  <c r="T43" i="5" s="1"/>
  <c r="AB42" i="5"/>
  <c r="AC42" i="5" s="1"/>
  <c r="M42" i="5"/>
  <c r="V43" i="5" s="1"/>
  <c r="AA43" i="5" s="1"/>
  <c r="R43" i="5" s="1"/>
  <c r="D82" i="5"/>
  <c r="E81" i="5"/>
  <c r="J55" i="3"/>
  <c r="L56" i="3" s="1"/>
  <c r="M56" i="3" s="1"/>
  <c r="K56" i="3" s="1"/>
  <c r="N55" i="3"/>
  <c r="O55" i="3" s="1"/>
  <c r="Q43" i="5" l="1"/>
  <c r="Z44" i="5" s="1"/>
  <c r="AB43" i="5"/>
  <c r="AC43" i="5" s="1"/>
  <c r="M43" i="5"/>
  <c r="V44" i="5" s="1"/>
  <c r="P43" i="5"/>
  <c r="Y44" i="5" s="1"/>
  <c r="J43" i="5"/>
  <c r="S44" i="5" s="1"/>
  <c r="K43" i="5"/>
  <c r="T44" i="5" s="1"/>
  <c r="L43" i="5"/>
  <c r="U44" i="5" s="1"/>
  <c r="O43" i="5"/>
  <c r="X44" i="5" s="1"/>
  <c r="N43" i="5"/>
  <c r="W44" i="5" s="1"/>
  <c r="E82" i="5"/>
  <c r="D83" i="5"/>
  <c r="J56" i="3"/>
  <c r="L57" i="3" s="1"/>
  <c r="M57" i="3" s="1"/>
  <c r="K57" i="3" s="1"/>
  <c r="N56" i="3"/>
  <c r="O56" i="3" s="1"/>
  <c r="AA44" i="5" l="1"/>
  <c r="R44" i="5" s="1"/>
  <c r="D84" i="5"/>
  <c r="E83" i="5"/>
  <c r="J57" i="3"/>
  <c r="L58" i="3" s="1"/>
  <c r="M58" i="3" s="1"/>
  <c r="K58" i="3" s="1"/>
  <c r="N57" i="3"/>
  <c r="O57" i="3" s="1"/>
  <c r="P44" i="5" l="1"/>
  <c r="Y45" i="5" s="1"/>
  <c r="J44" i="5"/>
  <c r="S45" i="5" s="1"/>
  <c r="L44" i="5"/>
  <c r="U45" i="5" s="1"/>
  <c r="AB44" i="5"/>
  <c r="AC44" i="5" s="1"/>
  <c r="Q44" i="5"/>
  <c r="Z45" i="5" s="1"/>
  <c r="K44" i="5"/>
  <c r="T45" i="5" s="1"/>
  <c r="M44" i="5"/>
  <c r="V45" i="5" s="1"/>
  <c r="O44" i="5"/>
  <c r="X45" i="5" s="1"/>
  <c r="N44" i="5"/>
  <c r="W45" i="5" s="1"/>
  <c r="E84" i="5"/>
  <c r="D85" i="5"/>
  <c r="J58" i="3"/>
  <c r="L59" i="3" s="1"/>
  <c r="M59" i="3" s="1"/>
  <c r="K59" i="3" s="1"/>
  <c r="N58" i="3"/>
  <c r="O58" i="3" s="1"/>
  <c r="AA45" i="5" l="1"/>
  <c r="R45" i="5" s="1"/>
  <c r="D86" i="5"/>
  <c r="E85" i="5"/>
  <c r="J59" i="3"/>
  <c r="L60" i="3" s="1"/>
  <c r="M60" i="3" s="1"/>
  <c r="K60" i="3" s="1"/>
  <c r="N59" i="3"/>
  <c r="O59" i="3" s="1"/>
  <c r="Q45" i="5" l="1"/>
  <c r="Z46" i="5" s="1"/>
  <c r="K45" i="5"/>
  <c r="T46" i="5" s="1"/>
  <c r="AB45" i="5"/>
  <c r="AC45" i="5" s="1"/>
  <c r="M45" i="5"/>
  <c r="V46" i="5" s="1"/>
  <c r="O45" i="5"/>
  <c r="X46" i="5" s="1"/>
  <c r="P45" i="5"/>
  <c r="Y46" i="5" s="1"/>
  <c r="J45" i="5"/>
  <c r="S46" i="5" s="1"/>
  <c r="L45" i="5"/>
  <c r="U46" i="5" s="1"/>
  <c r="N45" i="5"/>
  <c r="W46" i="5" s="1"/>
  <c r="E86" i="5"/>
  <c r="D87" i="5"/>
  <c r="J60" i="3"/>
  <c r="L61" i="3" s="1"/>
  <c r="M61" i="3" s="1"/>
  <c r="K61" i="3" s="1"/>
  <c r="N60" i="3"/>
  <c r="O60" i="3" s="1"/>
  <c r="AA46" i="5" l="1"/>
  <c r="R46" i="5" s="1"/>
  <c r="D88" i="5"/>
  <c r="E87" i="5"/>
  <c r="J61" i="3"/>
  <c r="L62" i="3" s="1"/>
  <c r="M62" i="3" s="1"/>
  <c r="K62" i="3" s="1"/>
  <c r="N61" i="3"/>
  <c r="O61" i="3" s="1"/>
  <c r="P46" i="5" l="1"/>
  <c r="Y47" i="5" s="1"/>
  <c r="J46" i="5"/>
  <c r="S47" i="5" s="1"/>
  <c r="K46" i="5"/>
  <c r="T47" i="5" s="1"/>
  <c r="M46" i="5"/>
  <c r="V47" i="5" s="1"/>
  <c r="L46" i="5"/>
  <c r="U47" i="5" s="1"/>
  <c r="N46" i="5"/>
  <c r="W47" i="5" s="1"/>
  <c r="Q46" i="5"/>
  <c r="Z47" i="5" s="1"/>
  <c r="AB46" i="5"/>
  <c r="AC46" i="5" s="1"/>
  <c r="O46" i="5"/>
  <c r="X47" i="5" s="1"/>
  <c r="E88" i="5"/>
  <c r="D89" i="5"/>
  <c r="J62" i="3"/>
  <c r="L63" i="3" s="1"/>
  <c r="M63" i="3" s="1"/>
  <c r="K63" i="3" s="1"/>
  <c r="N62" i="3"/>
  <c r="O62" i="3" s="1"/>
  <c r="AA47" i="5" l="1"/>
  <c r="R47" i="5" s="1"/>
  <c r="D90" i="5"/>
  <c r="E89" i="5"/>
  <c r="J63" i="3"/>
  <c r="L64" i="3" s="1"/>
  <c r="M64" i="3" s="1"/>
  <c r="K64" i="3" s="1"/>
  <c r="N63" i="3"/>
  <c r="O63" i="3" s="1"/>
  <c r="Q47" i="5" l="1"/>
  <c r="Z48" i="5" s="1"/>
  <c r="J47" i="5"/>
  <c r="S48" i="5" s="1"/>
  <c r="K47" i="5"/>
  <c r="T48" i="5" s="1"/>
  <c r="L47" i="5"/>
  <c r="U48" i="5" s="1"/>
  <c r="N47" i="5"/>
  <c r="W48" i="5" s="1"/>
  <c r="P47" i="5"/>
  <c r="Y48" i="5" s="1"/>
  <c r="AB47" i="5"/>
  <c r="AC47" i="5" s="1"/>
  <c r="M47" i="5"/>
  <c r="V48" i="5" s="1"/>
  <c r="O47" i="5"/>
  <c r="X48" i="5" s="1"/>
  <c r="E90" i="5"/>
  <c r="D91" i="5"/>
  <c r="J64" i="3"/>
  <c r="L65" i="3" s="1"/>
  <c r="M65" i="3" s="1"/>
  <c r="K65" i="3" s="1"/>
  <c r="N64" i="3"/>
  <c r="O64" i="3" s="1"/>
  <c r="AA48" i="5" l="1"/>
  <c r="R48" i="5" s="1"/>
  <c r="D92" i="5"/>
  <c r="E91" i="5"/>
  <c r="J65" i="3"/>
  <c r="L66" i="3" s="1"/>
  <c r="M66" i="3" s="1"/>
  <c r="K66" i="3" s="1"/>
  <c r="N65" i="3"/>
  <c r="O65" i="3" s="1"/>
  <c r="P48" i="5" l="1"/>
  <c r="Y49" i="5" s="1"/>
  <c r="J48" i="5"/>
  <c r="S49" i="5" s="1"/>
  <c r="M48" i="5"/>
  <c r="V49" i="5" s="1"/>
  <c r="AB48" i="5"/>
  <c r="AC48" i="5" s="1"/>
  <c r="K48" i="5"/>
  <c r="T49" i="5" s="1"/>
  <c r="L48" i="5"/>
  <c r="U49" i="5" s="1"/>
  <c r="N48" i="5"/>
  <c r="W49" i="5" s="1"/>
  <c r="O48" i="5"/>
  <c r="X49" i="5" s="1"/>
  <c r="Q48" i="5"/>
  <c r="Z49" i="5" s="1"/>
  <c r="E92" i="5"/>
  <c r="D93" i="5"/>
  <c r="J66" i="3"/>
  <c r="L67" i="3" s="1"/>
  <c r="M67" i="3" s="1"/>
  <c r="K67" i="3" s="1"/>
  <c r="N66" i="3"/>
  <c r="O66" i="3" s="1"/>
  <c r="AA49" i="5" l="1"/>
  <c r="R49" i="5" s="1"/>
  <c r="D94" i="5"/>
  <c r="E93" i="5"/>
  <c r="J67" i="3"/>
  <c r="L68" i="3" s="1"/>
  <c r="M68" i="3" s="1"/>
  <c r="K68" i="3" s="1"/>
  <c r="N67" i="3"/>
  <c r="O67" i="3" s="1"/>
  <c r="Q49" i="5" l="1"/>
  <c r="Z50" i="5" s="1"/>
  <c r="AB49" i="5"/>
  <c r="AC49" i="5" s="1"/>
  <c r="L49" i="5"/>
  <c r="U50" i="5" s="1"/>
  <c r="N49" i="5"/>
  <c r="W50" i="5" s="1"/>
  <c r="O49" i="5"/>
  <c r="X50" i="5" s="1"/>
  <c r="P49" i="5"/>
  <c r="Y50" i="5" s="1"/>
  <c r="J49" i="5"/>
  <c r="S50" i="5" s="1"/>
  <c r="K49" i="5"/>
  <c r="T50" i="5" s="1"/>
  <c r="M49" i="5"/>
  <c r="V50" i="5" s="1"/>
  <c r="E94" i="5"/>
  <c r="D95" i="5"/>
  <c r="J68" i="3"/>
  <c r="L69" i="3" s="1"/>
  <c r="M69" i="3" s="1"/>
  <c r="K69" i="3" s="1"/>
  <c r="N68" i="3"/>
  <c r="O68" i="3" s="1"/>
  <c r="AA50" i="5" l="1"/>
  <c r="R50" i="5" s="1"/>
  <c r="D96" i="5"/>
  <c r="E95" i="5"/>
  <c r="J69" i="3"/>
  <c r="L70" i="3" s="1"/>
  <c r="M70" i="3" s="1"/>
  <c r="K70" i="3" s="1"/>
  <c r="N69" i="3"/>
  <c r="O69" i="3" s="1"/>
  <c r="P50" i="5" l="1"/>
  <c r="Y51" i="5" s="1"/>
  <c r="J50" i="5"/>
  <c r="S51" i="5" s="1"/>
  <c r="K50" i="5"/>
  <c r="T51" i="5" s="1"/>
  <c r="Q50" i="5"/>
  <c r="Z51" i="5" s="1"/>
  <c r="AB50" i="5"/>
  <c r="AC50" i="5" s="1"/>
  <c r="L50" i="5"/>
  <c r="U51" i="5" s="1"/>
  <c r="N50" i="5"/>
  <c r="W51" i="5" s="1"/>
  <c r="O50" i="5"/>
  <c r="X51" i="5" s="1"/>
  <c r="M50" i="5"/>
  <c r="V51" i="5" s="1"/>
  <c r="E96" i="5"/>
  <c r="D97" i="5"/>
  <c r="J70" i="3"/>
  <c r="L71" i="3" s="1"/>
  <c r="M71" i="3" s="1"/>
  <c r="K71" i="3" s="1"/>
  <c r="N70" i="3"/>
  <c r="O70" i="3" s="1"/>
  <c r="AA51" i="5" l="1"/>
  <c r="R51" i="5" s="1"/>
  <c r="D98" i="5"/>
  <c r="E97" i="5"/>
  <c r="J71" i="3"/>
  <c r="L72" i="3" s="1"/>
  <c r="M72" i="3" s="1"/>
  <c r="K72" i="3" s="1"/>
  <c r="N71" i="3"/>
  <c r="O71" i="3" s="1"/>
  <c r="Q51" i="5" l="1"/>
  <c r="Z52" i="5" s="1"/>
  <c r="K51" i="5"/>
  <c r="T52" i="5" s="1"/>
  <c r="L51" i="5"/>
  <c r="U52" i="5" s="1"/>
  <c r="N51" i="5"/>
  <c r="W52" i="5" s="1"/>
  <c r="O51" i="5"/>
  <c r="X52" i="5" s="1"/>
  <c r="P51" i="5"/>
  <c r="Y52" i="5" s="1"/>
  <c r="J51" i="5"/>
  <c r="S52" i="5" s="1"/>
  <c r="AB51" i="5"/>
  <c r="AC51" i="5" s="1"/>
  <c r="M51" i="5"/>
  <c r="V52" i="5" s="1"/>
  <c r="E98" i="5"/>
  <c r="D99" i="5"/>
  <c r="J72" i="3"/>
  <c r="L73" i="3" s="1"/>
  <c r="M73" i="3" s="1"/>
  <c r="K73" i="3" s="1"/>
  <c r="N72" i="3"/>
  <c r="O72" i="3" s="1"/>
  <c r="AA52" i="5" l="1"/>
  <c r="R52" i="5" s="1"/>
  <c r="E99" i="5"/>
  <c r="D100" i="5"/>
  <c r="J73" i="3"/>
  <c r="L74" i="3" s="1"/>
  <c r="M74" i="3" s="1"/>
  <c r="K74" i="3" s="1"/>
  <c r="N73" i="3"/>
  <c r="O73" i="3" s="1"/>
  <c r="P52" i="5" l="1"/>
  <c r="Y53" i="5" s="1"/>
  <c r="J52" i="5"/>
  <c r="S53" i="5" s="1"/>
  <c r="K52" i="5"/>
  <c r="T53" i="5" s="1"/>
  <c r="AB52" i="5"/>
  <c r="AC52" i="5" s="1"/>
  <c r="L52" i="5"/>
  <c r="U53" i="5" s="1"/>
  <c r="M52" i="5"/>
  <c r="V53" i="5" s="1"/>
  <c r="N52" i="5"/>
  <c r="W53" i="5" s="1"/>
  <c r="O52" i="5"/>
  <c r="X53" i="5" s="1"/>
  <c r="Q52" i="5"/>
  <c r="Z53" i="5" s="1"/>
  <c r="D101" i="5"/>
  <c r="E100" i="5"/>
  <c r="J74" i="3"/>
  <c r="L75" i="3" s="1"/>
  <c r="M75" i="3" s="1"/>
  <c r="K75" i="3" s="1"/>
  <c r="N74" i="3"/>
  <c r="O74" i="3" s="1"/>
  <c r="AA53" i="5" l="1"/>
  <c r="R53" i="5" s="1"/>
  <c r="E101" i="5"/>
  <c r="D102" i="5"/>
  <c r="J75" i="3"/>
  <c r="L76" i="3" s="1"/>
  <c r="M76" i="3" s="1"/>
  <c r="K76" i="3" s="1"/>
  <c r="N75" i="3"/>
  <c r="O75" i="3" s="1"/>
  <c r="Q53" i="5" l="1"/>
  <c r="Z54" i="5" s="1"/>
  <c r="P53" i="5"/>
  <c r="Y54" i="5" s="1"/>
  <c r="J53" i="5"/>
  <c r="S54" i="5" s="1"/>
  <c r="K53" i="5"/>
  <c r="T54" i="5" s="1"/>
  <c r="AB53" i="5"/>
  <c r="AC53" i="5" s="1"/>
  <c r="L53" i="5"/>
  <c r="U54" i="5" s="1"/>
  <c r="M53" i="5"/>
  <c r="V54" i="5" s="1"/>
  <c r="N53" i="5"/>
  <c r="W54" i="5" s="1"/>
  <c r="O53" i="5"/>
  <c r="X54" i="5" s="1"/>
  <c r="D103" i="5"/>
  <c r="E102" i="5"/>
  <c r="J76" i="3"/>
  <c r="L77" i="3" s="1"/>
  <c r="M77" i="3" s="1"/>
  <c r="K77" i="3" s="1"/>
  <c r="N76" i="3"/>
  <c r="O76" i="3" s="1"/>
  <c r="AA54" i="5" l="1"/>
  <c r="R54" i="5" s="1"/>
  <c r="E103" i="5"/>
  <c r="D104" i="5"/>
  <c r="J77" i="3"/>
  <c r="L78" i="3" s="1"/>
  <c r="M78" i="3" s="1"/>
  <c r="K78" i="3" s="1"/>
  <c r="N77" i="3"/>
  <c r="O77" i="3" s="1"/>
  <c r="P54" i="5" l="1"/>
  <c r="Y55" i="5" s="1"/>
  <c r="J54" i="5"/>
  <c r="S55" i="5" s="1"/>
  <c r="K54" i="5"/>
  <c r="T55" i="5" s="1"/>
  <c r="N54" i="5"/>
  <c r="W55" i="5" s="1"/>
  <c r="O54" i="5"/>
  <c r="X55" i="5" s="1"/>
  <c r="L54" i="5"/>
  <c r="U55" i="5" s="1"/>
  <c r="AB54" i="5"/>
  <c r="AC54" i="5" s="1"/>
  <c r="M54" i="5"/>
  <c r="V55" i="5" s="1"/>
  <c r="Q54" i="5"/>
  <c r="Z55" i="5" s="1"/>
  <c r="D105" i="5"/>
  <c r="E104" i="5"/>
  <c r="J78" i="3"/>
  <c r="L79" i="3" s="1"/>
  <c r="M79" i="3" s="1"/>
  <c r="K79" i="3" s="1"/>
  <c r="N78" i="3"/>
  <c r="O78" i="3" s="1"/>
  <c r="AA55" i="5" l="1"/>
  <c r="R55" i="5" s="1"/>
  <c r="E105" i="5"/>
  <c r="D106" i="5"/>
  <c r="J79" i="3"/>
  <c r="L80" i="3" s="1"/>
  <c r="M80" i="3" s="1"/>
  <c r="K80" i="3" s="1"/>
  <c r="N79" i="3"/>
  <c r="O79" i="3" s="1"/>
  <c r="Q55" i="5" l="1"/>
  <c r="Z56" i="5" s="1"/>
  <c r="M55" i="5"/>
  <c r="V56" i="5" s="1"/>
  <c r="P55" i="5"/>
  <c r="Y56" i="5" s="1"/>
  <c r="J55" i="5"/>
  <c r="S56" i="5" s="1"/>
  <c r="K55" i="5"/>
  <c r="T56" i="5" s="1"/>
  <c r="L55" i="5"/>
  <c r="U56" i="5" s="1"/>
  <c r="AB55" i="5"/>
  <c r="AC55" i="5" s="1"/>
  <c r="N55" i="5"/>
  <c r="W56" i="5" s="1"/>
  <c r="O55" i="5"/>
  <c r="X56" i="5" s="1"/>
  <c r="D107" i="5"/>
  <c r="E106" i="5"/>
  <c r="J80" i="3"/>
  <c r="L81" i="3" s="1"/>
  <c r="M81" i="3" s="1"/>
  <c r="K81" i="3" s="1"/>
  <c r="N80" i="3"/>
  <c r="O80" i="3" s="1"/>
  <c r="AA56" i="5" l="1"/>
  <c r="R56" i="5" s="1"/>
  <c r="E107" i="5"/>
  <c r="D108" i="5"/>
  <c r="J81" i="3"/>
  <c r="L82" i="3" s="1"/>
  <c r="M82" i="3" s="1"/>
  <c r="K82" i="3" s="1"/>
  <c r="N81" i="3"/>
  <c r="O81" i="3" s="1"/>
  <c r="P56" i="5" l="1"/>
  <c r="Y57" i="5" s="1"/>
  <c r="J56" i="5"/>
  <c r="S57" i="5" s="1"/>
  <c r="K56" i="5"/>
  <c r="T57" i="5" s="1"/>
  <c r="M56" i="5"/>
  <c r="V57" i="5" s="1"/>
  <c r="N56" i="5"/>
  <c r="W57" i="5" s="1"/>
  <c r="L56" i="5"/>
  <c r="U57" i="5" s="1"/>
  <c r="AB56" i="5"/>
  <c r="AC56" i="5" s="1"/>
  <c r="O56" i="5"/>
  <c r="X57" i="5" s="1"/>
  <c r="Q56" i="5"/>
  <c r="Z57" i="5" s="1"/>
  <c r="D109" i="5"/>
  <c r="E108" i="5"/>
  <c r="J82" i="3"/>
  <c r="L83" i="3" s="1"/>
  <c r="M83" i="3" s="1"/>
  <c r="K83" i="3" s="1"/>
  <c r="N82" i="3"/>
  <c r="O82" i="3" s="1"/>
  <c r="AA57" i="5" l="1"/>
  <c r="R57" i="5" s="1"/>
  <c r="E109" i="5"/>
  <c r="D110" i="5"/>
  <c r="J83" i="3"/>
  <c r="L84" i="3" s="1"/>
  <c r="M84" i="3" s="1"/>
  <c r="K84" i="3" s="1"/>
  <c r="N83" i="3"/>
  <c r="O83" i="3" s="1"/>
  <c r="Q57" i="5" l="1"/>
  <c r="Z58" i="5" s="1"/>
  <c r="P57" i="5"/>
  <c r="Y58" i="5" s="1"/>
  <c r="J57" i="5"/>
  <c r="S58" i="5" s="1"/>
  <c r="K57" i="5"/>
  <c r="T58" i="5" s="1"/>
  <c r="AB57" i="5"/>
  <c r="AC57" i="5" s="1"/>
  <c r="L57" i="5"/>
  <c r="U58" i="5" s="1"/>
  <c r="N57" i="5"/>
  <c r="W58" i="5" s="1"/>
  <c r="O57" i="5"/>
  <c r="X58" i="5" s="1"/>
  <c r="M57" i="5"/>
  <c r="V58" i="5" s="1"/>
  <c r="D111" i="5"/>
  <c r="E110" i="5"/>
  <c r="J84" i="3"/>
  <c r="L85" i="3" s="1"/>
  <c r="M85" i="3" s="1"/>
  <c r="K85" i="3" s="1"/>
  <c r="N84" i="3"/>
  <c r="O84" i="3" s="1"/>
  <c r="AA58" i="5" l="1"/>
  <c r="R58" i="5" s="1"/>
  <c r="E111" i="5"/>
  <c r="D112" i="5"/>
  <c r="J85" i="3"/>
  <c r="L86" i="3" s="1"/>
  <c r="M86" i="3" s="1"/>
  <c r="K86" i="3" s="1"/>
  <c r="N85" i="3"/>
  <c r="O85" i="3" s="1"/>
  <c r="P58" i="5" l="1"/>
  <c r="Y59" i="5" s="1"/>
  <c r="J58" i="5"/>
  <c r="S59" i="5" s="1"/>
  <c r="N58" i="5"/>
  <c r="W59" i="5" s="1"/>
  <c r="K58" i="5"/>
  <c r="T59" i="5" s="1"/>
  <c r="AB58" i="5"/>
  <c r="AC58" i="5" s="1"/>
  <c r="L58" i="5"/>
  <c r="U59" i="5" s="1"/>
  <c r="M58" i="5"/>
  <c r="V59" i="5" s="1"/>
  <c r="O58" i="5"/>
  <c r="X59" i="5" s="1"/>
  <c r="Q58" i="5"/>
  <c r="Z59" i="5" s="1"/>
  <c r="D113" i="5"/>
  <c r="E112" i="5"/>
  <c r="J86" i="3"/>
  <c r="L87" i="3" s="1"/>
  <c r="M87" i="3" s="1"/>
  <c r="K87" i="3" s="1"/>
  <c r="N86" i="3"/>
  <c r="O86" i="3" s="1"/>
  <c r="AA59" i="5" l="1"/>
  <c r="R59" i="5" s="1"/>
  <c r="E113" i="5"/>
  <c r="D114" i="5"/>
  <c r="J87" i="3"/>
  <c r="L88" i="3" s="1"/>
  <c r="M88" i="3" s="1"/>
  <c r="K88" i="3" s="1"/>
  <c r="N87" i="3"/>
  <c r="O87" i="3" s="1"/>
  <c r="Q59" i="5" l="1"/>
  <c r="Z60" i="5" s="1"/>
  <c r="P59" i="5"/>
  <c r="Y60" i="5" s="1"/>
  <c r="J59" i="5"/>
  <c r="S60" i="5" s="1"/>
  <c r="K59" i="5"/>
  <c r="T60" i="5" s="1"/>
  <c r="L59" i="5"/>
  <c r="U60" i="5" s="1"/>
  <c r="AB59" i="5"/>
  <c r="AC59" i="5" s="1"/>
  <c r="M59" i="5"/>
  <c r="V60" i="5" s="1"/>
  <c r="O59" i="5"/>
  <c r="X60" i="5" s="1"/>
  <c r="N59" i="5"/>
  <c r="W60" i="5" s="1"/>
  <c r="D115" i="5"/>
  <c r="E114" i="5"/>
  <c r="J88" i="3"/>
  <c r="L89" i="3" s="1"/>
  <c r="M89" i="3" s="1"/>
  <c r="K89" i="3" s="1"/>
  <c r="N88" i="3"/>
  <c r="O88" i="3" s="1"/>
  <c r="AA60" i="5" l="1"/>
  <c r="R60" i="5" s="1"/>
  <c r="E115" i="5"/>
  <c r="D116" i="5"/>
  <c r="J89" i="3"/>
  <c r="L90" i="3" s="1"/>
  <c r="M90" i="3" s="1"/>
  <c r="K90" i="3" s="1"/>
  <c r="N89" i="3"/>
  <c r="O89" i="3" s="1"/>
  <c r="P60" i="5" l="1"/>
  <c r="Y61" i="5" s="1"/>
  <c r="J60" i="5"/>
  <c r="S61" i="5" s="1"/>
  <c r="AB60" i="5"/>
  <c r="AC60" i="5" s="1"/>
  <c r="L60" i="5"/>
  <c r="U61" i="5" s="1"/>
  <c r="N60" i="5"/>
  <c r="W61" i="5" s="1"/>
  <c r="O60" i="5"/>
  <c r="X61" i="5" s="1"/>
  <c r="K60" i="5"/>
  <c r="T61" i="5" s="1"/>
  <c r="M60" i="5"/>
  <c r="V61" i="5" s="1"/>
  <c r="Q60" i="5"/>
  <c r="Z61" i="5" s="1"/>
  <c r="D117" i="5"/>
  <c r="E116" i="5"/>
  <c r="J90" i="3"/>
  <c r="L91" i="3" s="1"/>
  <c r="M91" i="3" s="1"/>
  <c r="K91" i="3" s="1"/>
  <c r="N90" i="3"/>
  <c r="O90" i="3" s="1"/>
  <c r="AA61" i="5" l="1"/>
  <c r="R61" i="5" s="1"/>
  <c r="E117" i="5"/>
  <c r="D118" i="5"/>
  <c r="J91" i="3"/>
  <c r="L92" i="3" s="1"/>
  <c r="M92" i="3" s="1"/>
  <c r="K92" i="3" s="1"/>
  <c r="N91" i="3"/>
  <c r="O91" i="3" s="1"/>
  <c r="Q61" i="5" l="1"/>
  <c r="Z62" i="5" s="1"/>
  <c r="P61" i="5"/>
  <c r="Y62" i="5" s="1"/>
  <c r="J61" i="5"/>
  <c r="S62" i="5" s="1"/>
  <c r="K61" i="5"/>
  <c r="T62" i="5" s="1"/>
  <c r="L61" i="5"/>
  <c r="U62" i="5" s="1"/>
  <c r="AB61" i="5"/>
  <c r="AC61" i="5" s="1"/>
  <c r="M61" i="5"/>
  <c r="V62" i="5" s="1"/>
  <c r="N61" i="5"/>
  <c r="W62" i="5" s="1"/>
  <c r="O61" i="5"/>
  <c r="X62" i="5" s="1"/>
  <c r="D119" i="5"/>
  <c r="E118" i="5"/>
  <c r="J92" i="3"/>
  <c r="L93" i="3" s="1"/>
  <c r="M93" i="3" s="1"/>
  <c r="K93" i="3" s="1"/>
  <c r="N92" i="3"/>
  <c r="O92" i="3" s="1"/>
  <c r="AA62" i="5" l="1"/>
  <c r="R62" i="5" s="1"/>
  <c r="E119" i="5"/>
  <c r="D120" i="5"/>
  <c r="J93" i="3"/>
  <c r="L94" i="3" s="1"/>
  <c r="M94" i="3" s="1"/>
  <c r="K94" i="3" s="1"/>
  <c r="N93" i="3"/>
  <c r="O93" i="3" s="1"/>
  <c r="P62" i="5" l="1"/>
  <c r="Y63" i="5" s="1"/>
  <c r="J62" i="5"/>
  <c r="S63" i="5" s="1"/>
  <c r="AB62" i="5"/>
  <c r="AC62" i="5" s="1"/>
  <c r="M62" i="5"/>
  <c r="V63" i="5" s="1"/>
  <c r="K62" i="5"/>
  <c r="T63" i="5" s="1"/>
  <c r="L62" i="5"/>
  <c r="U63" i="5" s="1"/>
  <c r="N62" i="5"/>
  <c r="W63" i="5" s="1"/>
  <c r="O62" i="5"/>
  <c r="X63" i="5" s="1"/>
  <c r="Q62" i="5"/>
  <c r="Z63" i="5" s="1"/>
  <c r="D121" i="5"/>
  <c r="E120" i="5"/>
  <c r="J94" i="3"/>
  <c r="L95" i="3" s="1"/>
  <c r="M95" i="3" s="1"/>
  <c r="K95" i="3" s="1"/>
  <c r="N94" i="3"/>
  <c r="O94" i="3" s="1"/>
  <c r="AA63" i="5" l="1"/>
  <c r="R63" i="5" s="1"/>
  <c r="E121" i="5"/>
  <c r="D122" i="5"/>
  <c r="J95" i="3"/>
  <c r="L96" i="3" s="1"/>
  <c r="M96" i="3" s="1"/>
  <c r="K96" i="3" s="1"/>
  <c r="N95" i="3"/>
  <c r="O95" i="3" s="1"/>
  <c r="P63" i="5" l="1"/>
  <c r="Y64" i="5" s="1"/>
  <c r="M63" i="5"/>
  <c r="V64" i="5" s="1"/>
  <c r="O63" i="5"/>
  <c r="X64" i="5" s="1"/>
  <c r="Q63" i="5"/>
  <c r="Z64" i="5" s="1"/>
  <c r="J63" i="5"/>
  <c r="S64" i="5" s="1"/>
  <c r="K63" i="5"/>
  <c r="T64" i="5" s="1"/>
  <c r="L63" i="5"/>
  <c r="U64" i="5" s="1"/>
  <c r="AB63" i="5"/>
  <c r="AC63" i="5" s="1"/>
  <c r="N63" i="5"/>
  <c r="W64" i="5" s="1"/>
  <c r="D123" i="5"/>
  <c r="E122" i="5"/>
  <c r="J96" i="3"/>
  <c r="L97" i="3" s="1"/>
  <c r="M97" i="3" s="1"/>
  <c r="K97" i="3" s="1"/>
  <c r="N96" i="3"/>
  <c r="O96" i="3" s="1"/>
  <c r="AA64" i="5" l="1"/>
  <c r="R64" i="5" s="1"/>
  <c r="E123" i="5"/>
  <c r="D124" i="5"/>
  <c r="J97" i="3"/>
  <c r="L98" i="3" s="1"/>
  <c r="M98" i="3" s="1"/>
  <c r="K98" i="3" s="1"/>
  <c r="N97" i="3"/>
  <c r="O97" i="3" s="1"/>
  <c r="Q64" i="5" l="1"/>
  <c r="Z65" i="5" s="1"/>
  <c r="K64" i="5"/>
  <c r="T65" i="5" s="1"/>
  <c r="AB64" i="5"/>
  <c r="AC64" i="5" s="1"/>
  <c r="J64" i="5"/>
  <c r="S65" i="5" s="1"/>
  <c r="L64" i="5"/>
  <c r="U65" i="5" s="1"/>
  <c r="M64" i="5"/>
  <c r="V65" i="5" s="1"/>
  <c r="O64" i="5"/>
  <c r="X65" i="5" s="1"/>
  <c r="P64" i="5"/>
  <c r="Y65" i="5" s="1"/>
  <c r="N64" i="5"/>
  <c r="W65" i="5" s="1"/>
  <c r="D125" i="5"/>
  <c r="E124" i="5"/>
  <c r="J98" i="3"/>
  <c r="L99" i="3" s="1"/>
  <c r="M99" i="3" s="1"/>
  <c r="K99" i="3" s="1"/>
  <c r="N98" i="3"/>
  <c r="O98" i="3" s="1"/>
  <c r="AA65" i="5" l="1"/>
  <c r="R65" i="5" s="1"/>
  <c r="E125" i="5"/>
  <c r="D126" i="5"/>
  <c r="J99" i="3"/>
  <c r="L100" i="3" s="1"/>
  <c r="M100" i="3" s="1"/>
  <c r="K100" i="3" s="1"/>
  <c r="N99" i="3"/>
  <c r="O99" i="3" s="1"/>
  <c r="P65" i="5" l="1"/>
  <c r="Y66" i="5" s="1"/>
  <c r="AB65" i="5"/>
  <c r="AC65" i="5" s="1"/>
  <c r="O65" i="5"/>
  <c r="X66" i="5" s="1"/>
  <c r="Q65" i="5"/>
  <c r="Z66" i="5" s="1"/>
  <c r="J65" i="5"/>
  <c r="S66" i="5" s="1"/>
  <c r="K65" i="5"/>
  <c r="T66" i="5" s="1"/>
  <c r="L65" i="5"/>
  <c r="U66" i="5" s="1"/>
  <c r="M65" i="5"/>
  <c r="V66" i="5" s="1"/>
  <c r="N65" i="5"/>
  <c r="W66" i="5" s="1"/>
  <c r="D127" i="5"/>
  <c r="E126" i="5"/>
  <c r="J100" i="3"/>
  <c r="L101" i="3" s="1"/>
  <c r="M101" i="3" s="1"/>
  <c r="K101" i="3" s="1"/>
  <c r="N100" i="3"/>
  <c r="O100" i="3" s="1"/>
  <c r="AA66" i="5" l="1"/>
  <c r="R66" i="5" s="1"/>
  <c r="E127" i="5"/>
  <c r="D128" i="5"/>
  <c r="J101" i="3"/>
  <c r="L102" i="3" s="1"/>
  <c r="M102" i="3" s="1"/>
  <c r="K102" i="3" s="1"/>
  <c r="N101" i="3"/>
  <c r="O101" i="3" s="1"/>
  <c r="O66" i="5" l="1"/>
  <c r="X67" i="5" s="1"/>
  <c r="J66" i="5"/>
  <c r="S67" i="5" s="1"/>
  <c r="AB66" i="5"/>
  <c r="AC66" i="5" s="1"/>
  <c r="L66" i="5"/>
  <c r="U67" i="5" s="1"/>
  <c r="K66" i="5"/>
  <c r="T67" i="5" s="1"/>
  <c r="M66" i="5"/>
  <c r="V67" i="5" s="1"/>
  <c r="N66" i="5"/>
  <c r="W67" i="5" s="1"/>
  <c r="P66" i="5"/>
  <c r="Y67" i="5" s="1"/>
  <c r="Q66" i="5"/>
  <c r="Z67" i="5" s="1"/>
  <c r="E128" i="5"/>
  <c r="D129" i="5"/>
  <c r="J102" i="3"/>
  <c r="L103" i="3" s="1"/>
  <c r="M103" i="3" s="1"/>
  <c r="K103" i="3" s="1"/>
  <c r="N102" i="3"/>
  <c r="O102" i="3" s="1"/>
  <c r="AA67" i="5" l="1"/>
  <c r="R67" i="5" s="1"/>
  <c r="D130" i="5"/>
  <c r="E129" i="5"/>
  <c r="J103" i="3"/>
  <c r="L104" i="3" s="1"/>
  <c r="M104" i="3" s="1"/>
  <c r="K104" i="3" s="1"/>
  <c r="N103" i="3"/>
  <c r="O103" i="3" s="1"/>
  <c r="P67" i="5" l="1"/>
  <c r="Y68" i="5" s="1"/>
  <c r="J67" i="5"/>
  <c r="S68" i="5" s="1"/>
  <c r="K67" i="5"/>
  <c r="T68" i="5" s="1"/>
  <c r="L67" i="5"/>
  <c r="U68" i="5" s="1"/>
  <c r="Q67" i="5"/>
  <c r="Z68" i="5" s="1"/>
  <c r="AB67" i="5"/>
  <c r="AC67" i="5" s="1"/>
  <c r="M67" i="5"/>
  <c r="V68" i="5" s="1"/>
  <c r="O67" i="5"/>
  <c r="X68" i="5" s="1"/>
  <c r="N67" i="5"/>
  <c r="W68" i="5" s="1"/>
  <c r="E130" i="5"/>
  <c r="D131" i="5"/>
  <c r="J104" i="3"/>
  <c r="L105" i="3" s="1"/>
  <c r="M105" i="3" s="1"/>
  <c r="K105" i="3" s="1"/>
  <c r="N104" i="3"/>
  <c r="O104" i="3" s="1"/>
  <c r="AA68" i="5" l="1"/>
  <c r="R68" i="5" s="1"/>
  <c r="D132" i="5"/>
  <c r="E131" i="5"/>
  <c r="J105" i="3"/>
  <c r="L106" i="3" s="1"/>
  <c r="M106" i="3" s="1"/>
  <c r="K106" i="3" s="1"/>
  <c r="N105" i="3"/>
  <c r="O105" i="3" s="1"/>
  <c r="P68" i="5" l="1"/>
  <c r="Y69" i="5" s="1"/>
  <c r="J68" i="5"/>
  <c r="S69" i="5" s="1"/>
  <c r="AB68" i="5"/>
  <c r="AC68" i="5" s="1"/>
  <c r="K68" i="5"/>
  <c r="T69" i="5" s="1"/>
  <c r="L68" i="5"/>
  <c r="U69" i="5" s="1"/>
  <c r="M68" i="5"/>
  <c r="V69" i="5" s="1"/>
  <c r="O68" i="5"/>
  <c r="X69" i="5" s="1"/>
  <c r="Q68" i="5"/>
  <c r="Z69" i="5" s="1"/>
  <c r="N68" i="5"/>
  <c r="W69" i="5" s="1"/>
  <c r="D133" i="5"/>
  <c r="E132" i="5"/>
  <c r="J106" i="3"/>
  <c r="L107" i="3" s="1"/>
  <c r="M107" i="3" s="1"/>
  <c r="K107" i="3" s="1"/>
  <c r="N106" i="3"/>
  <c r="O106" i="3" s="1"/>
  <c r="AA69" i="5" l="1"/>
  <c r="R69" i="5" s="1"/>
  <c r="E133" i="5"/>
  <c r="D134" i="5"/>
  <c r="J107" i="3"/>
  <c r="L108" i="3" s="1"/>
  <c r="M108" i="3" s="1"/>
  <c r="K108" i="3" s="1"/>
  <c r="N107" i="3"/>
  <c r="O107" i="3" s="1"/>
  <c r="Q69" i="5" l="1"/>
  <c r="Z70" i="5" s="1"/>
  <c r="J69" i="5"/>
  <c r="S70" i="5" s="1"/>
  <c r="AB69" i="5"/>
  <c r="AC69" i="5" s="1"/>
  <c r="K69" i="5"/>
  <c r="T70" i="5" s="1"/>
  <c r="M69" i="5"/>
  <c r="V70" i="5" s="1"/>
  <c r="N69" i="5"/>
  <c r="W70" i="5" s="1"/>
  <c r="O69" i="5"/>
  <c r="X70" i="5" s="1"/>
  <c r="L69" i="5"/>
  <c r="U70" i="5" s="1"/>
  <c r="P69" i="5"/>
  <c r="Y70" i="5" s="1"/>
  <c r="E134" i="5"/>
  <c r="J108" i="3"/>
  <c r="L109" i="3" s="1"/>
  <c r="M109" i="3" s="1"/>
  <c r="K109" i="3" s="1"/>
  <c r="N108" i="3"/>
  <c r="O108" i="3" s="1"/>
  <c r="AA70" i="5" l="1"/>
  <c r="R70" i="5" s="1"/>
  <c r="J109" i="3"/>
  <c r="L110" i="3" s="1"/>
  <c r="M110" i="3" s="1"/>
  <c r="K110" i="3" s="1"/>
  <c r="N109" i="3"/>
  <c r="O109" i="3" s="1"/>
  <c r="Q70" i="5" l="1"/>
  <c r="Z71" i="5" s="1"/>
  <c r="AB70" i="5"/>
  <c r="AC70" i="5" s="1"/>
  <c r="N70" i="5"/>
  <c r="W71" i="5" s="1"/>
  <c r="J70" i="5"/>
  <c r="S71" i="5" s="1"/>
  <c r="K70" i="5"/>
  <c r="T71" i="5" s="1"/>
  <c r="L70" i="5"/>
  <c r="U71" i="5" s="1"/>
  <c r="M70" i="5"/>
  <c r="V71" i="5" s="1"/>
  <c r="O70" i="5"/>
  <c r="X71" i="5" s="1"/>
  <c r="P70" i="5"/>
  <c r="Y71" i="5" s="1"/>
  <c r="J110" i="3"/>
  <c r="L111" i="3" s="1"/>
  <c r="M111" i="3" s="1"/>
  <c r="K111" i="3" s="1"/>
  <c r="N110" i="3"/>
  <c r="O110" i="3" s="1"/>
  <c r="AA71" i="5" l="1"/>
  <c r="R71" i="5" s="1"/>
  <c r="J111" i="3"/>
  <c r="L112" i="3" s="1"/>
  <c r="M112" i="3" s="1"/>
  <c r="K112" i="3" s="1"/>
  <c r="N111" i="3"/>
  <c r="O111" i="3" s="1"/>
  <c r="O71" i="5" l="1"/>
  <c r="X72" i="5" s="1"/>
  <c r="N71" i="5"/>
  <c r="W72" i="5" s="1"/>
  <c r="J71" i="5"/>
  <c r="S72" i="5" s="1"/>
  <c r="AB71" i="5"/>
  <c r="AC71" i="5" s="1"/>
  <c r="K71" i="5"/>
  <c r="T72" i="5" s="1"/>
  <c r="L71" i="5"/>
  <c r="U72" i="5" s="1"/>
  <c r="M71" i="5"/>
  <c r="V72" i="5" s="1"/>
  <c r="Q71" i="5"/>
  <c r="Z72" i="5" s="1"/>
  <c r="P71" i="5"/>
  <c r="Y72" i="5" s="1"/>
  <c r="J112" i="3"/>
  <c r="L113" i="3" s="1"/>
  <c r="M113" i="3" s="1"/>
  <c r="K113" i="3" s="1"/>
  <c r="N112" i="3"/>
  <c r="O112" i="3" s="1"/>
  <c r="AA72" i="5" l="1"/>
  <c r="R72" i="5" s="1"/>
  <c r="J113" i="3"/>
  <c r="L114" i="3" s="1"/>
  <c r="M114" i="3" s="1"/>
  <c r="K114" i="3" s="1"/>
  <c r="N113" i="3"/>
  <c r="O113" i="3" s="1"/>
  <c r="Q72" i="5" l="1"/>
  <c r="Z73" i="5" s="1"/>
  <c r="J72" i="5"/>
  <c r="S73" i="5" s="1"/>
  <c r="K72" i="5"/>
  <c r="T73" i="5" s="1"/>
  <c r="L72" i="5"/>
  <c r="U73" i="5" s="1"/>
  <c r="AB72" i="5"/>
  <c r="AC72" i="5" s="1"/>
  <c r="N72" i="5"/>
  <c r="W73" i="5" s="1"/>
  <c r="O72" i="5"/>
  <c r="X73" i="5" s="1"/>
  <c r="P72" i="5"/>
  <c r="Y73" i="5" s="1"/>
  <c r="M72" i="5"/>
  <c r="V73" i="5" s="1"/>
  <c r="J114" i="3"/>
  <c r="L115" i="3" s="1"/>
  <c r="M115" i="3" s="1"/>
  <c r="K115" i="3" s="1"/>
  <c r="N114" i="3"/>
  <c r="O114" i="3" s="1"/>
  <c r="AA73" i="5" l="1"/>
  <c r="R73" i="5" s="1"/>
  <c r="J115" i="3"/>
  <c r="L116" i="3" s="1"/>
  <c r="M116" i="3" s="1"/>
  <c r="K116" i="3" s="1"/>
  <c r="N115" i="3"/>
  <c r="O115" i="3" s="1"/>
  <c r="O73" i="5" l="1"/>
  <c r="X74" i="5" s="1"/>
  <c r="N73" i="5"/>
  <c r="W74" i="5" s="1"/>
  <c r="J73" i="5"/>
  <c r="S74" i="5" s="1"/>
  <c r="AB73" i="5"/>
  <c r="AC73" i="5" s="1"/>
  <c r="K73" i="5"/>
  <c r="T74" i="5" s="1"/>
  <c r="L73" i="5"/>
  <c r="U74" i="5" s="1"/>
  <c r="M73" i="5"/>
  <c r="V74" i="5" s="1"/>
  <c r="P73" i="5"/>
  <c r="Y74" i="5" s="1"/>
  <c r="Q73" i="5"/>
  <c r="Z74" i="5" s="1"/>
  <c r="J116" i="3"/>
  <c r="L117" i="3" s="1"/>
  <c r="M117" i="3" s="1"/>
  <c r="K117" i="3" s="1"/>
  <c r="N116" i="3"/>
  <c r="O116" i="3" s="1"/>
  <c r="AA74" i="5" l="1"/>
  <c r="R74" i="5" s="1"/>
  <c r="J117" i="3"/>
  <c r="L118" i="3" s="1"/>
  <c r="M118" i="3" s="1"/>
  <c r="K118" i="3" s="1"/>
  <c r="N117" i="3"/>
  <c r="O117" i="3" s="1"/>
  <c r="Q74" i="5" l="1"/>
  <c r="Z75" i="5" s="1"/>
  <c r="J74" i="5"/>
  <c r="S75" i="5" s="1"/>
  <c r="AB74" i="5"/>
  <c r="AC74" i="5" s="1"/>
  <c r="L74" i="5"/>
  <c r="U75" i="5" s="1"/>
  <c r="N74" i="5"/>
  <c r="W75" i="5" s="1"/>
  <c r="O74" i="5"/>
  <c r="X75" i="5" s="1"/>
  <c r="K74" i="5"/>
  <c r="T75" i="5" s="1"/>
  <c r="M74" i="5"/>
  <c r="V75" i="5" s="1"/>
  <c r="P74" i="5"/>
  <c r="Y75" i="5" s="1"/>
  <c r="J118" i="3"/>
  <c r="L119" i="3" s="1"/>
  <c r="M119" i="3" s="1"/>
  <c r="K119" i="3" s="1"/>
  <c r="N118" i="3"/>
  <c r="O118" i="3" s="1"/>
  <c r="AA75" i="5" l="1"/>
  <c r="R75" i="5" s="1"/>
  <c r="J119" i="3"/>
  <c r="L120" i="3" s="1"/>
  <c r="M120" i="3" s="1"/>
  <c r="K120" i="3" s="1"/>
  <c r="N119" i="3"/>
  <c r="O119" i="3" s="1"/>
  <c r="O75" i="5" l="1"/>
  <c r="X76" i="5" s="1"/>
  <c r="N75" i="5"/>
  <c r="W76" i="5" s="1"/>
  <c r="J75" i="5"/>
  <c r="S76" i="5" s="1"/>
  <c r="K75" i="5"/>
  <c r="T76" i="5" s="1"/>
  <c r="L75" i="5"/>
  <c r="U76" i="5" s="1"/>
  <c r="AB75" i="5"/>
  <c r="AC75" i="5" s="1"/>
  <c r="M75" i="5"/>
  <c r="V76" i="5" s="1"/>
  <c r="Q75" i="5"/>
  <c r="Z76" i="5" s="1"/>
  <c r="P75" i="5"/>
  <c r="Y76" i="5" s="1"/>
  <c r="J120" i="3"/>
  <c r="L121" i="3" s="1"/>
  <c r="M121" i="3" s="1"/>
  <c r="K121" i="3" s="1"/>
  <c r="N120" i="3"/>
  <c r="O120" i="3" s="1"/>
  <c r="AA76" i="5" l="1"/>
  <c r="R76" i="5" s="1"/>
  <c r="J121" i="3"/>
  <c r="L122" i="3" s="1"/>
  <c r="M122" i="3" s="1"/>
  <c r="K122" i="3" s="1"/>
  <c r="N121" i="3"/>
  <c r="O121" i="3" s="1"/>
  <c r="Q76" i="5" l="1"/>
  <c r="Z77" i="5" s="1"/>
  <c r="J76" i="5"/>
  <c r="S77" i="5" s="1"/>
  <c r="K76" i="5"/>
  <c r="T77" i="5" s="1"/>
  <c r="M76" i="5"/>
  <c r="V77" i="5" s="1"/>
  <c r="P76" i="5"/>
  <c r="Y77" i="5" s="1"/>
  <c r="AB76" i="5"/>
  <c r="AC76" i="5" s="1"/>
  <c r="L76" i="5"/>
  <c r="U77" i="5" s="1"/>
  <c r="N76" i="5"/>
  <c r="W77" i="5" s="1"/>
  <c r="O76" i="5"/>
  <c r="X77" i="5" s="1"/>
  <c r="J122" i="3"/>
  <c r="L123" i="3" s="1"/>
  <c r="M123" i="3" s="1"/>
  <c r="K123" i="3" s="1"/>
  <c r="N122" i="3"/>
  <c r="O122" i="3" s="1"/>
  <c r="AA77" i="5" l="1"/>
  <c r="R77" i="5" s="1"/>
  <c r="J123" i="3"/>
  <c r="L124" i="3" s="1"/>
  <c r="M124" i="3" s="1"/>
  <c r="K124" i="3" s="1"/>
  <c r="N123" i="3"/>
  <c r="O123" i="3" s="1"/>
  <c r="O77" i="5" l="1"/>
  <c r="X78" i="5" s="1"/>
  <c r="N77" i="5"/>
  <c r="W78" i="5" s="1"/>
  <c r="J77" i="5"/>
  <c r="S78" i="5" s="1"/>
  <c r="K77" i="5"/>
  <c r="T78" i="5" s="1"/>
  <c r="AB77" i="5"/>
  <c r="AC77" i="5" s="1"/>
  <c r="L77" i="5"/>
  <c r="U78" i="5" s="1"/>
  <c r="M77" i="5"/>
  <c r="V78" i="5" s="1"/>
  <c r="Q77" i="5"/>
  <c r="Z78" i="5" s="1"/>
  <c r="P77" i="5"/>
  <c r="Y78" i="5" s="1"/>
  <c r="J124" i="3"/>
  <c r="L125" i="3" s="1"/>
  <c r="M125" i="3" s="1"/>
  <c r="K125" i="3" s="1"/>
  <c r="N124" i="3"/>
  <c r="O124" i="3" s="1"/>
  <c r="AA78" i="5" l="1"/>
  <c r="R78" i="5" s="1"/>
  <c r="J125" i="3"/>
  <c r="L126" i="3" s="1"/>
  <c r="M126" i="3" s="1"/>
  <c r="K126" i="3" s="1"/>
  <c r="N125" i="3"/>
  <c r="O125" i="3" s="1"/>
  <c r="Q78" i="5" l="1"/>
  <c r="Z79" i="5" s="1"/>
  <c r="J78" i="5"/>
  <c r="S79" i="5" s="1"/>
  <c r="AB78" i="5"/>
  <c r="AC78" i="5" s="1"/>
  <c r="L78" i="5"/>
  <c r="U79" i="5" s="1"/>
  <c r="K78" i="5"/>
  <c r="T79" i="5" s="1"/>
  <c r="M78" i="5"/>
  <c r="V79" i="5" s="1"/>
  <c r="N78" i="5"/>
  <c r="W79" i="5" s="1"/>
  <c r="P78" i="5"/>
  <c r="Y79" i="5" s="1"/>
  <c r="O78" i="5"/>
  <c r="X79" i="5" s="1"/>
  <c r="J126" i="3"/>
  <c r="L127" i="3" s="1"/>
  <c r="M127" i="3" s="1"/>
  <c r="K127" i="3" s="1"/>
  <c r="N126" i="3"/>
  <c r="O126" i="3" s="1"/>
  <c r="AA79" i="5" l="1"/>
  <c r="R79" i="5" s="1"/>
  <c r="J127" i="3"/>
  <c r="L128" i="3" s="1"/>
  <c r="M128" i="3" s="1"/>
  <c r="K128" i="3" s="1"/>
  <c r="N127" i="3"/>
  <c r="O127" i="3" s="1"/>
  <c r="O79" i="5" l="1"/>
  <c r="X80" i="5" s="1"/>
  <c r="N79" i="5"/>
  <c r="W80" i="5" s="1"/>
  <c r="J79" i="5"/>
  <c r="S80" i="5" s="1"/>
  <c r="K79" i="5"/>
  <c r="T80" i="5" s="1"/>
  <c r="AB79" i="5"/>
  <c r="AC79" i="5" s="1"/>
  <c r="L79" i="5"/>
  <c r="U80" i="5" s="1"/>
  <c r="M79" i="5"/>
  <c r="V80" i="5" s="1"/>
  <c r="P79" i="5"/>
  <c r="Y80" i="5" s="1"/>
  <c r="Q79" i="5"/>
  <c r="Z80" i="5" s="1"/>
  <c r="J128" i="3"/>
  <c r="L129" i="3" s="1"/>
  <c r="M129" i="3" s="1"/>
  <c r="K129" i="3" s="1"/>
  <c r="N128" i="3"/>
  <c r="O128" i="3" s="1"/>
  <c r="AA80" i="5" l="1"/>
  <c r="R80" i="5" s="1"/>
  <c r="J129" i="3"/>
  <c r="L130" i="3" s="1"/>
  <c r="M130" i="3" s="1"/>
  <c r="K130" i="3" s="1"/>
  <c r="N129" i="3"/>
  <c r="O129" i="3" s="1"/>
  <c r="P80" i="5" l="1"/>
  <c r="Y81" i="5" s="1"/>
  <c r="AB80" i="5"/>
  <c r="AC80" i="5" s="1"/>
  <c r="K80" i="5"/>
  <c r="T81" i="5" s="1"/>
  <c r="J80" i="5"/>
  <c r="S81" i="5" s="1"/>
  <c r="L80" i="5"/>
  <c r="U81" i="5" s="1"/>
  <c r="M80" i="5"/>
  <c r="V81" i="5" s="1"/>
  <c r="N80" i="5"/>
  <c r="W81" i="5" s="1"/>
  <c r="O80" i="5"/>
  <c r="X81" i="5" s="1"/>
  <c r="Q80" i="5"/>
  <c r="Z81" i="5" s="1"/>
  <c r="J130" i="3"/>
  <c r="L131" i="3" s="1"/>
  <c r="M131" i="3" s="1"/>
  <c r="K131" i="3" s="1"/>
  <c r="N130" i="3"/>
  <c r="O130" i="3" s="1"/>
  <c r="AA81" i="5" l="1"/>
  <c r="R81" i="5" s="1"/>
  <c r="J131" i="3"/>
  <c r="L132" i="3" s="1"/>
  <c r="M132" i="3" s="1"/>
  <c r="K132" i="3" s="1"/>
  <c r="N131" i="3"/>
  <c r="O131" i="3" s="1"/>
  <c r="P81" i="5" l="1"/>
  <c r="Y82" i="5" s="1"/>
  <c r="K81" i="5"/>
  <c r="T82" i="5" s="1"/>
  <c r="AB81" i="5"/>
  <c r="AC81" i="5" s="1"/>
  <c r="O81" i="5"/>
  <c r="X82" i="5" s="1"/>
  <c r="Q81" i="5"/>
  <c r="Z82" i="5" s="1"/>
  <c r="J81" i="5"/>
  <c r="S82" i="5" s="1"/>
  <c r="L81" i="5"/>
  <c r="U82" i="5" s="1"/>
  <c r="M81" i="5"/>
  <c r="V82" i="5" s="1"/>
  <c r="N81" i="5"/>
  <c r="W82" i="5" s="1"/>
  <c r="J132" i="3"/>
  <c r="L133" i="3" s="1"/>
  <c r="M133" i="3" s="1"/>
  <c r="K133" i="3" s="1"/>
  <c r="N132" i="3"/>
  <c r="O132" i="3" s="1"/>
  <c r="AA82" i="5" l="1"/>
  <c r="R82" i="5" s="1"/>
  <c r="J133" i="3"/>
  <c r="L134" i="3" s="1"/>
  <c r="M134" i="3" s="1"/>
  <c r="K134" i="3" s="1"/>
  <c r="N133" i="3"/>
  <c r="O133" i="3" s="1"/>
  <c r="K82" i="5" l="1"/>
  <c r="T83" i="5" s="1"/>
  <c r="J82" i="5"/>
  <c r="S83" i="5" s="1"/>
  <c r="AB82" i="5"/>
  <c r="AC82" i="5" s="1"/>
  <c r="O82" i="5"/>
  <c r="X83" i="5" s="1"/>
  <c r="L82" i="5"/>
  <c r="U83" i="5" s="1"/>
  <c r="N82" i="5"/>
  <c r="W83" i="5" s="1"/>
  <c r="P82" i="5"/>
  <c r="Y83" i="5" s="1"/>
  <c r="M82" i="5"/>
  <c r="V83" i="5" s="1"/>
  <c r="Q82" i="5"/>
  <c r="Z83" i="5" s="1"/>
  <c r="J134" i="3"/>
  <c r="N134" i="3"/>
  <c r="O134" i="3" s="1"/>
  <c r="AA83" i="5" l="1"/>
  <c r="R83" i="5" s="1"/>
  <c r="O83" i="5" l="1"/>
  <c r="X84" i="5" s="1"/>
  <c r="N83" i="5"/>
  <c r="W84" i="5" s="1"/>
  <c r="J83" i="5"/>
  <c r="S84" i="5" s="1"/>
  <c r="L83" i="5"/>
  <c r="U84" i="5" s="1"/>
  <c r="P83" i="5"/>
  <c r="Y84" i="5" s="1"/>
  <c r="Q83" i="5"/>
  <c r="Z84" i="5" s="1"/>
  <c r="AB83" i="5"/>
  <c r="AC83" i="5" s="1"/>
  <c r="M83" i="5"/>
  <c r="V84" i="5" s="1"/>
  <c r="K83" i="5"/>
  <c r="T84" i="5" s="1"/>
  <c r="AA84" i="5" l="1"/>
  <c r="R84" i="5" s="1"/>
  <c r="P84" i="5" l="1"/>
  <c r="Y85" i="5" s="1"/>
  <c r="J84" i="5"/>
  <c r="S85" i="5" s="1"/>
  <c r="K84" i="5"/>
  <c r="T85" i="5" s="1"/>
  <c r="Q84" i="5"/>
  <c r="Z85" i="5" s="1"/>
  <c r="L84" i="5"/>
  <c r="U85" i="5" s="1"/>
  <c r="M84" i="5"/>
  <c r="V85" i="5" s="1"/>
  <c r="O84" i="5"/>
  <c r="X85" i="5" s="1"/>
  <c r="AB84" i="5"/>
  <c r="AC84" i="5" s="1"/>
  <c r="N84" i="5"/>
  <c r="W85" i="5" s="1"/>
  <c r="AA85" i="5" l="1"/>
  <c r="R85" i="5" s="1"/>
  <c r="P85" i="5" l="1"/>
  <c r="Y86" i="5" s="1"/>
  <c r="K85" i="5"/>
  <c r="T86" i="5" s="1"/>
  <c r="M85" i="5"/>
  <c r="V86" i="5" s="1"/>
  <c r="N85" i="5"/>
  <c r="W86" i="5" s="1"/>
  <c r="O85" i="5"/>
  <c r="X86" i="5" s="1"/>
  <c r="Q85" i="5"/>
  <c r="Z86" i="5" s="1"/>
  <c r="J85" i="5"/>
  <c r="S86" i="5" s="1"/>
  <c r="L85" i="5"/>
  <c r="U86" i="5" s="1"/>
  <c r="AB85" i="5"/>
  <c r="AC85" i="5" s="1"/>
  <c r="AA86" i="5" l="1"/>
  <c r="R86" i="5" s="1"/>
  <c r="K86" i="5" l="1"/>
  <c r="T87" i="5" s="1"/>
  <c r="J86" i="5"/>
  <c r="S87" i="5" s="1"/>
  <c r="AB86" i="5"/>
  <c r="AC86" i="5" s="1"/>
  <c r="N86" i="5"/>
  <c r="W87" i="5" s="1"/>
  <c r="P86" i="5"/>
  <c r="Y87" i="5" s="1"/>
  <c r="Q86" i="5"/>
  <c r="Z87" i="5" s="1"/>
  <c r="L86" i="5"/>
  <c r="U87" i="5" s="1"/>
  <c r="M86" i="5"/>
  <c r="V87" i="5" s="1"/>
  <c r="O86" i="5"/>
  <c r="X87" i="5" s="1"/>
  <c r="AA87" i="5" l="1"/>
  <c r="R87" i="5" s="1"/>
  <c r="O87" i="5" l="1"/>
  <c r="X88" i="5" s="1"/>
  <c r="N87" i="5"/>
  <c r="W88" i="5" s="1"/>
  <c r="J87" i="5"/>
  <c r="S88" i="5" s="1"/>
  <c r="L87" i="5"/>
  <c r="U88" i="5" s="1"/>
  <c r="P87" i="5"/>
  <c r="Y88" i="5" s="1"/>
  <c r="Q87" i="5"/>
  <c r="Z88" i="5" s="1"/>
  <c r="AB87" i="5"/>
  <c r="AC87" i="5" s="1"/>
  <c r="M87" i="5"/>
  <c r="V88" i="5" s="1"/>
  <c r="K87" i="5"/>
  <c r="T88" i="5" s="1"/>
  <c r="AA88" i="5" l="1"/>
  <c r="R88" i="5" s="1"/>
  <c r="P88" i="5" l="1"/>
  <c r="Y89" i="5" s="1"/>
  <c r="J88" i="5"/>
  <c r="S89" i="5" s="1"/>
  <c r="AB88" i="5"/>
  <c r="AC88" i="5" s="1"/>
  <c r="K88" i="5"/>
  <c r="T89" i="5" s="1"/>
  <c r="Q88" i="5"/>
  <c r="Z89" i="5" s="1"/>
  <c r="L88" i="5"/>
  <c r="U89" i="5" s="1"/>
  <c r="M88" i="5"/>
  <c r="V89" i="5" s="1"/>
  <c r="N88" i="5"/>
  <c r="W89" i="5" s="1"/>
  <c r="O88" i="5"/>
  <c r="X89" i="5" s="1"/>
  <c r="AA89" i="5" l="1"/>
  <c r="R89" i="5" s="1"/>
  <c r="P89" i="5" l="1"/>
  <c r="Y90" i="5" s="1"/>
  <c r="J89" i="5"/>
  <c r="S90" i="5" s="1"/>
  <c r="L89" i="5"/>
  <c r="U90" i="5" s="1"/>
  <c r="K89" i="5"/>
  <c r="T90" i="5" s="1"/>
  <c r="M89" i="5"/>
  <c r="V90" i="5" s="1"/>
  <c r="AB89" i="5"/>
  <c r="AC89" i="5" s="1"/>
  <c r="N89" i="5"/>
  <c r="W90" i="5" s="1"/>
  <c r="O89" i="5"/>
  <c r="X90" i="5" s="1"/>
  <c r="Q89" i="5"/>
  <c r="Z90" i="5" s="1"/>
  <c r="AA90" i="5" l="1"/>
  <c r="R90" i="5" s="1"/>
  <c r="K90" i="5" l="1"/>
  <c r="T91" i="5" s="1"/>
  <c r="AB90" i="5"/>
  <c r="AC90" i="5" s="1"/>
  <c r="N90" i="5"/>
  <c r="W91" i="5" s="1"/>
  <c r="O90" i="5"/>
  <c r="X91" i="5" s="1"/>
  <c r="Q90" i="5"/>
  <c r="Z91" i="5" s="1"/>
  <c r="M90" i="5"/>
  <c r="V91" i="5" s="1"/>
  <c r="J90" i="5"/>
  <c r="S91" i="5" s="1"/>
  <c r="L90" i="5"/>
  <c r="U91" i="5" s="1"/>
  <c r="P90" i="5"/>
  <c r="Y91" i="5" s="1"/>
  <c r="AA91" i="5" l="1"/>
  <c r="R91" i="5" s="1"/>
  <c r="O91" i="5" l="1"/>
  <c r="X92" i="5" s="1"/>
  <c r="N91" i="5"/>
  <c r="W92" i="5" s="1"/>
  <c r="J91" i="5"/>
  <c r="S92" i="5" s="1"/>
  <c r="L91" i="5"/>
  <c r="U92" i="5" s="1"/>
  <c r="AB91" i="5"/>
  <c r="AC91" i="5" s="1"/>
  <c r="Q91" i="5"/>
  <c r="Z92" i="5" s="1"/>
  <c r="P91" i="5"/>
  <c r="Y92" i="5" s="1"/>
  <c r="K91" i="5"/>
  <c r="T92" i="5" s="1"/>
  <c r="M91" i="5"/>
  <c r="V92" i="5" s="1"/>
  <c r="AA92" i="5" l="1"/>
  <c r="R92" i="5" s="1"/>
  <c r="N92" i="5" l="1"/>
  <c r="W93" i="5" s="1"/>
  <c r="P92" i="5"/>
  <c r="Y93" i="5" s="1"/>
  <c r="K92" i="5"/>
  <c r="T93" i="5" s="1"/>
  <c r="M92" i="5"/>
  <c r="V93" i="5" s="1"/>
  <c r="Q92" i="5"/>
  <c r="Z93" i="5" s="1"/>
  <c r="AB92" i="5"/>
  <c r="AC92" i="5" s="1"/>
  <c r="J92" i="5"/>
  <c r="S93" i="5" s="1"/>
  <c r="L92" i="5"/>
  <c r="U93" i="5" s="1"/>
  <c r="O92" i="5"/>
  <c r="X93" i="5" s="1"/>
  <c r="AA93" i="5" l="1"/>
  <c r="R93" i="5" s="1"/>
  <c r="O93" i="5" l="1"/>
  <c r="X94" i="5" s="1"/>
  <c r="P93" i="5"/>
  <c r="Y94" i="5" s="1"/>
  <c r="AB93" i="5"/>
  <c r="AC93" i="5" s="1"/>
  <c r="L93" i="5"/>
  <c r="U94" i="5" s="1"/>
  <c r="N93" i="5"/>
  <c r="W94" i="5" s="1"/>
  <c r="Q93" i="5"/>
  <c r="Z94" i="5" s="1"/>
  <c r="J93" i="5"/>
  <c r="S94" i="5" s="1"/>
  <c r="K93" i="5"/>
  <c r="T94" i="5" s="1"/>
  <c r="M93" i="5"/>
  <c r="V94" i="5" s="1"/>
  <c r="AA94" i="5" l="1"/>
  <c r="R94" i="5" s="1"/>
  <c r="N94" i="5" l="1"/>
  <c r="W95" i="5" s="1"/>
  <c r="P94" i="5"/>
  <c r="Y95" i="5" s="1"/>
  <c r="Q94" i="5"/>
  <c r="Z95" i="5" s="1"/>
  <c r="J94" i="5"/>
  <c r="S95" i="5" s="1"/>
  <c r="K94" i="5"/>
  <c r="T95" i="5" s="1"/>
  <c r="M94" i="5"/>
  <c r="V95" i="5" s="1"/>
  <c r="AB94" i="5"/>
  <c r="AC94" i="5" s="1"/>
  <c r="L94" i="5"/>
  <c r="U95" i="5" s="1"/>
  <c r="O94" i="5"/>
  <c r="X95" i="5" s="1"/>
  <c r="AA95" i="5" l="1"/>
  <c r="R95" i="5" s="1"/>
  <c r="O95" i="5" l="1"/>
  <c r="X96" i="5" s="1"/>
  <c r="P95" i="5"/>
  <c r="Y96" i="5" s="1"/>
  <c r="Q95" i="5"/>
  <c r="Z96" i="5" s="1"/>
  <c r="J95" i="5"/>
  <c r="S96" i="5" s="1"/>
  <c r="K95" i="5"/>
  <c r="T96" i="5" s="1"/>
  <c r="M95" i="5"/>
  <c r="V96" i="5" s="1"/>
  <c r="N95" i="5"/>
  <c r="W96" i="5" s="1"/>
  <c r="AB95" i="5"/>
  <c r="AC95" i="5" s="1"/>
  <c r="L95" i="5"/>
  <c r="U96" i="5" s="1"/>
  <c r="AA96" i="5" l="1"/>
  <c r="R96" i="5" s="1"/>
  <c r="P96" i="5" l="1"/>
  <c r="Y97" i="5" s="1"/>
  <c r="Q96" i="5"/>
  <c r="Z97" i="5" s="1"/>
  <c r="AB96" i="5"/>
  <c r="AC96" i="5" s="1"/>
  <c r="J96" i="5"/>
  <c r="S97" i="5" s="1"/>
  <c r="K96" i="5"/>
  <c r="T97" i="5" s="1"/>
  <c r="L96" i="5"/>
  <c r="U97" i="5" s="1"/>
  <c r="M96" i="5"/>
  <c r="V97" i="5" s="1"/>
  <c r="N96" i="5"/>
  <c r="W97" i="5" s="1"/>
  <c r="O96" i="5"/>
  <c r="X97" i="5" s="1"/>
  <c r="AA97" i="5" l="1"/>
  <c r="R97" i="5" s="1"/>
  <c r="O97" i="5" l="1"/>
  <c r="X98" i="5" s="1"/>
  <c r="N97" i="5"/>
  <c r="W98" i="5" s="1"/>
  <c r="P97" i="5"/>
  <c r="Y98" i="5" s="1"/>
  <c r="Q97" i="5"/>
  <c r="Z98" i="5" s="1"/>
  <c r="J97" i="5"/>
  <c r="S98" i="5" s="1"/>
  <c r="L97" i="5"/>
  <c r="U98" i="5" s="1"/>
  <c r="K97" i="5"/>
  <c r="T98" i="5" s="1"/>
  <c r="M97" i="5"/>
  <c r="V98" i="5" s="1"/>
  <c r="AB97" i="5"/>
  <c r="AC97" i="5" s="1"/>
  <c r="AA98" i="5" l="1"/>
  <c r="R98" i="5" s="1"/>
  <c r="N98" i="5" l="1"/>
  <c r="W99" i="5" s="1"/>
  <c r="AB98" i="5"/>
  <c r="AC98" i="5" s="1"/>
  <c r="J98" i="5"/>
  <c r="S99" i="5" s="1"/>
  <c r="K98" i="5"/>
  <c r="T99" i="5" s="1"/>
  <c r="L98" i="5"/>
  <c r="U99" i="5" s="1"/>
  <c r="M98" i="5"/>
  <c r="V99" i="5" s="1"/>
  <c r="P98" i="5"/>
  <c r="Y99" i="5" s="1"/>
  <c r="Q98" i="5"/>
  <c r="Z99" i="5" s="1"/>
  <c r="O98" i="5"/>
  <c r="X99" i="5" s="1"/>
  <c r="AA99" i="5" l="1"/>
  <c r="R99" i="5" s="1"/>
  <c r="O99" i="5" l="1"/>
  <c r="X100" i="5" s="1"/>
  <c r="K99" i="5"/>
  <c r="T100" i="5" s="1"/>
  <c r="M99" i="5"/>
  <c r="V100" i="5" s="1"/>
  <c r="N99" i="5"/>
  <c r="W100" i="5" s="1"/>
  <c r="P99" i="5"/>
  <c r="Y100" i="5" s="1"/>
  <c r="Q99" i="5"/>
  <c r="Z100" i="5" s="1"/>
  <c r="AB99" i="5"/>
  <c r="AC99" i="5" s="1"/>
  <c r="J99" i="5"/>
  <c r="S100" i="5" s="1"/>
  <c r="L99" i="5"/>
  <c r="U100" i="5" s="1"/>
  <c r="AA100" i="5" l="1"/>
  <c r="R100" i="5" s="1"/>
  <c r="N100" i="5" l="1"/>
  <c r="W101" i="5" s="1"/>
  <c r="P100" i="5"/>
  <c r="Y101" i="5" s="1"/>
  <c r="K100" i="5"/>
  <c r="T101" i="5" s="1"/>
  <c r="O100" i="5"/>
  <c r="X101" i="5" s="1"/>
  <c r="Q100" i="5"/>
  <c r="Z101" i="5" s="1"/>
  <c r="J100" i="5"/>
  <c r="S101" i="5" s="1"/>
  <c r="L100" i="5"/>
  <c r="U101" i="5" s="1"/>
  <c r="AB100" i="5"/>
  <c r="AC100" i="5" s="1"/>
  <c r="M100" i="5"/>
  <c r="V101" i="5" s="1"/>
  <c r="AA101" i="5" l="1"/>
  <c r="R101" i="5" s="1"/>
  <c r="O101" i="5" l="1"/>
  <c r="X102" i="5" s="1"/>
  <c r="Q101" i="5"/>
  <c r="Z102" i="5" s="1"/>
  <c r="J101" i="5"/>
  <c r="S102" i="5" s="1"/>
  <c r="L101" i="5"/>
  <c r="U102" i="5" s="1"/>
  <c r="N101" i="5"/>
  <c r="W102" i="5" s="1"/>
  <c r="P101" i="5"/>
  <c r="Y102" i="5" s="1"/>
  <c r="AB101" i="5"/>
  <c r="AC101" i="5" s="1"/>
  <c r="K101" i="5"/>
  <c r="T102" i="5" s="1"/>
  <c r="M101" i="5"/>
  <c r="V102" i="5" s="1"/>
  <c r="AA102" i="5" l="1"/>
  <c r="R102" i="5" s="1"/>
  <c r="N102" i="5" l="1"/>
  <c r="W103" i="5" s="1"/>
  <c r="P102" i="5"/>
  <c r="Y103" i="5" s="1"/>
  <c r="K102" i="5"/>
  <c r="T103" i="5" s="1"/>
  <c r="O102" i="5"/>
  <c r="X103" i="5" s="1"/>
  <c r="Q102" i="5"/>
  <c r="Z103" i="5" s="1"/>
  <c r="J102" i="5"/>
  <c r="S103" i="5" s="1"/>
  <c r="AB102" i="5"/>
  <c r="AC102" i="5" s="1"/>
  <c r="L102" i="5"/>
  <c r="U103" i="5" s="1"/>
  <c r="M102" i="5"/>
  <c r="V103" i="5" s="1"/>
  <c r="AA103" i="5" l="1"/>
  <c r="R103" i="5" s="1"/>
  <c r="O103" i="5" l="1"/>
  <c r="X104" i="5" s="1"/>
  <c r="N103" i="5"/>
  <c r="W104" i="5" s="1"/>
  <c r="P103" i="5"/>
  <c r="Y104" i="5" s="1"/>
  <c r="Q103" i="5"/>
  <c r="Z104" i="5" s="1"/>
  <c r="AB103" i="5"/>
  <c r="AC103" i="5" s="1"/>
  <c r="J103" i="5"/>
  <c r="S104" i="5" s="1"/>
  <c r="K103" i="5"/>
  <c r="T104" i="5" s="1"/>
  <c r="M103" i="5"/>
  <c r="V104" i="5" s="1"/>
  <c r="L103" i="5"/>
  <c r="U104" i="5" s="1"/>
  <c r="AA104" i="5" l="1"/>
  <c r="R104" i="5" s="1"/>
  <c r="N104" i="5" l="1"/>
  <c r="W105" i="5" s="1"/>
  <c r="P104" i="5"/>
  <c r="Y105" i="5" s="1"/>
  <c r="Q104" i="5"/>
  <c r="Z105" i="5" s="1"/>
  <c r="J104" i="5"/>
  <c r="S105" i="5" s="1"/>
  <c r="AB104" i="5"/>
  <c r="AC104" i="5" s="1"/>
  <c r="K104" i="5"/>
  <c r="T105" i="5" s="1"/>
  <c r="L104" i="5"/>
  <c r="U105" i="5" s="1"/>
  <c r="M104" i="5"/>
  <c r="V105" i="5" s="1"/>
  <c r="O104" i="5"/>
  <c r="X105" i="5" s="1"/>
  <c r="AA105" i="5" l="1"/>
  <c r="R105" i="5" s="1"/>
  <c r="O105" i="5" l="1"/>
  <c r="X106" i="5" s="1"/>
  <c r="N105" i="5"/>
  <c r="W106" i="5" s="1"/>
  <c r="P105" i="5"/>
  <c r="Y106" i="5" s="1"/>
  <c r="Q105" i="5"/>
  <c r="Z106" i="5" s="1"/>
  <c r="J105" i="5"/>
  <c r="S106" i="5" s="1"/>
  <c r="AB105" i="5"/>
  <c r="AC105" i="5" s="1"/>
  <c r="K105" i="5"/>
  <c r="T106" i="5" s="1"/>
  <c r="L105" i="5"/>
  <c r="U106" i="5" s="1"/>
  <c r="M105" i="5"/>
  <c r="V106" i="5" s="1"/>
  <c r="AA106" i="5" l="1"/>
  <c r="R106" i="5" s="1"/>
  <c r="N106" i="5" l="1"/>
  <c r="W107" i="5" s="1"/>
  <c r="P106" i="5"/>
  <c r="Y107" i="5" s="1"/>
  <c r="Q106" i="5"/>
  <c r="Z107" i="5" s="1"/>
  <c r="AB106" i="5"/>
  <c r="AC106" i="5" s="1"/>
  <c r="J106" i="5"/>
  <c r="S107" i="5" s="1"/>
  <c r="K106" i="5"/>
  <c r="T107" i="5" s="1"/>
  <c r="L106" i="5"/>
  <c r="U107" i="5" s="1"/>
  <c r="M106" i="5"/>
  <c r="V107" i="5" s="1"/>
  <c r="O106" i="5"/>
  <c r="X107" i="5" s="1"/>
  <c r="AA107" i="5" l="1"/>
  <c r="R107" i="5" s="1"/>
  <c r="O107" i="5" l="1"/>
  <c r="X108" i="5" s="1"/>
  <c r="N107" i="5"/>
  <c r="W108" i="5" s="1"/>
  <c r="P107" i="5"/>
  <c r="Y108" i="5" s="1"/>
  <c r="Q107" i="5"/>
  <c r="Z108" i="5" s="1"/>
  <c r="J107" i="5"/>
  <c r="S108" i="5" s="1"/>
  <c r="AB107" i="5"/>
  <c r="AC107" i="5" s="1"/>
  <c r="K107" i="5"/>
  <c r="T108" i="5" s="1"/>
  <c r="L107" i="5"/>
  <c r="U108" i="5" s="1"/>
  <c r="M107" i="5"/>
  <c r="V108" i="5" s="1"/>
  <c r="AA108" i="5" l="1"/>
  <c r="R108" i="5" s="1"/>
  <c r="N108" i="5" l="1"/>
  <c r="W109" i="5" s="1"/>
  <c r="P108" i="5"/>
  <c r="Y109" i="5" s="1"/>
  <c r="AB108" i="5"/>
  <c r="AC108" i="5" s="1"/>
  <c r="J108" i="5"/>
  <c r="S109" i="5" s="1"/>
  <c r="K108" i="5"/>
  <c r="T109" i="5" s="1"/>
  <c r="O108" i="5"/>
  <c r="X109" i="5" s="1"/>
  <c r="Q108" i="5"/>
  <c r="Z109" i="5" s="1"/>
  <c r="L108" i="5"/>
  <c r="U109" i="5" s="1"/>
  <c r="M108" i="5"/>
  <c r="V109" i="5" s="1"/>
  <c r="AA109" i="5" l="1"/>
  <c r="R109" i="5" s="1"/>
  <c r="O109" i="5" l="1"/>
  <c r="X110" i="5" s="1"/>
  <c r="N109" i="5"/>
  <c r="W110" i="5" s="1"/>
  <c r="P109" i="5"/>
  <c r="Y110" i="5" s="1"/>
  <c r="Q109" i="5"/>
  <c r="Z110" i="5" s="1"/>
  <c r="AB109" i="5"/>
  <c r="AC109" i="5" s="1"/>
  <c r="J109" i="5"/>
  <c r="S110" i="5" s="1"/>
  <c r="K109" i="5"/>
  <c r="T110" i="5" s="1"/>
  <c r="M109" i="5"/>
  <c r="V110" i="5" s="1"/>
  <c r="L109" i="5"/>
  <c r="U110" i="5" s="1"/>
  <c r="AA110" i="5" l="1"/>
  <c r="R110" i="5" s="1"/>
  <c r="N110" i="5" l="1"/>
  <c r="W111" i="5" s="1"/>
  <c r="P110" i="5"/>
  <c r="Y111" i="5" s="1"/>
  <c r="K110" i="5"/>
  <c r="T111" i="5" s="1"/>
  <c r="Q110" i="5"/>
  <c r="Z111" i="5" s="1"/>
  <c r="J110" i="5"/>
  <c r="S111" i="5" s="1"/>
  <c r="L110" i="5"/>
  <c r="U111" i="5" s="1"/>
  <c r="O110" i="5"/>
  <c r="X111" i="5" s="1"/>
  <c r="AB110" i="5"/>
  <c r="AC110" i="5" s="1"/>
  <c r="M110" i="5"/>
  <c r="V111" i="5" s="1"/>
  <c r="AA111" i="5" l="1"/>
  <c r="R111" i="5" s="1"/>
  <c r="O111" i="5" l="1"/>
  <c r="X112" i="5" s="1"/>
  <c r="N111" i="5"/>
  <c r="W112" i="5" s="1"/>
  <c r="P111" i="5"/>
  <c r="Y112" i="5" s="1"/>
  <c r="Q111" i="5"/>
  <c r="Z112" i="5" s="1"/>
  <c r="AB111" i="5"/>
  <c r="AC111" i="5" s="1"/>
  <c r="J111" i="5"/>
  <c r="S112" i="5" s="1"/>
  <c r="K111" i="5"/>
  <c r="T112" i="5" s="1"/>
  <c r="L111" i="5"/>
  <c r="U112" i="5" s="1"/>
  <c r="M111" i="5"/>
  <c r="V112" i="5" s="1"/>
  <c r="AA112" i="5" l="1"/>
  <c r="R112" i="5" s="1"/>
  <c r="N112" i="5" l="1"/>
  <c r="W113" i="5" s="1"/>
  <c r="P112" i="5"/>
  <c r="Y113" i="5" s="1"/>
  <c r="Q112" i="5"/>
  <c r="Z113" i="5" s="1"/>
  <c r="J112" i="5"/>
  <c r="S113" i="5" s="1"/>
  <c r="L112" i="5"/>
  <c r="U113" i="5" s="1"/>
  <c r="O112" i="5"/>
  <c r="X113" i="5" s="1"/>
  <c r="K112" i="5"/>
  <c r="T113" i="5" s="1"/>
  <c r="M112" i="5"/>
  <c r="V113" i="5" s="1"/>
  <c r="AB112" i="5"/>
  <c r="AC112" i="5" s="1"/>
  <c r="AA113" i="5" l="1"/>
  <c r="R113" i="5" s="1"/>
  <c r="O113" i="5" l="1"/>
  <c r="X114" i="5" s="1"/>
  <c r="N113" i="5"/>
  <c r="W114" i="5" s="1"/>
  <c r="P113" i="5"/>
  <c r="Y114" i="5" s="1"/>
  <c r="Q113" i="5"/>
  <c r="Z114" i="5" s="1"/>
  <c r="J113" i="5"/>
  <c r="S114" i="5" s="1"/>
  <c r="AB113" i="5"/>
  <c r="AC113" i="5" s="1"/>
  <c r="K113" i="5"/>
  <c r="T114" i="5" s="1"/>
  <c r="M113" i="5"/>
  <c r="V114" i="5" s="1"/>
  <c r="L113" i="5"/>
  <c r="U114" i="5" s="1"/>
  <c r="AA114" i="5" l="1"/>
  <c r="R114" i="5" s="1"/>
  <c r="N114" i="5" l="1"/>
  <c r="W115" i="5" s="1"/>
  <c r="P114" i="5"/>
  <c r="Y115" i="5" s="1"/>
  <c r="K114" i="5"/>
  <c r="T115" i="5" s="1"/>
  <c r="Q114" i="5"/>
  <c r="Z115" i="5" s="1"/>
  <c r="J114" i="5"/>
  <c r="S115" i="5" s="1"/>
  <c r="L114" i="5"/>
  <c r="U115" i="5" s="1"/>
  <c r="O114" i="5"/>
  <c r="X115" i="5" s="1"/>
  <c r="AB114" i="5"/>
  <c r="AC114" i="5" s="1"/>
  <c r="M114" i="5"/>
  <c r="V115" i="5" s="1"/>
  <c r="AA115" i="5" l="1"/>
  <c r="R115" i="5" s="1"/>
  <c r="O115" i="5" l="1"/>
  <c r="X116" i="5" s="1"/>
  <c r="N115" i="5"/>
  <c r="W116" i="5" s="1"/>
  <c r="P115" i="5"/>
  <c r="Y116" i="5" s="1"/>
  <c r="Q115" i="5"/>
  <c r="Z116" i="5" s="1"/>
  <c r="AB115" i="5"/>
  <c r="AC115" i="5" s="1"/>
  <c r="J115" i="5"/>
  <c r="S116" i="5" s="1"/>
  <c r="K115" i="5"/>
  <c r="T116" i="5" s="1"/>
  <c r="L115" i="5"/>
  <c r="U116" i="5" s="1"/>
  <c r="M115" i="5"/>
  <c r="V116" i="5" s="1"/>
  <c r="AA116" i="5" l="1"/>
  <c r="R116" i="5" s="1"/>
  <c r="N116" i="5" l="1"/>
  <c r="W117" i="5" s="1"/>
  <c r="P116" i="5"/>
  <c r="Y117" i="5" s="1"/>
  <c r="AB116" i="5"/>
  <c r="AC116" i="5" s="1"/>
  <c r="Q116" i="5"/>
  <c r="Z117" i="5" s="1"/>
  <c r="J116" i="5"/>
  <c r="S117" i="5" s="1"/>
  <c r="K116" i="5"/>
  <c r="T117" i="5" s="1"/>
  <c r="L116" i="5"/>
  <c r="U117" i="5" s="1"/>
  <c r="M116" i="5"/>
  <c r="V117" i="5" s="1"/>
  <c r="O116" i="5"/>
  <c r="X117" i="5" s="1"/>
  <c r="AA117" i="5" l="1"/>
  <c r="R117" i="5" s="1"/>
  <c r="O117" i="5" l="1"/>
  <c r="X118" i="5" s="1"/>
  <c r="N117" i="5"/>
  <c r="W118" i="5" s="1"/>
  <c r="P117" i="5"/>
  <c r="Y118" i="5" s="1"/>
  <c r="Q117" i="5"/>
  <c r="Z118" i="5" s="1"/>
  <c r="J117" i="5"/>
  <c r="S118" i="5" s="1"/>
  <c r="AB117" i="5"/>
  <c r="AC117" i="5" s="1"/>
  <c r="K117" i="5"/>
  <c r="T118" i="5" s="1"/>
  <c r="L117" i="5"/>
  <c r="U118" i="5" s="1"/>
  <c r="M117" i="5"/>
  <c r="V118" i="5" s="1"/>
  <c r="AA118" i="5" l="1"/>
  <c r="R118" i="5" s="1"/>
  <c r="N118" i="5" l="1"/>
  <c r="W119" i="5" s="1"/>
  <c r="J118" i="5"/>
  <c r="S119" i="5" s="1"/>
  <c r="L118" i="5"/>
  <c r="U119" i="5" s="1"/>
  <c r="P118" i="5"/>
  <c r="Y119" i="5" s="1"/>
  <c r="Q118" i="5"/>
  <c r="Z119" i="5" s="1"/>
  <c r="AB118" i="5"/>
  <c r="AC118" i="5" s="1"/>
  <c r="M118" i="5"/>
  <c r="V119" i="5" s="1"/>
  <c r="O118" i="5"/>
  <c r="X119" i="5" s="1"/>
  <c r="K118" i="5"/>
  <c r="T119" i="5" s="1"/>
  <c r="AA119" i="5" l="1"/>
  <c r="R119" i="5" s="1"/>
  <c r="O119" i="5" l="1"/>
  <c r="X120" i="5" s="1"/>
  <c r="N119" i="5"/>
  <c r="W120" i="5" s="1"/>
  <c r="P119" i="5"/>
  <c r="Y120" i="5" s="1"/>
  <c r="Q119" i="5"/>
  <c r="Z120" i="5" s="1"/>
  <c r="AB119" i="5"/>
  <c r="AC119" i="5" s="1"/>
  <c r="J119" i="5"/>
  <c r="S120" i="5" s="1"/>
  <c r="K119" i="5"/>
  <c r="T120" i="5" s="1"/>
  <c r="L119" i="5"/>
  <c r="U120" i="5" s="1"/>
  <c r="M119" i="5"/>
  <c r="V120" i="5" s="1"/>
  <c r="AA120" i="5" l="1"/>
  <c r="R120" i="5" s="1"/>
  <c r="N120" i="5" l="1"/>
  <c r="W121" i="5" s="1"/>
  <c r="P120" i="5"/>
  <c r="Y121" i="5" s="1"/>
  <c r="Q120" i="5"/>
  <c r="Z121" i="5" s="1"/>
  <c r="J120" i="5"/>
  <c r="S121" i="5" s="1"/>
  <c r="AB120" i="5"/>
  <c r="AC120" i="5" s="1"/>
  <c r="M120" i="5"/>
  <c r="V121" i="5" s="1"/>
  <c r="K120" i="5"/>
  <c r="T121" i="5" s="1"/>
  <c r="L120" i="5"/>
  <c r="U121" i="5" s="1"/>
  <c r="O120" i="5"/>
  <c r="X121" i="5" s="1"/>
  <c r="AA121" i="5" l="1"/>
  <c r="R121" i="5" s="1"/>
  <c r="O121" i="5" l="1"/>
  <c r="X122" i="5" s="1"/>
  <c r="J121" i="5"/>
  <c r="S122" i="5" s="1"/>
  <c r="L121" i="5"/>
  <c r="U122" i="5" s="1"/>
  <c r="M121" i="5"/>
  <c r="V122" i="5" s="1"/>
  <c r="N121" i="5"/>
  <c r="W122" i="5" s="1"/>
  <c r="P121" i="5"/>
  <c r="Y122" i="5" s="1"/>
  <c r="Q121" i="5"/>
  <c r="Z122" i="5" s="1"/>
  <c r="AB121" i="5"/>
  <c r="AC121" i="5" s="1"/>
  <c r="K121" i="5"/>
  <c r="T122" i="5" s="1"/>
  <c r="AA122" i="5" l="1"/>
  <c r="R122" i="5" s="1"/>
  <c r="N122" i="5" l="1"/>
  <c r="W123" i="5" s="1"/>
  <c r="K122" i="5"/>
  <c r="T123" i="5" s="1"/>
  <c r="P122" i="5"/>
  <c r="Y123" i="5" s="1"/>
  <c r="AB122" i="5"/>
  <c r="AC122" i="5" s="1"/>
  <c r="J122" i="5"/>
  <c r="S123" i="5" s="1"/>
  <c r="L122" i="5"/>
  <c r="U123" i="5" s="1"/>
  <c r="M122" i="5"/>
  <c r="V123" i="5" s="1"/>
  <c r="Q122" i="5"/>
  <c r="Z123" i="5" s="1"/>
  <c r="O122" i="5"/>
  <c r="X123" i="5" s="1"/>
  <c r="AA123" i="5" l="1"/>
  <c r="R123" i="5" s="1"/>
  <c r="O123" i="5" l="1"/>
  <c r="X124" i="5" s="1"/>
  <c r="J123" i="5"/>
  <c r="S124" i="5" s="1"/>
  <c r="K123" i="5"/>
  <c r="T124" i="5" s="1"/>
  <c r="N123" i="5"/>
  <c r="W124" i="5" s="1"/>
  <c r="P123" i="5"/>
  <c r="Y124" i="5" s="1"/>
  <c r="Q123" i="5"/>
  <c r="Z124" i="5" s="1"/>
  <c r="AB123" i="5"/>
  <c r="AC123" i="5" s="1"/>
  <c r="L123" i="5"/>
  <c r="U124" i="5" s="1"/>
  <c r="M123" i="5"/>
  <c r="V124" i="5" s="1"/>
  <c r="AA124" i="5" l="1"/>
  <c r="R124" i="5" s="1"/>
  <c r="N124" i="5" l="1"/>
  <c r="W125" i="5" s="1"/>
  <c r="P124" i="5"/>
  <c r="Y125" i="5" s="1"/>
  <c r="AB124" i="5"/>
  <c r="AC124" i="5" s="1"/>
  <c r="J124" i="5"/>
  <c r="S125" i="5" s="1"/>
  <c r="K124" i="5"/>
  <c r="T125" i="5" s="1"/>
  <c r="M124" i="5"/>
  <c r="V125" i="5" s="1"/>
  <c r="O124" i="5"/>
  <c r="X125" i="5" s="1"/>
  <c r="Q124" i="5"/>
  <c r="Z125" i="5" s="1"/>
  <c r="L124" i="5"/>
  <c r="U125" i="5" s="1"/>
  <c r="AA125" i="5" l="1"/>
  <c r="R125" i="5" s="1"/>
  <c r="O125" i="5" l="1"/>
  <c r="X126" i="5" s="1"/>
  <c r="N125" i="5"/>
  <c r="W126" i="5" s="1"/>
  <c r="P125" i="5"/>
  <c r="Y126" i="5" s="1"/>
  <c r="Q125" i="5"/>
  <c r="Z126" i="5" s="1"/>
  <c r="AB125" i="5"/>
  <c r="AC125" i="5" s="1"/>
  <c r="J125" i="5"/>
  <c r="S126" i="5" s="1"/>
  <c r="K125" i="5"/>
  <c r="T126" i="5" s="1"/>
  <c r="L125" i="5"/>
  <c r="U126" i="5" s="1"/>
  <c r="M125" i="5"/>
  <c r="V126" i="5" s="1"/>
  <c r="AA126" i="5" l="1"/>
  <c r="R126" i="5" s="1"/>
  <c r="N126" i="5" l="1"/>
  <c r="W127" i="5" s="1"/>
  <c r="P126" i="5"/>
  <c r="Y127" i="5" s="1"/>
  <c r="J126" i="5"/>
  <c r="S127" i="5" s="1"/>
  <c r="L126" i="5"/>
  <c r="U127" i="5" s="1"/>
  <c r="M126" i="5"/>
  <c r="V127" i="5" s="1"/>
  <c r="Q126" i="5"/>
  <c r="Z127" i="5" s="1"/>
  <c r="K126" i="5"/>
  <c r="T127" i="5" s="1"/>
  <c r="AB126" i="5"/>
  <c r="AC126" i="5" s="1"/>
  <c r="O126" i="5"/>
  <c r="X127" i="5" s="1"/>
  <c r="AA127" i="5" l="1"/>
  <c r="R127" i="5" s="1"/>
  <c r="O127" i="5" l="1"/>
  <c r="X128" i="5" s="1"/>
  <c r="J127" i="5"/>
  <c r="S128" i="5" s="1"/>
  <c r="N127" i="5"/>
  <c r="W128" i="5" s="1"/>
  <c r="P127" i="5"/>
  <c r="Y128" i="5" s="1"/>
  <c r="Q127" i="5"/>
  <c r="Z128" i="5" s="1"/>
  <c r="AB127" i="5"/>
  <c r="AC127" i="5" s="1"/>
  <c r="K127" i="5"/>
  <c r="T128" i="5" s="1"/>
  <c r="M127" i="5"/>
  <c r="V128" i="5" s="1"/>
  <c r="L127" i="5"/>
  <c r="U128" i="5" s="1"/>
  <c r="AA128" i="5" l="1"/>
  <c r="R128" i="5" s="1"/>
  <c r="N128" i="5" l="1"/>
  <c r="W129" i="5" s="1"/>
  <c r="P128" i="5"/>
  <c r="Y129" i="5" s="1"/>
  <c r="AB128" i="5"/>
  <c r="AC128" i="5" s="1"/>
  <c r="J128" i="5"/>
  <c r="S129" i="5" s="1"/>
  <c r="K128" i="5"/>
  <c r="T129" i="5" s="1"/>
  <c r="M128" i="5"/>
  <c r="V129" i="5" s="1"/>
  <c r="O128" i="5"/>
  <c r="X129" i="5" s="1"/>
  <c r="Q128" i="5"/>
  <c r="Z129" i="5" s="1"/>
  <c r="L128" i="5"/>
  <c r="U129" i="5" s="1"/>
  <c r="AA129" i="5" l="1"/>
  <c r="R129" i="5" s="1"/>
  <c r="O129" i="5" l="1"/>
  <c r="X130" i="5" s="1"/>
  <c r="N129" i="5"/>
  <c r="W130" i="5" s="1"/>
  <c r="P129" i="5"/>
  <c r="Y130" i="5" s="1"/>
  <c r="Q129" i="5"/>
  <c r="Z130" i="5" s="1"/>
  <c r="AB129" i="5"/>
  <c r="AC129" i="5" s="1"/>
  <c r="J129" i="5"/>
  <c r="S130" i="5" s="1"/>
  <c r="K129" i="5"/>
  <c r="T130" i="5" s="1"/>
  <c r="L129" i="5"/>
  <c r="U130" i="5" s="1"/>
  <c r="M129" i="5"/>
  <c r="V130" i="5" s="1"/>
  <c r="AA130" i="5" l="1"/>
  <c r="R130" i="5" s="1"/>
  <c r="N130" i="5" l="1"/>
  <c r="W131" i="5" s="1"/>
  <c r="P130" i="5"/>
  <c r="Y131" i="5" s="1"/>
  <c r="AB130" i="5"/>
  <c r="AC130" i="5" s="1"/>
  <c r="J130" i="5"/>
  <c r="S131" i="5" s="1"/>
  <c r="K130" i="5"/>
  <c r="T131" i="5" s="1"/>
  <c r="M130" i="5"/>
  <c r="V131" i="5" s="1"/>
  <c r="O130" i="5"/>
  <c r="X131" i="5" s="1"/>
  <c r="Q130" i="5"/>
  <c r="Z131" i="5" s="1"/>
  <c r="L130" i="5"/>
  <c r="U131" i="5" s="1"/>
  <c r="AA131" i="5" l="1"/>
  <c r="R131" i="5" s="1"/>
  <c r="O131" i="5" l="1"/>
  <c r="X132" i="5" s="1"/>
  <c r="N131" i="5"/>
  <c r="W132" i="5" s="1"/>
  <c r="P131" i="5"/>
  <c r="Y132" i="5" s="1"/>
  <c r="Q131" i="5"/>
  <c r="Z132" i="5" s="1"/>
  <c r="J131" i="5"/>
  <c r="S132" i="5" s="1"/>
  <c r="AB131" i="5"/>
  <c r="AC131" i="5" s="1"/>
  <c r="L131" i="5"/>
  <c r="U132" i="5" s="1"/>
  <c r="M131" i="5"/>
  <c r="V132" i="5" s="1"/>
  <c r="K131" i="5"/>
  <c r="T132" i="5" s="1"/>
  <c r="AA132" i="5" l="1"/>
  <c r="R132" i="5" s="1"/>
  <c r="N132" i="5" l="1"/>
  <c r="W133" i="5" s="1"/>
  <c r="P132" i="5"/>
  <c r="Y133" i="5" s="1"/>
  <c r="Q132" i="5"/>
  <c r="Z133" i="5" s="1"/>
  <c r="AB132" i="5"/>
  <c r="AC132" i="5" s="1"/>
  <c r="J132" i="5"/>
  <c r="S133" i="5" s="1"/>
  <c r="K132" i="5"/>
  <c r="T133" i="5" s="1"/>
  <c r="L132" i="5"/>
  <c r="U133" i="5" s="1"/>
  <c r="O132" i="5"/>
  <c r="X133" i="5" s="1"/>
  <c r="M132" i="5"/>
  <c r="V133" i="5" s="1"/>
  <c r="AA133" i="5" l="1"/>
  <c r="R133" i="5" s="1"/>
  <c r="O133" i="5" l="1"/>
  <c r="X134" i="5" s="1"/>
  <c r="Q133" i="5"/>
  <c r="Z134" i="5" s="1"/>
  <c r="K133" i="5"/>
  <c r="T134" i="5" s="1"/>
  <c r="M133" i="5"/>
  <c r="V134" i="5" s="1"/>
  <c r="N133" i="5"/>
  <c r="W134" i="5" s="1"/>
  <c r="P133" i="5"/>
  <c r="Y134" i="5" s="1"/>
  <c r="AB133" i="5"/>
  <c r="AC133" i="5" s="1"/>
  <c r="J133" i="5"/>
  <c r="S134" i="5" s="1"/>
  <c r="L133" i="5"/>
  <c r="U134" i="5" s="1"/>
  <c r="AA134" i="5" l="1"/>
  <c r="R134" i="5" s="1"/>
  <c r="N134" i="5" l="1"/>
  <c r="P134" i="5"/>
  <c r="AB134" i="5"/>
  <c r="AC134" i="5" s="1"/>
  <c r="J134" i="5"/>
  <c r="L134" i="5"/>
  <c r="M134" i="5"/>
  <c r="Q134" i="5"/>
  <c r="K134" i="5"/>
  <c r="O134" i="5"/>
  <c r="B27" i="4" l="1"/>
  <c r="B28" i="4" l="1"/>
  <c r="C27" i="4"/>
  <c r="C28" i="4" l="1"/>
  <c r="D27" i="4"/>
  <c r="D28" i="4" l="1"/>
  <c r="E27" i="4"/>
  <c r="E28" i="4" l="1"/>
  <c r="F27" i="4"/>
  <c r="F28" i="4" l="1"/>
  <c r="H27" i="4"/>
  <c r="H28" i="4" l="1"/>
  <c r="I27" i="4"/>
  <c r="I28" i="4" l="1"/>
  <c r="J27" i="4"/>
  <c r="K27" i="4" s="1"/>
  <c r="K28" i="4" l="1"/>
  <c r="L27" i="4"/>
  <c r="J28" i="4"/>
  <c r="AA27" i="4"/>
  <c r="L28" i="4" l="1"/>
  <c r="M27" i="4"/>
  <c r="AA28" i="4"/>
  <c r="AB27" i="4"/>
  <c r="M28" i="4" l="1"/>
  <c r="N27" i="4"/>
  <c r="AB28" i="4"/>
  <c r="AC27" i="4"/>
  <c r="N28" i="4" l="1"/>
  <c r="O27" i="4"/>
  <c r="AC28" i="4"/>
  <c r="AD27" i="4"/>
  <c r="O28" i="4" l="1"/>
  <c r="P27" i="4"/>
  <c r="AD28" i="4"/>
  <c r="AE27" i="4"/>
  <c r="P28" i="4" l="1"/>
  <c r="Q27" i="4"/>
  <c r="AE28" i="4"/>
  <c r="Q28" i="4" l="1"/>
  <c r="R27" i="4"/>
  <c r="AH27" i="4"/>
  <c r="R28" i="4" l="1"/>
  <c r="S27" i="4"/>
  <c r="AH28" i="4"/>
  <c r="S28" i="4" l="1"/>
  <c r="T27" i="4"/>
  <c r="AZ27" i="4"/>
  <c r="T28" i="4" l="1"/>
  <c r="U27" i="4"/>
  <c r="AZ28" i="4"/>
  <c r="BA27" i="4"/>
  <c r="U28" i="4" l="1"/>
  <c r="V27" i="4"/>
  <c r="BA28" i="4"/>
  <c r="BB27" i="4"/>
  <c r="V28" i="4" l="1"/>
  <c r="W27" i="4"/>
  <c r="BB28" i="4"/>
  <c r="BC27" i="4"/>
  <c r="W28" i="4" l="1"/>
  <c r="X27" i="4"/>
  <c r="BC28" i="4"/>
  <c r="BD27" i="4"/>
  <c r="X28" i="4" l="1"/>
  <c r="Y27" i="4"/>
  <c r="BD28" i="4"/>
  <c r="BF27" i="4"/>
  <c r="Y28" i="4" l="1"/>
  <c r="Z27" i="4"/>
  <c r="Z28" i="4" s="1"/>
  <c r="BF28" i="4"/>
  <c r="BG27" i="4"/>
  <c r="BG2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<sst xmlns="http://schemas.openxmlformats.org/spreadsheetml/2006/main" count="104" uniqueCount="71">
  <si>
    <t>E[S]</t>
  </si>
  <si>
    <r>
      <t>Σ_(n=1) ^(m-1) (((m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)^n)/n!)</t>
    </r>
  </si>
  <si>
    <r>
      <t>(m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)^m / (m!*(1-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</si>
  <si>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E[n]</t>
  </si>
  <si>
    <t>E[n_q]</t>
  </si>
  <si>
    <r>
      <rPr>
        <b/>
        <sz val="11"/>
        <color theme="1"/>
        <rFont val="Calibri"/>
        <family val="2"/>
        <scheme val="minor"/>
      </rPr>
      <t>p_0</t>
    </r>
    <r>
      <rPr>
        <sz val="11"/>
        <color theme="1"/>
        <rFont val="Calibri"/>
        <family val="2"/>
        <scheme val="minor"/>
      </rPr>
      <t>=P(=0)</t>
    </r>
  </si>
  <si>
    <r>
      <rPr>
        <b/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=P(&gt;=m jobs)=prob of queueu</t>
    </r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</si>
  <si>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>=mean service rate[jobs/s]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</si>
  <si>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=number of servers</t>
    </r>
  </si>
  <si>
    <r>
      <rPr>
        <b/>
        <i/>
        <sz val="11"/>
        <color theme="1"/>
        <rFont val="Calibri"/>
        <family val="2"/>
        <scheme val="minor"/>
      </rPr>
      <t>ρ</t>
    </r>
    <r>
      <rPr>
        <sz val="11"/>
        <color theme="1"/>
        <rFont val="Calibri"/>
        <family val="2"/>
        <scheme val="minor"/>
      </rPr>
      <t>=traffic intensity[]=utilization</t>
    </r>
  </si>
  <si>
    <t>mμ</t>
  </si>
  <si>
    <t>E[n_s]</t>
  </si>
  <si>
    <r>
      <t>E[r]</t>
    </r>
    <r>
      <rPr>
        <sz val="11"/>
        <color theme="1"/>
        <rFont val="Calibri"/>
        <family val="2"/>
        <scheme val="minor"/>
      </rPr>
      <t>=mean response time[s]</t>
    </r>
  </si>
  <si>
    <t>load [KiB]</t>
  </si>
  <si>
    <t>Actual r- file 1</t>
  </si>
  <si>
    <t>Actual r- file 2</t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</si>
  <si>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observed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</si>
  <si>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used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</si>
  <si>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</si>
  <si>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used</t>
    </r>
  </si>
  <si>
    <t>Throughput observed -file 1</t>
  </si>
  <si>
    <t>Throughput observed -file 2</t>
  </si>
  <si>
    <t>E[throughput]</t>
  </si>
  <si>
    <t>N=jobs</t>
  </si>
  <si>
    <t>M=devices</t>
  </si>
  <si>
    <t>S_1=service time</t>
  </si>
  <si>
    <t>v_1=visits to ith device</t>
  </si>
  <si>
    <t>Inputs</t>
  </si>
  <si>
    <t>Outputs</t>
  </si>
  <si>
    <t>X=througput</t>
  </si>
  <si>
    <t>R_1=response time</t>
  </si>
  <si>
    <t>R=system respone time</t>
  </si>
  <si>
    <t>U_1=utilization</t>
  </si>
  <si>
    <t>Q_1=E[n]</t>
  </si>
  <si>
    <t>Clients/iterations</t>
  </si>
  <si>
    <t>//fixed capacity</t>
  </si>
  <si>
    <t>Z=think time (users)</t>
  </si>
  <si>
    <t>X_1=througput</t>
  </si>
  <si>
    <t>todo</t>
  </si>
  <si>
    <t>Clients</t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</si>
  <si>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-1</t>
    </r>
  </si>
  <si>
    <r>
      <rPr>
        <b/>
        <sz val="11"/>
        <color theme="1"/>
        <rFont val="Calibri"/>
        <family val="2"/>
        <scheme val="minor"/>
      </rPr>
      <t>E[S]</t>
    </r>
    <r>
      <rPr>
        <sz val="11"/>
        <color theme="1"/>
        <rFont val="Calibri"/>
        <family val="2"/>
        <scheme val="minor"/>
      </rPr>
      <t>=mean service rate[s/jobs] obs -2</t>
    </r>
  </si>
  <si>
    <t>Actual r - mean</t>
  </si>
  <si>
    <t>Throughput observed - mean</t>
  </si>
  <si>
    <t>S_i=service time</t>
  </si>
  <si>
    <t>v_i=visits to ith device</t>
  </si>
  <si>
    <t>Q_1</t>
  </si>
  <si>
    <t>Q_2</t>
  </si>
  <si>
    <t>Q_3</t>
  </si>
  <si>
    <t>Q_4</t>
  </si>
  <si>
    <t>Q_5</t>
  </si>
  <si>
    <t>Q_6</t>
  </si>
  <si>
    <t>Q_7</t>
  </si>
  <si>
    <t>Q_8</t>
  </si>
  <si>
    <t>R_1</t>
  </si>
  <si>
    <t>R_2</t>
  </si>
  <si>
    <t>R_3</t>
  </si>
  <si>
    <t>R_4</t>
  </si>
  <si>
    <t>R_5</t>
  </si>
  <si>
    <t>R_6</t>
  </si>
  <si>
    <t>R_7</t>
  </si>
  <si>
    <t>R_8</t>
  </si>
  <si>
    <t>X_i=througput</t>
  </si>
  <si>
    <t>U_i=utilization</t>
  </si>
  <si>
    <r>
      <rPr>
        <b/>
        <sz val="11"/>
        <color theme="1"/>
        <rFont val="Calibri"/>
        <family val="2"/>
        <scheme val="minor"/>
      </rPr>
      <t>E[r]</t>
    </r>
    <r>
      <rPr>
        <sz val="11"/>
        <color theme="1"/>
        <rFont val="Calibri"/>
        <family val="2"/>
        <scheme val="minor"/>
      </rPr>
      <t>=mean response time[s]-littles law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</si>
  <si>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 min mμ</t>
    </r>
  </si>
  <si>
    <r>
      <rPr>
        <b/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>=arrival rate[jobs/s]</t>
    </r>
  </si>
  <si>
    <t>E[throughput] -used</t>
  </si>
  <si>
    <t>E[throughput] - E[n]/E[r]</t>
  </si>
  <si>
    <r>
      <rPr>
        <b/>
        <sz val="11"/>
        <color theme="1"/>
        <rFont val="Calibri"/>
        <family val="2"/>
        <scheme val="minor"/>
      </rPr>
      <t>μ</t>
    </r>
    <r>
      <rPr>
        <sz val="11"/>
        <color theme="1"/>
        <rFont val="Calibri"/>
        <family val="2"/>
        <scheme val="minor"/>
      </rPr>
      <t xml:space="preserve"> - used</t>
    </r>
  </si>
  <si>
    <t>E[throughput] - E[n]/E[r] -make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</si>
</sst>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1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16 KiB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164127532943461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v>E[r]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clients'!$B$1:$Z$1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clients'!$B$24:$Z$24</c:f>
              <c:numCache>
                <c:formatCode>General</c:formatCode>
                <c:ptCount val="25"/>
                <c:pt idx="0">
                  <c:v>2.0746786818563994E-3</c:v>
                </c:pt>
                <c:pt idx="1">
                  <c:v>2.0752696886733009E-3</c:v>
                </c:pt>
                <c:pt idx="2">
                  <c:v>2.082662387624278E-3</c:v>
                </c:pt>
                <c:pt idx="3">
                  <c:v>2.109849222973303E-3</c:v>
                </c:pt>
                <c:pt idx="4">
                  <c:v>2.1754486549746968E-3</c:v>
                </c:pt>
                <c:pt idx="5">
                  <c:v>2.5727940136089623E-3</c:v>
                </c:pt>
                <c:pt idx="6">
                  <c:v>4.6079476643170521E-3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1"/>
          <c:tx>
            <c:v>E[r]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8"/>
            <c:marker>
              <c:symbol val="triang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F14-4C3D-99ED-F70A176149D5}"/>
              </c:ext>
            </c:extLst>
          </c:dPt>
          <c:xVal>
            <c:numRef>
              <c:f>'Over clients'!$AA$1:$AY$1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clients'!$AA$24:$AY$24</c:f>
              <c:numCache>
                <c:formatCode>General</c:formatCode>
                <c:ptCount val="25"/>
                <c:pt idx="0">
                  <c:v>4.3410101690877943E-3</c:v>
                </c:pt>
                <c:pt idx="1">
                  <c:v>4.3410101801494901E-3</c:v>
                </c:pt>
                <c:pt idx="2">
                  <c:v>4.341012242447503E-3</c:v>
                </c:pt>
                <c:pt idx="3">
                  <c:v>4.3410493554521283E-3</c:v>
                </c:pt>
                <c:pt idx="4">
                  <c:v>4.3413011794049879E-3</c:v>
                </c:pt>
                <c:pt idx="5">
                  <c:v>4.345254069970589E-3</c:v>
                </c:pt>
                <c:pt idx="6">
                  <c:v>4.3663235627964658E-3</c:v>
                </c:pt>
                <c:pt idx="7">
                  <c:v>4.4369698932496537E-3</c:v>
                </c:pt>
                <c:pt idx="8">
                  <c:v>4.6267047083916888E-3</c:v>
                </c:pt>
                <c:pt idx="9">
                  <c:v>5.1109771404538023E-3</c:v>
                </c:pt>
                <c:pt idx="10">
                  <c:v>6.5631431516903795E-3</c:v>
                </c:pt>
                <c:pt idx="11">
                  <c:v>1.746067230341837E-2</c:v>
                </c:pt>
                <c:pt idx="12">
                  <c:v>100000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2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clients'!$AZ$1:$BX$1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clients'!$AZ$24:$BX$24</c:f>
              <c:numCache>
                <c:formatCode>General</c:formatCode>
                <c:ptCount val="25"/>
                <c:pt idx="0">
                  <c:v>8.7304087702410396E-3</c:v>
                </c:pt>
                <c:pt idx="1">
                  <c:v>8.7304087702410396E-3</c:v>
                </c:pt>
                <c:pt idx="2">
                  <c:v>8.7304087702410414E-3</c:v>
                </c:pt>
                <c:pt idx="3">
                  <c:v>8.730408770241508E-3</c:v>
                </c:pt>
                <c:pt idx="4">
                  <c:v>8.7304087702733853E-3</c:v>
                </c:pt>
                <c:pt idx="5">
                  <c:v>8.730408780451759E-3</c:v>
                </c:pt>
                <c:pt idx="6">
                  <c:v>8.7304092638558501E-3</c:v>
                </c:pt>
                <c:pt idx="7">
                  <c:v>8.7304173465074086E-3</c:v>
                </c:pt>
                <c:pt idx="8">
                  <c:v>8.7304871489460086E-3</c:v>
                </c:pt>
                <c:pt idx="9">
                  <c:v>8.7308708899904025E-3</c:v>
                </c:pt>
                <c:pt idx="10">
                  <c:v>8.7323966211728752E-3</c:v>
                </c:pt>
                <c:pt idx="11">
                  <c:v>8.7371711929340543E-3</c:v>
                </c:pt>
                <c:pt idx="12">
                  <c:v>8.749660360161525E-3</c:v>
                </c:pt>
                <c:pt idx="13">
                  <c:v>8.7782446856167155E-3</c:v>
                </c:pt>
                <c:pt idx="14">
                  <c:v>8.8376611931618391E-3</c:v>
                </c:pt>
                <c:pt idx="15">
                  <c:v>8.953604536445621E-3</c:v>
                </c:pt>
                <c:pt idx="16">
                  <c:v>9.1731194388142197E-3</c:v>
                </c:pt>
                <c:pt idx="17">
                  <c:v>9.5922440648005189E-3</c:v>
                </c:pt>
                <c:pt idx="18">
                  <c:v>1.044621490218052E-2</c:v>
                </c:pt>
                <c:pt idx="19">
                  <c:v>1.2522344672178318E-2</c:v>
                </c:pt>
                <c:pt idx="20">
                  <c:v>2.1198778045355266E-2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5"/>
          <c:order val="3"/>
          <c:tx>
            <c:v>observed - M=4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clients'!$B$47:$I$47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clients'!$B$50:$I$50</c:f>
              <c:numCache>
                <c:formatCode>General</c:formatCode>
                <c:ptCount val="8"/>
                <c:pt idx="0">
                  <c:v>5.106296274812341E-3</c:v>
                </c:pt>
                <c:pt idx="1">
                  <c:v>4.3603229458614706E-3</c:v>
                </c:pt>
                <c:pt idx="2">
                  <c:v>4.0476748919729983E-3</c:v>
                </c:pt>
                <c:pt idx="3">
                  <c:v>4.0784159779944981E-3</c:v>
                </c:pt>
                <c:pt idx="4">
                  <c:v>4.1555671424106065E-3</c:v>
                </c:pt>
                <c:pt idx="5">
                  <c:v>4.7707896345336367E-3</c:v>
                </c:pt>
                <c:pt idx="6">
                  <c:v>8.837317901225307E-3</c:v>
                </c:pt>
                <c:pt idx="7">
                  <c:v>1.377037822580645E-2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43C-4FC3-A74A-0FDDB3993C90}"/>
            </c:ext>
          </c:extLst>
        </c:ser>
        <c:ser>
          <c:idx val="6"/>
          <c:order val="4"/>
          <c:tx>
            <c:v>observed - M=8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clients'!$J$47:$Q$47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clients'!$J$50:$Q$50</c:f>
              <c:numCache>
                <c:formatCode>General</c:formatCode>
                <c:ptCount val="8"/>
                <c:pt idx="0">
                  <c:v>4.186583331109257E-3</c:v>
                </c:pt>
                <c:pt idx="1">
                  <c:v>4.467152902475611E-3</c:v>
                </c:pt>
                <c:pt idx="2">
                  <c:v>3.8997484029757437E-3</c:v>
                </c:pt>
                <c:pt idx="3">
                  <c:v>4.5494874769942441E-3</c:v>
                </c:pt>
                <c:pt idx="4">
                  <c:v>4.0935488704676205E-3</c:v>
                </c:pt>
                <c:pt idx="5">
                  <c:v>4.8575859934983836E-3</c:v>
                </c:pt>
                <c:pt idx="6">
                  <c:v>9.0586098040759989E-3</c:v>
                </c:pt>
                <c:pt idx="7">
                  <c:v>1.3986225017921143E-2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43C-4FC3-A74A-0FDDB3993C90}"/>
            </c:ext>
          </c:extLst>
        </c:ser>
        <c:ser>
          <c:idx val="7"/>
          <c:order val="5"/>
          <c:tx>
            <c:v>observed - M=16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'Over clients'!$R$47:$Y$47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clients'!$R$50:$Y$50</c:f>
              <c:numCache>
                <c:formatCode>General</c:formatCode>
                <c:ptCount val="8"/>
                <c:pt idx="0">
                  <c:v>4.6583669741451228E-3</c:v>
                </c:pt>
                <c:pt idx="1">
                  <c:v>4.5061858819705047E-3</c:v>
                </c:pt>
                <c:pt idx="2">
                  <c:v>3.8790006942985727E-3</c:v>
                </c:pt>
                <c:pt idx="3">
                  <c:v>4.3142879893723462E-3</c:v>
                </c:pt>
                <c:pt idx="4">
                  <c:v>4.0100689179794879E-3</c:v>
                </c:pt>
                <c:pt idx="5">
                  <c:v>5.0192196246561698E-3</c:v>
                </c:pt>
                <c:pt idx="6">
                  <c:v>9.8958222064266313E-3</c:v>
                </c:pt>
                <c:pt idx="7">
                  <c:v>1.3883801003584231E-2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3C-4FC3-A74A-0FDDB39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  <c:max val="1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througput for 16 KiB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77164127532943461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v>E[x] - M=4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clients'!$B$1:$Z$1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clients'!$B$28:$Z$28</c:f>
              <c:numCache>
                <c:formatCode>General</c:formatCode>
                <c:ptCount val="25"/>
                <c:pt idx="0">
                  <c:v>206.38499999999999</c:v>
                </c:pt>
                <c:pt idx="1">
                  <c:v>825.54000000000008</c:v>
                </c:pt>
                <c:pt idx="2">
                  <c:v>1651.08</c:v>
                </c:pt>
                <c:pt idx="3">
                  <c:v>2476.62</c:v>
                </c:pt>
                <c:pt idx="4">
                  <c:v>3302.16</c:v>
                </c:pt>
                <c:pt idx="5">
                  <c:v>4953.24</c:v>
                </c:pt>
                <c:pt idx="6">
                  <c:v>6604.3200000000006</c:v>
                </c:pt>
                <c:pt idx="7">
                  <c:v>6604.3200000000006</c:v>
                </c:pt>
                <c:pt idx="8">
                  <c:v>6604.3200000000006</c:v>
                </c:pt>
                <c:pt idx="9">
                  <c:v>6604.3200000000006</c:v>
                </c:pt>
                <c:pt idx="10">
                  <c:v>6604.3200000000006</c:v>
                </c:pt>
                <c:pt idx="11">
                  <c:v>6604.3200000000006</c:v>
                </c:pt>
                <c:pt idx="12">
                  <c:v>6604.3200000000006</c:v>
                </c:pt>
                <c:pt idx="13">
                  <c:v>6604.3200000000006</c:v>
                </c:pt>
                <c:pt idx="14">
                  <c:v>6604.3200000000006</c:v>
                </c:pt>
                <c:pt idx="15">
                  <c:v>6604.3200000000006</c:v>
                </c:pt>
                <c:pt idx="16">
                  <c:v>6604.3200000000006</c:v>
                </c:pt>
                <c:pt idx="17">
                  <c:v>6604.3200000000006</c:v>
                </c:pt>
                <c:pt idx="18">
                  <c:v>6604.3200000000006</c:v>
                </c:pt>
                <c:pt idx="19">
                  <c:v>6604.3200000000006</c:v>
                </c:pt>
                <c:pt idx="20">
                  <c:v>6604.3200000000006</c:v>
                </c:pt>
                <c:pt idx="21">
                  <c:v>6604.3200000000006</c:v>
                </c:pt>
                <c:pt idx="22">
                  <c:v>6604.3200000000006</c:v>
                </c:pt>
                <c:pt idx="23">
                  <c:v>6604.3200000000006</c:v>
                </c:pt>
                <c:pt idx="24">
                  <c:v>6604.3200000000006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43C-4FC3-A74A-0FDDB3993C90}"/>
            </c:ext>
          </c:extLst>
        </c:ser>
        <c:ser>
          <c:idx val="3"/>
          <c:order val="1"/>
          <c:tx>
            <c:v>E[x] - M=8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'Over clients'!$AA$1:$AY$1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clients'!$AA$28:$AY$28</c:f>
              <c:numCache>
                <c:formatCode>General</c:formatCode>
                <c:ptCount val="25"/>
                <c:pt idx="0">
                  <c:v>197.27297912358355</c:v>
                </c:pt>
                <c:pt idx="1">
                  <c:v>789.09191649433433</c:v>
                </c:pt>
                <c:pt idx="2">
                  <c:v>1578.1838329886684</c:v>
                </c:pt>
                <c:pt idx="3">
                  <c:v>2367.2757494830025</c:v>
                </c:pt>
                <c:pt idx="4">
                  <c:v>3156.3676659773373</c:v>
                </c:pt>
                <c:pt idx="5">
                  <c:v>4734.5514989660051</c:v>
                </c:pt>
                <c:pt idx="6">
                  <c:v>6312.7353319546728</c:v>
                </c:pt>
                <c:pt idx="7">
                  <c:v>7890.9191649433424</c:v>
                </c:pt>
                <c:pt idx="8">
                  <c:v>9469.1029979320101</c:v>
                </c:pt>
                <c:pt idx="9">
                  <c:v>11047.286830920679</c:v>
                </c:pt>
                <c:pt idx="10">
                  <c:v>12625.470663909346</c:v>
                </c:pt>
                <c:pt idx="11">
                  <c:v>14203.654496898012</c:v>
                </c:pt>
                <c:pt idx="12">
                  <c:v>14203.654496898012</c:v>
                </c:pt>
                <c:pt idx="13">
                  <c:v>14203.654496898012</c:v>
                </c:pt>
                <c:pt idx="14">
                  <c:v>14203.654496898012</c:v>
                </c:pt>
                <c:pt idx="15">
                  <c:v>14203.654496898012</c:v>
                </c:pt>
                <c:pt idx="16">
                  <c:v>14203.654496898012</c:v>
                </c:pt>
                <c:pt idx="17">
                  <c:v>14203.654496898012</c:v>
                </c:pt>
                <c:pt idx="18">
                  <c:v>14203.654496898012</c:v>
                </c:pt>
                <c:pt idx="19">
                  <c:v>14203.654496898012</c:v>
                </c:pt>
                <c:pt idx="20">
                  <c:v>14203.654496898012</c:v>
                </c:pt>
                <c:pt idx="21">
                  <c:v>14203.654496898012</c:v>
                </c:pt>
                <c:pt idx="22">
                  <c:v>14203.654496898012</c:v>
                </c:pt>
                <c:pt idx="23">
                  <c:v>14203.654496898012</c:v>
                </c:pt>
                <c:pt idx="24">
                  <c:v>14203.654496898012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43C-4FC3-A74A-0FDDB3993C90}"/>
            </c:ext>
          </c:extLst>
        </c:ser>
        <c:ser>
          <c:idx val="4"/>
          <c:order val="2"/>
          <c:tx>
            <c:v>E[r] - M=16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'Over clients'!$AZ$1:$BX$1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  <c:pt idx="9">
                  <c:v>56</c:v>
                </c:pt>
                <c:pt idx="10">
                  <c:v>64</c:v>
                </c:pt>
                <c:pt idx="11">
                  <c:v>72</c:v>
                </c:pt>
                <c:pt idx="12">
                  <c:v>80</c:v>
                </c:pt>
                <c:pt idx="13">
                  <c:v>88</c:v>
                </c:pt>
                <c:pt idx="14">
                  <c:v>96</c:v>
                </c:pt>
                <c:pt idx="15">
                  <c:v>104</c:v>
                </c:pt>
                <c:pt idx="16">
                  <c:v>112</c:v>
                </c:pt>
                <c:pt idx="17">
                  <c:v>120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152</c:v>
                </c:pt>
                <c:pt idx="22">
                  <c:v>160</c:v>
                </c:pt>
                <c:pt idx="23">
                  <c:v>168</c:v>
                </c:pt>
                <c:pt idx="24">
                  <c:v>176</c:v>
                </c:pt>
              </c:numCache>
            </c:numRef>
          </c:xVal>
          <c:yVal>
            <c:numRef>
              <c:f>'Over clients'!$AZ$28:$BX$28</c:f>
              <c:numCache>
                <c:formatCode>General</c:formatCode>
                <c:ptCount val="25"/>
                <c:pt idx="0">
                  <c:v>196.17959044042206</c:v>
                </c:pt>
                <c:pt idx="1">
                  <c:v>784.71836176168824</c:v>
                </c:pt>
                <c:pt idx="2">
                  <c:v>1569.4367235233765</c:v>
                </c:pt>
                <c:pt idx="3">
                  <c:v>2354.1550852850651</c:v>
                </c:pt>
                <c:pt idx="4">
                  <c:v>3138.8734470467534</c:v>
                </c:pt>
                <c:pt idx="5">
                  <c:v>4708.3101705701292</c:v>
                </c:pt>
                <c:pt idx="6">
                  <c:v>6277.7468940935078</c:v>
                </c:pt>
                <c:pt idx="7">
                  <c:v>7847.1836176168817</c:v>
                </c:pt>
                <c:pt idx="8">
                  <c:v>9416.6203411402585</c:v>
                </c:pt>
                <c:pt idx="9">
                  <c:v>10986.057064663635</c:v>
                </c:pt>
                <c:pt idx="10">
                  <c:v>12555.493788187012</c:v>
                </c:pt>
                <c:pt idx="11">
                  <c:v>14124.930511710387</c:v>
                </c:pt>
                <c:pt idx="12">
                  <c:v>15694.367235233767</c:v>
                </c:pt>
                <c:pt idx="13">
                  <c:v>17263.803958757137</c:v>
                </c:pt>
                <c:pt idx="14">
                  <c:v>18833.240682280521</c:v>
                </c:pt>
                <c:pt idx="15">
                  <c:v>20402.677405803897</c:v>
                </c:pt>
                <c:pt idx="16">
                  <c:v>21972.114129327274</c:v>
                </c:pt>
                <c:pt idx="17">
                  <c:v>23541.550852850647</c:v>
                </c:pt>
                <c:pt idx="18">
                  <c:v>25110.98757637402</c:v>
                </c:pt>
                <c:pt idx="19">
                  <c:v>26680.4242998974</c:v>
                </c:pt>
                <c:pt idx="20">
                  <c:v>28249.861023420777</c:v>
                </c:pt>
                <c:pt idx="21">
                  <c:v>28249.861023420777</c:v>
                </c:pt>
                <c:pt idx="22">
                  <c:v>28249.861023420777</c:v>
                </c:pt>
                <c:pt idx="23">
                  <c:v>28249.861023420777</c:v>
                </c:pt>
                <c:pt idx="24">
                  <c:v>28249.861023420777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3C-4FC3-A74A-0FDDB3993C90}"/>
            </c:ext>
          </c:extLst>
        </c:ser>
        <c:ser>
          <c:idx val="0"/>
          <c:order val="3"/>
          <c:tx>
            <c:v>observed - M=4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clients'!$B$47:$I$47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clients'!$B$54:$I$54</c:f>
              <c:numCache>
                <c:formatCode>General</c:formatCode>
                <c:ptCount val="8"/>
                <c:pt idx="0">
                  <c:v>182.16948214285716</c:v>
                </c:pt>
                <c:pt idx="1">
                  <c:v>841.17435714285727</c:v>
                </c:pt>
                <c:pt idx="2">
                  <c:v>1821.2477678571431</c:v>
                </c:pt>
                <c:pt idx="3">
                  <c:v>2733.5035119047616</c:v>
                </c:pt>
                <c:pt idx="4">
                  <c:v>3578.5230357142855</c:v>
                </c:pt>
                <c:pt idx="5">
                  <c:v>6487.7085416666669</c:v>
                </c:pt>
                <c:pt idx="6">
                  <c:v>6669.5245833333356</c:v>
                </c:pt>
                <c:pt idx="7">
                  <c:v>7410.3107440476178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E3-459E-AFB1-45C539034CAE}"/>
            </c:ext>
          </c:extLst>
        </c:ser>
        <c:ser>
          <c:idx val="2"/>
          <c:order val="4"/>
          <c:tx>
            <c:v>observed - M=8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clients'!$J$47:$Q$47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clients'!$J$54:$Q$54</c:f>
              <c:numCache>
                <c:formatCode>General</c:formatCode>
                <c:ptCount val="8"/>
                <c:pt idx="0">
                  <c:v>222.27761309523811</c:v>
                </c:pt>
                <c:pt idx="1">
                  <c:v>819.03091964285716</c:v>
                </c:pt>
                <c:pt idx="2">
                  <c:v>1894.7182738095237</c:v>
                </c:pt>
                <c:pt idx="3">
                  <c:v>2450.3787202380954</c:v>
                </c:pt>
                <c:pt idx="4">
                  <c:v>3681.7395833333335</c:v>
                </c:pt>
                <c:pt idx="5">
                  <c:v>6236.8205357142851</c:v>
                </c:pt>
                <c:pt idx="6">
                  <c:v>6362.1894345238088</c:v>
                </c:pt>
                <c:pt idx="7">
                  <c:v>7471.8938392857162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E3-459E-AFB1-45C539034CAE}"/>
            </c:ext>
          </c:extLst>
        </c:ser>
        <c:ser>
          <c:idx val="5"/>
          <c:order val="5"/>
          <c:tx>
            <c:v>observed - M=16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'Over clients'!$R$47:$Y$47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'Over clients'!$R$54:$Y$54</c:f>
              <c:numCache>
                <c:formatCode>General</c:formatCode>
                <c:ptCount val="8"/>
                <c:pt idx="0">
                  <c:v>196.38225892857145</c:v>
                </c:pt>
                <c:pt idx="1">
                  <c:v>808.8511904761906</c:v>
                </c:pt>
                <c:pt idx="2">
                  <c:v>1906.3465476190479</c:v>
                </c:pt>
                <c:pt idx="3">
                  <c:v>2583.3147321428569</c:v>
                </c:pt>
                <c:pt idx="4">
                  <c:v>3729.7822321428566</c:v>
                </c:pt>
                <c:pt idx="5">
                  <c:v>5970.1586904761907</c:v>
                </c:pt>
                <c:pt idx="6">
                  <c:v>5833.8899999999994</c:v>
                </c:pt>
                <c:pt idx="7">
                  <c:v>7113.4127380952386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E3-459E-AFB1-45C539034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5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  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8102348118828618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KiB'!$B$22:$I$22</c:f>
              <c:numCache>
                <c:formatCode>General</c:formatCode>
                <c:ptCount val="8"/>
                <c:pt idx="0">
                  <c:v>1.0538255491759586E-3</c:v>
                </c:pt>
                <c:pt idx="1">
                  <c:v>7.7039741618237347E-3</c:v>
                </c:pt>
                <c:pt idx="2">
                  <c:v>1.3095243185224018E-2</c:v>
                </c:pt>
                <c:pt idx="3">
                  <c:v>1.8821747951099525E-2</c:v>
                </c:pt>
                <c:pt idx="4">
                  <c:v>2.4613541033649471E-2</c:v>
                </c:pt>
                <c:pt idx="5">
                  <c:v>2.953253248711955E-2</c:v>
                </c:pt>
                <c:pt idx="6">
                  <c:v>3.4766714555371982E-2</c:v>
                </c:pt>
                <c:pt idx="7">
                  <c:v>4.0691687931316424E-2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r - 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KiB'!$B$23:$I$23</c:f>
              <c:numCache>
                <c:formatCode>General</c:formatCode>
                <c:ptCount val="8"/>
                <c:pt idx="0">
                  <c:v>4.658121933621933E-4</c:v>
                </c:pt>
                <c:pt idx="1">
                  <c:v>4.3213964646464671E-3</c:v>
                </c:pt>
                <c:pt idx="2">
                  <c:v>8.6427929292929341E-3</c:v>
                </c:pt>
                <c:pt idx="3">
                  <c:v>1.2885785173160176E-2</c:v>
                </c:pt>
                <c:pt idx="4">
                  <c:v>1.8115856277056284E-2</c:v>
                </c:pt>
                <c:pt idx="5">
                  <c:v>2.3654078774760601E-2</c:v>
                </c:pt>
                <c:pt idx="6">
                  <c:v>2.9690192279942271E-2</c:v>
                </c:pt>
                <c:pt idx="7">
                  <c:v>3.579240124458874E-2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r - 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KiB'!$B$24:$I$24</c:f>
              <c:numCache>
                <c:formatCode>General</c:formatCode>
                <c:ptCount val="8"/>
                <c:pt idx="0">
                  <c:v>5.0052358104858111E-4</c:v>
                </c:pt>
                <c:pt idx="1">
                  <c:v>4.6528556277056245E-3</c:v>
                </c:pt>
                <c:pt idx="2">
                  <c:v>8.7622702741702741E-3</c:v>
                </c:pt>
                <c:pt idx="3">
                  <c:v>1.3496003427128426E-2</c:v>
                </c:pt>
                <c:pt idx="4">
                  <c:v>1.8618932756132758E-2</c:v>
                </c:pt>
                <c:pt idx="5">
                  <c:v>2.3964291945428307E-2</c:v>
                </c:pt>
                <c:pt idx="6">
                  <c:v>3.0005493506493484E-2</c:v>
                </c:pt>
                <c:pt idx="7">
                  <c:v>3.6056815476190468E-2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Response</a:t>
                </a:r>
                <a:r>
                  <a:rPr lang="da-DK" baseline="0"/>
                  <a:t> time [</a:t>
                </a:r>
                <a:r>
                  <a:rPr lang="da-DK"/>
                  <a:t>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expected vs observed response time for 24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4286244183698858E-2"/>
          <c:y val="0.17171296296296296"/>
          <c:w val="0.81023481188286184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E[r]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KiB'!$B$27:$I$27</c:f>
              <c:numCache>
                <c:formatCode>General</c:formatCode>
                <c:ptCount val="8"/>
                <c:pt idx="0">
                  <c:v>22774.167905462964</c:v>
                </c:pt>
                <c:pt idx="1">
                  <c:v>3115.2752457205238</c:v>
                </c:pt>
                <c:pt idx="2">
                  <c:v>1832.7265603650901</c:v>
                </c:pt>
                <c:pt idx="3">
                  <c:v>1275.1206775456778</c:v>
                </c:pt>
                <c:pt idx="4">
                  <c:v>975.07302858980381</c:v>
                </c:pt>
                <c:pt idx="5">
                  <c:v>812.66312025450122</c:v>
                </c:pt>
                <c:pt idx="6">
                  <c:v>690.31544415207441</c:v>
                </c:pt>
                <c:pt idx="7">
                  <c:v>589.80104340988862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C-49FB-9D36-8372585C2F17}"/>
            </c:ext>
          </c:extLst>
        </c:ser>
        <c:ser>
          <c:idx val="1"/>
          <c:order val="1"/>
          <c:tx>
            <c:v>r - file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KiB'!$B$28:$I$28</c:f>
              <c:numCache>
                <c:formatCode>General</c:formatCode>
                <c:ptCount val="8"/>
                <c:pt idx="0">
                  <c:v>23979.459196078427</c:v>
                </c:pt>
                <c:pt idx="1">
                  <c:v>3074.8667411764709</c:v>
                </c:pt>
                <c:pt idx="2">
                  <c:v>1624.6136647058825</c:v>
                </c:pt>
                <c:pt idx="3">
                  <c:v>1102.9593450980392</c:v>
                </c:pt>
                <c:pt idx="4">
                  <c:v>835.09622333333334</c:v>
                </c:pt>
                <c:pt idx="5">
                  <c:v>671.54202588235296</c:v>
                </c:pt>
                <c:pt idx="6">
                  <c:v>561.67240215686286</c:v>
                </c:pt>
                <c:pt idx="7">
                  <c:v>482.69483392156866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BC-49FB-9D36-8372585C2F17}"/>
            </c:ext>
          </c:extLst>
        </c:ser>
        <c:ser>
          <c:idx val="2"/>
          <c:order val="2"/>
          <c:tx>
            <c:v>r - file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'Over KiB'!$B$2:$I$2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76</c:v>
                </c:pt>
                <c:pt idx="3">
                  <c:v>112</c:v>
                </c:pt>
                <c:pt idx="4">
                  <c:v>148</c:v>
                </c:pt>
                <c:pt idx="5">
                  <c:v>184</c:v>
                </c:pt>
                <c:pt idx="6">
                  <c:v>220</c:v>
                </c:pt>
                <c:pt idx="7">
                  <c:v>256</c:v>
                </c:pt>
              </c:numCache>
            </c:numRef>
          </c:xVal>
          <c:yVal>
            <c:numRef>
              <c:f>'Over KiB'!$B$29:$I$29</c:f>
              <c:numCache>
                <c:formatCode>General</c:formatCode>
                <c:ptCount val="8"/>
                <c:pt idx="0">
                  <c:v>23658.097098039212</c:v>
                </c:pt>
                <c:pt idx="1">
                  <c:v>3085.2099078431365</c:v>
                </c:pt>
                <c:pt idx="2">
                  <c:v>1626.4264921568627</c:v>
                </c:pt>
                <c:pt idx="3">
                  <c:v>1104.7139313725486</c:v>
                </c:pt>
                <c:pt idx="4">
                  <c:v>836.15380470588218</c:v>
                </c:pt>
                <c:pt idx="5">
                  <c:v>672.68228176470598</c:v>
                </c:pt>
                <c:pt idx="6">
                  <c:v>562.78740294117654</c:v>
                </c:pt>
                <c:pt idx="7">
                  <c:v>483.66335568627454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C-49FB-9D36-8372585C2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588112"/>
        <c:axId val="1693592688"/>
      </c:scatterChart>
      <c:valAx>
        <c:axId val="1693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92688"/>
        <c:crosses val="autoZero"/>
        <c:crossBetween val="midCat"/>
        <c:majorUnit val="20"/>
      </c:valAx>
      <c:valAx>
        <c:axId val="16935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Throughput [jobs/second]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3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38100</xdr:rowOff>
    </xdr:from>
    <xdr:to>
      <xdr:col>11</xdr:col>
      <xdr:colOff>411480</xdr:colOff>
      <xdr:row>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ECD60-2458-4AB2-89FC-A7E8AA7CE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</xdr:colOff>
      <xdr:row>28</xdr:row>
      <xdr:rowOff>175260</xdr:rowOff>
    </xdr:from>
    <xdr:to>
      <xdr:col>26</xdr:col>
      <xdr:colOff>381000</xdr:colOff>
      <xdr:row>43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B2A405-2E21-42D4-90B1-5612E4455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5</xdr:row>
      <xdr:rowOff>160020</xdr:rowOff>
    </xdr:from>
    <xdr:to>
      <xdr:col>24</xdr:col>
      <xdr:colOff>320040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CE248-26F6-4811-9BF3-58CBD68F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21</xdr:row>
      <xdr:rowOff>7620</xdr:rowOff>
    </xdr:from>
    <xdr:to>
      <xdr:col>24</xdr:col>
      <xdr:colOff>297180</xdr:colOff>
      <xdr:row>36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E089B5-84CD-423B-BA3A-841CE948D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responseTimeFile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documents-threads8-clients24/tputFile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tput-fil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s-threads/pureResponseTime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B6">
            <v>2146.7879421147909</v>
          </cell>
          <cell r="G6">
            <v>231.40667795261174</v>
          </cell>
          <cell r="L6">
            <v>115.70333897630587</v>
          </cell>
          <cell r="Q6">
            <v>77.604894584375174</v>
          </cell>
          <cell r="V6">
            <v>55.20026129079524</v>
          </cell>
          <cell r="AA6">
            <v>42.276007005904667</v>
          </cell>
          <cell r="AF6">
            <v>33.681156072389854</v>
          </cell>
          <cell r="AK6">
            <v>27.938891083793507</v>
          </cell>
        </row>
        <row r="8">
          <cell r="B8">
            <v>1.1460330675805674E-4</v>
          </cell>
          <cell r="G8">
            <v>1.0354331240981245E-3</v>
          </cell>
          <cell r="L8">
            <v>1.480931177489177E-3</v>
          </cell>
          <cell r="Q8">
            <v>1.998046727994229E-3</v>
          </cell>
          <cell r="V8">
            <v>2.7409272582972579E-3</v>
          </cell>
          <cell r="AA8">
            <v>3.1945898038829856E-3</v>
          </cell>
          <cell r="AF8">
            <v>3.6447252417027435E-3</v>
          </cell>
          <cell r="AK8">
            <v>4.4429002660533916E-3</v>
          </cell>
        </row>
        <row r="31">
          <cell r="B31">
            <v>4.658121933621933E-4</v>
          </cell>
          <cell r="C31">
            <v>4.3213964646464671E-3</v>
          </cell>
          <cell r="D31">
            <v>8.6427929292929341E-3</v>
          </cell>
          <cell r="E31">
            <v>1.2885785173160176E-2</v>
          </cell>
          <cell r="F31">
            <v>1.8115856277056284E-2</v>
          </cell>
          <cell r="G31">
            <v>2.3654078774760601E-2</v>
          </cell>
          <cell r="H31">
            <v>2.9690192279942271E-2</v>
          </cell>
          <cell r="I31">
            <v>3.579240124458874E-2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B6">
            <v>1997.9078666084654</v>
          </cell>
          <cell r="G6">
            <v>214.92177707931833</v>
          </cell>
          <cell r="L6">
            <v>114.12567390757563</v>
          </cell>
          <cell r="Q6">
            <v>74.096009637185773</v>
          </cell>
          <cell r="V6">
            <v>53.708771232906308</v>
          </cell>
          <cell r="AA6">
            <v>41.728752190017076</v>
          </cell>
          <cell r="AF6">
            <v>33.327230554751253</v>
          </cell>
          <cell r="AK6">
            <v>27.734007753966342</v>
          </cell>
        </row>
        <row r="8">
          <cell r="B8">
            <v>1.4876328607503605E-4</v>
          </cell>
          <cell r="G8">
            <v>8.9042797763347759E-4</v>
          </cell>
          <cell r="L8">
            <v>1.7927897287157287E-3</v>
          </cell>
          <cell r="Q8">
            <v>2.7073008080808077E-3</v>
          </cell>
          <cell r="V8">
            <v>3.4123829581529574E-3</v>
          </cell>
          <cell r="AA8">
            <v>4.1884913387117955E-3</v>
          </cell>
          <cell r="AF8">
            <v>5.0469143686868688E-3</v>
          </cell>
          <cell r="AK8">
            <v>5.729984352453101E-3</v>
          </cell>
        </row>
        <row r="31">
          <cell r="B31">
            <v>5.0052358104858111E-4</v>
          </cell>
          <cell r="C31">
            <v>4.6528556277056245E-3</v>
          </cell>
          <cell r="D31">
            <v>8.7622702741702741E-3</v>
          </cell>
          <cell r="E31">
            <v>1.3496003427128426E-2</v>
          </cell>
          <cell r="F31">
            <v>1.8618932756132758E-2</v>
          </cell>
          <cell r="G31">
            <v>2.3964291945428307E-2</v>
          </cell>
          <cell r="H31">
            <v>3.0005493506493484E-2</v>
          </cell>
          <cell r="I31">
            <v>3.6056815476190468E-2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23979.459196078427</v>
          </cell>
          <cell r="C25">
            <v>3074.8667411764709</v>
          </cell>
          <cell r="D25">
            <v>1624.6136647058825</v>
          </cell>
          <cell r="E25">
            <v>1102.9593450980392</v>
          </cell>
          <cell r="F25">
            <v>835.09622333333334</v>
          </cell>
          <cell r="G25">
            <v>671.54202588235296</v>
          </cell>
          <cell r="H25">
            <v>561.67240215686286</v>
          </cell>
          <cell r="I25">
            <v>482.69483392156866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ver"/>
      <sheetName val="InQueue"/>
      <sheetName val="CleaningTags"/>
      <sheetName val="WordCountTags"/>
      <sheetName val="Serializing"/>
      <sheetName val="Data_v1"/>
      <sheetName val="Data_v2"/>
      <sheetName val="Mea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B25">
            <v>23658.097098039212</v>
          </cell>
          <cell r="C25">
            <v>3085.2099078431365</v>
          </cell>
          <cell r="D25">
            <v>1626.4264921568627</v>
          </cell>
          <cell r="E25">
            <v>1104.7139313725486</v>
          </cell>
          <cell r="F25">
            <v>836.15380470588218</v>
          </cell>
          <cell r="G25">
            <v>672.68228176470598</v>
          </cell>
          <cell r="H25">
            <v>562.78740294117654</v>
          </cell>
          <cell r="I25">
            <v>483.66335568627454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  <sheetName val="Graps"/>
    </sheetNames>
    <sheetDataSet>
      <sheetData sheetId="0"/>
      <sheetData sheetId="1"/>
      <sheetData sheetId="2"/>
      <sheetData sheetId="3">
        <row r="4">
          <cell r="Z4">
            <v>184.84058333333337</v>
          </cell>
          <cell r="AA4">
            <v>824.37100000000009</v>
          </cell>
          <cell r="AB4">
            <v>1747.8279166666669</v>
          </cell>
          <cell r="AC4">
            <v>2637.8808333333332</v>
          </cell>
          <cell r="AD4">
            <v>3483.5475000000006</v>
          </cell>
          <cell r="AE4">
            <v>6737.217083333333</v>
          </cell>
          <cell r="AF4">
            <v>7043.7925000000023</v>
          </cell>
          <cell r="AG4">
            <v>7358.1695833333324</v>
          </cell>
          <cell r="AH4">
            <v>209.73508333333334</v>
          </cell>
          <cell r="AI4">
            <v>805.67845833333342</v>
          </cell>
          <cell r="AJ4">
            <v>1866.2508333333333</v>
          </cell>
          <cell r="AK4">
            <v>2507.0579166666666</v>
          </cell>
          <cell r="AL4">
            <v>3625.5825000000004</v>
          </cell>
          <cell r="AM4">
            <v>6344.0491666666667</v>
          </cell>
          <cell r="AN4">
            <v>6322.0379166666653</v>
          </cell>
          <cell r="AO4">
            <v>7425.1262500000012</v>
          </cell>
          <cell r="AP4">
            <v>200.56670833333337</v>
          </cell>
          <cell r="AQ4">
            <v>801.84100000000024</v>
          </cell>
          <cell r="AR4">
            <v>1871.1216666666671</v>
          </cell>
          <cell r="AS4">
            <v>2575.7837500000001</v>
          </cell>
          <cell r="AT4">
            <v>3696.068749999999</v>
          </cell>
          <cell r="AU4">
            <v>6032.958333333333</v>
          </cell>
          <cell r="AV4">
            <v>5774.96</v>
          </cell>
          <cell r="AW4">
            <v>7113.4016666666685</v>
          </cell>
        </row>
      </sheetData>
      <sheetData sheetId="4">
        <row r="12">
          <cell r="H12">
            <v>207.07749999999999</v>
          </cell>
        </row>
      </sheetData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  <sheetName val="Means"/>
      <sheetName val="Graps"/>
    </sheetNames>
    <sheetDataSet>
      <sheetData sheetId="0"/>
      <sheetData sheetId="1"/>
      <sheetData sheetId="2"/>
      <sheetData sheetId="3">
        <row r="4">
          <cell r="Z4">
            <v>179.49838095238096</v>
          </cell>
          <cell r="AA4">
            <v>857.97771428571446</v>
          </cell>
          <cell r="AB4">
            <v>1894.6676190476196</v>
          </cell>
          <cell r="AC4">
            <v>2829.12619047619</v>
          </cell>
          <cell r="AD4">
            <v>3673.4985714285708</v>
          </cell>
          <cell r="AE4">
            <v>6238.2000000000007</v>
          </cell>
          <cell r="AF4">
            <v>6295.2566666666689</v>
          </cell>
          <cell r="AG4">
            <v>7462.4519047619042</v>
          </cell>
          <cell r="AH4">
            <v>234.82014285714286</v>
          </cell>
          <cell r="AI4">
            <v>832.38338095238089</v>
          </cell>
          <cell r="AJ4">
            <v>1923.1857142857141</v>
          </cell>
          <cell r="AK4">
            <v>2393.6995238095237</v>
          </cell>
          <cell r="AL4">
            <v>3737.8966666666665</v>
          </cell>
          <cell r="AM4">
            <v>6129.5919047619045</v>
          </cell>
          <cell r="AN4">
            <v>6402.3409523809523</v>
          </cell>
          <cell r="AO4">
            <v>7518.6614285714304</v>
          </cell>
          <cell r="AP4">
            <v>192.19780952380952</v>
          </cell>
          <cell r="AQ4">
            <v>815.86138095238096</v>
          </cell>
          <cell r="AR4">
            <v>1941.5714285714287</v>
          </cell>
          <cell r="AS4">
            <v>2590.8457142857142</v>
          </cell>
          <cell r="AT4">
            <v>3763.4957142857143</v>
          </cell>
          <cell r="AU4">
            <v>5907.3590476190484</v>
          </cell>
          <cell r="AV4">
            <v>5892.82</v>
          </cell>
          <cell r="AW4">
            <v>7113.4238095238088</v>
          </cell>
        </row>
      </sheetData>
      <sheetData sheetId="4">
        <row r="12">
          <cell r="H12">
            <v>205.6925</v>
          </cell>
        </row>
      </sheetData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Z4">
            <v>5.0565159299416186E-3</v>
          </cell>
          <cell r="AA4">
            <v>4.4349653625906597E-3</v>
          </cell>
          <cell r="AB4">
            <v>4.2089969027256863E-3</v>
          </cell>
          <cell r="AC4">
            <v>4.2081513195798993E-3</v>
          </cell>
          <cell r="AD4">
            <v>4.2188295208802195E-3</v>
          </cell>
          <cell r="AE4">
            <v>4.6199375993998459E-3</v>
          </cell>
          <cell r="AF4">
            <v>8.6739061902975732E-3</v>
          </cell>
          <cell r="AG4">
            <v>1.5032195555555553E-2</v>
          </cell>
          <cell r="AH4">
            <v>4.3635598432026634E-3</v>
          </cell>
          <cell r="AI4">
            <v>4.5417068139534857E-3</v>
          </cell>
          <cell r="AJ4">
            <v>3.9660410332583084E-3</v>
          </cell>
          <cell r="AK4">
            <v>4.4639977801950396E-3</v>
          </cell>
          <cell r="AL4">
            <v>4.1545152325581413E-3</v>
          </cell>
          <cell r="AM4">
            <v>4.7814387711928074E-3</v>
          </cell>
          <cell r="AN4">
            <v>9.3314683463365765E-3</v>
          </cell>
          <cell r="AO4">
            <v>1.5248286594982074E-2</v>
          </cell>
          <cell r="AP4">
            <v>4.5689848065054196E-3</v>
          </cell>
          <cell r="AQ4">
            <v>4.5425952120530287E-3</v>
          </cell>
          <cell r="AR4">
            <v>3.9642358329582414E-3</v>
          </cell>
          <cell r="AS4">
            <v>4.3762096514128497E-3</v>
          </cell>
          <cell r="AT4">
            <v>4.0957446876719143E-3</v>
          </cell>
          <cell r="AU4">
            <v>5.0689134191047808E-3</v>
          </cell>
          <cell r="AV4">
            <v>1.0123836776444137E-2</v>
          </cell>
          <cell r="AW4">
            <v>1.5365925161290326E-2</v>
          </cell>
        </row>
      </sheetData>
      <sheetData sheetId="4"/>
      <sheetData sheetId="5"/>
      <sheetData sheetId="6">
        <row r="4">
          <cell r="Z4">
            <v>5.1997884987489457E-4</v>
          </cell>
        </row>
        <row r="7">
          <cell r="Z7">
            <v>5.4088206920427525E-4</v>
          </cell>
          <cell r="AH7">
            <v>5.711169734786591E-4</v>
          </cell>
          <cell r="AP7">
            <v>5.6724900910303108E-4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InQueue_Time"/>
      <sheetName val="InQueue_stable"/>
      <sheetName val="Service"/>
    </sheetNames>
    <sheetDataSet>
      <sheetData sheetId="0"/>
      <sheetData sheetId="1"/>
      <sheetData sheetId="2"/>
      <sheetData sheetId="3">
        <row r="4">
          <cell r="Z4">
            <v>5.1560766196830626E-3</v>
          </cell>
          <cell r="AA4">
            <v>4.2856805291322823E-3</v>
          </cell>
          <cell r="AB4">
            <v>3.8863528812203103E-3</v>
          </cell>
          <cell r="AC4">
            <v>3.9486806364090968E-3</v>
          </cell>
          <cell r="AD4">
            <v>4.0923047639409927E-3</v>
          </cell>
          <cell r="AE4">
            <v>4.9216416696674275E-3</v>
          </cell>
          <cell r="AF4">
            <v>9.0007296121530408E-3</v>
          </cell>
          <cell r="AG4">
            <v>1.2508560896057347E-2</v>
          </cell>
          <cell r="AH4">
            <v>4.0096068190158497E-3</v>
          </cell>
          <cell r="AI4">
            <v>4.3925989909977363E-3</v>
          </cell>
          <cell r="AJ4">
            <v>3.8334557726931785E-3</v>
          </cell>
          <cell r="AK4">
            <v>4.6349771737934486E-3</v>
          </cell>
          <cell r="AL4">
            <v>4.0325825083771007E-3</v>
          </cell>
          <cell r="AM4">
            <v>4.9337332158039589E-3</v>
          </cell>
          <cell r="AN4">
            <v>8.7857512618154231E-3</v>
          </cell>
          <cell r="AO4">
            <v>1.2724163440860213E-2</v>
          </cell>
          <cell r="AP4">
            <v>4.747749141784826E-3</v>
          </cell>
          <cell r="AQ4">
            <v>4.4697765518879806E-3</v>
          </cell>
          <cell r="AR4">
            <v>3.793765555638904E-3</v>
          </cell>
          <cell r="AS4">
            <v>4.2523663273318435E-3</v>
          </cell>
          <cell r="AT4">
            <v>3.9243931482870606E-3</v>
          </cell>
          <cell r="AU4">
            <v>4.9695258302075588E-3</v>
          </cell>
          <cell r="AV4">
            <v>9.6678076364091273E-3</v>
          </cell>
          <cell r="AW4">
            <v>1.2401676845878135E-2</v>
          </cell>
        </row>
      </sheetData>
      <sheetData sheetId="4"/>
      <sheetData sheetId="5"/>
      <sheetData sheetId="6">
        <row r="4">
          <cell r="Z4">
            <v>5.0185831943285039E-4</v>
          </cell>
        </row>
        <row r="7">
          <cell r="Z7">
            <v>4.9645592587976427E-4</v>
          </cell>
          <cell r="AH7">
            <v>5.1413556879323591E-4</v>
          </cell>
          <cell r="AP7">
            <v>5.2405208717709877E-4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E06-B53A-45D3-B41B-3D367AA74EC3}">
  <dimension ref="A1:BX208"/>
  <sheetViews>
    <sheetView tabSelected="1" topLeftCell="H11" zoomScaleNormal="100" workbookViewId="0">
      <selection activeCell="S26" sqref="S26"/>
    </sheetView>
  </sheetViews>
  <sheetFormatPr defaultRowHeight="14.4" x14ac:dyDescent="0.3"/>
  <cols>
    <col min="1" max="1" width="32.5546875" customWidth="1"/>
    <col min="2" max="2" width="11" style="4" bestFit="1" customWidth="1"/>
    <col min="3" max="9" width="8.88671875" style="4"/>
    <col min="18" max="25" width="8.88671875" style="3"/>
  </cols>
  <sheetData>
    <row r="1" spans="1:76" x14ac:dyDescent="0.3">
      <c r="A1" s="5" t="s">
        <v>39</v>
      </c>
      <c r="B1" s="5">
        <v>1</v>
      </c>
      <c r="C1" s="5">
        <v>4</v>
      </c>
      <c r="D1" s="5">
        <v>8</v>
      </c>
      <c r="E1" s="5">
        <v>12</v>
      </c>
      <c r="F1" s="5">
        <v>16</v>
      </c>
      <c r="G1" s="5">
        <f t="shared" ref="G1:Z1" si="0">F1+8</f>
        <v>24</v>
      </c>
      <c r="H1" s="5">
        <f t="shared" si="0"/>
        <v>32</v>
      </c>
      <c r="I1" s="5">
        <f t="shared" si="0"/>
        <v>40</v>
      </c>
      <c r="J1" s="5">
        <f t="shared" si="0"/>
        <v>48</v>
      </c>
      <c r="K1" s="5">
        <f t="shared" si="0"/>
        <v>56</v>
      </c>
      <c r="L1" s="5">
        <f t="shared" si="0"/>
        <v>64</v>
      </c>
      <c r="M1" s="5">
        <f t="shared" si="0"/>
        <v>72</v>
      </c>
      <c r="N1" s="5">
        <f t="shared" si="0"/>
        <v>80</v>
      </c>
      <c r="O1" s="5">
        <f t="shared" si="0"/>
        <v>88</v>
      </c>
      <c r="P1" s="5">
        <f t="shared" si="0"/>
        <v>96</v>
      </c>
      <c r="Q1" s="5">
        <f t="shared" si="0"/>
        <v>104</v>
      </c>
      <c r="R1" s="5">
        <f t="shared" si="0"/>
        <v>112</v>
      </c>
      <c r="S1" s="5">
        <f t="shared" si="0"/>
        <v>120</v>
      </c>
      <c r="T1" s="5">
        <f t="shared" si="0"/>
        <v>128</v>
      </c>
      <c r="U1" s="5">
        <f t="shared" si="0"/>
        <v>136</v>
      </c>
      <c r="V1" s="5">
        <f t="shared" si="0"/>
        <v>144</v>
      </c>
      <c r="W1" s="5">
        <f t="shared" si="0"/>
        <v>152</v>
      </c>
      <c r="X1" s="5">
        <f t="shared" si="0"/>
        <v>160</v>
      </c>
      <c r="Y1" s="5">
        <f t="shared" si="0"/>
        <v>168</v>
      </c>
      <c r="Z1" s="5">
        <f t="shared" si="0"/>
        <v>176</v>
      </c>
      <c r="AA1" s="7">
        <v>1</v>
      </c>
      <c r="AB1" s="7">
        <v>4</v>
      </c>
      <c r="AC1" s="7">
        <v>8</v>
      </c>
      <c r="AD1" s="7">
        <v>12</v>
      </c>
      <c r="AE1" s="7">
        <v>16</v>
      </c>
      <c r="AF1" s="7">
        <f t="shared" ref="AF1:AG1" si="1">F1+8</f>
        <v>24</v>
      </c>
      <c r="AG1" s="7">
        <f t="shared" si="1"/>
        <v>32</v>
      </c>
      <c r="AH1" s="7">
        <f t="shared" ref="AH1:AY1" si="2">H1+8</f>
        <v>40</v>
      </c>
      <c r="AI1" s="7">
        <f t="shared" si="2"/>
        <v>48</v>
      </c>
      <c r="AJ1" s="7">
        <f t="shared" si="2"/>
        <v>56</v>
      </c>
      <c r="AK1" s="7">
        <f t="shared" si="2"/>
        <v>64</v>
      </c>
      <c r="AL1" s="7">
        <f t="shared" si="2"/>
        <v>72</v>
      </c>
      <c r="AM1" s="7">
        <f t="shared" si="2"/>
        <v>80</v>
      </c>
      <c r="AN1" s="7">
        <f t="shared" si="2"/>
        <v>88</v>
      </c>
      <c r="AO1" s="7">
        <f t="shared" si="2"/>
        <v>96</v>
      </c>
      <c r="AP1" s="7">
        <f t="shared" si="2"/>
        <v>104</v>
      </c>
      <c r="AQ1" s="7">
        <f t="shared" si="2"/>
        <v>112</v>
      </c>
      <c r="AR1" s="7">
        <f t="shared" si="2"/>
        <v>120</v>
      </c>
      <c r="AS1" s="7">
        <f t="shared" si="2"/>
        <v>128</v>
      </c>
      <c r="AT1" s="7">
        <f t="shared" si="2"/>
        <v>136</v>
      </c>
      <c r="AU1" s="7">
        <f t="shared" si="2"/>
        <v>144</v>
      </c>
      <c r="AV1" s="7">
        <f t="shared" si="2"/>
        <v>152</v>
      </c>
      <c r="AW1" s="7">
        <f t="shared" si="2"/>
        <v>160</v>
      </c>
      <c r="AX1" s="7">
        <f t="shared" si="2"/>
        <v>168</v>
      </c>
      <c r="AY1" s="7">
        <f t="shared" si="2"/>
        <v>176</v>
      </c>
      <c r="AZ1" s="5">
        <v>1</v>
      </c>
      <c r="BA1" s="5">
        <v>4</v>
      </c>
      <c r="BB1" s="5">
        <v>8</v>
      </c>
      <c r="BC1" s="5">
        <v>12</v>
      </c>
      <c r="BD1" s="5">
        <v>16</v>
      </c>
      <c r="BE1" s="5">
        <f t="shared" ref="BE1:BF1" si="3">BD1+8</f>
        <v>24</v>
      </c>
      <c r="BF1" s="5">
        <f t="shared" si="3"/>
        <v>32</v>
      </c>
      <c r="BG1" s="5">
        <f>BF1+8</f>
        <v>40</v>
      </c>
      <c r="BH1" s="5">
        <f t="shared" ref="BH1:BW1" si="4">BG1+8</f>
        <v>48</v>
      </c>
      <c r="BI1" s="5">
        <f t="shared" si="4"/>
        <v>56</v>
      </c>
      <c r="BJ1" s="5">
        <f t="shared" si="4"/>
        <v>64</v>
      </c>
      <c r="BK1" s="5">
        <f t="shared" si="4"/>
        <v>72</v>
      </c>
      <c r="BL1" s="5">
        <f t="shared" si="4"/>
        <v>80</v>
      </c>
      <c r="BM1" s="5">
        <f t="shared" si="4"/>
        <v>88</v>
      </c>
      <c r="BN1" s="5">
        <f t="shared" si="4"/>
        <v>96</v>
      </c>
      <c r="BO1" s="5">
        <f t="shared" si="4"/>
        <v>104</v>
      </c>
      <c r="BP1" s="5">
        <f t="shared" si="4"/>
        <v>112</v>
      </c>
      <c r="BQ1" s="5">
        <f t="shared" si="4"/>
        <v>120</v>
      </c>
      <c r="BR1" s="5">
        <f t="shared" si="4"/>
        <v>128</v>
      </c>
      <c r="BS1" s="5">
        <f t="shared" si="4"/>
        <v>136</v>
      </c>
      <c r="BT1" s="5">
        <f t="shared" si="4"/>
        <v>144</v>
      </c>
      <c r="BU1" s="5">
        <f t="shared" si="4"/>
        <v>152</v>
      </c>
      <c r="BV1" s="5">
        <f t="shared" si="4"/>
        <v>160</v>
      </c>
      <c r="BW1" s="5">
        <f t="shared" si="4"/>
        <v>168</v>
      </c>
      <c r="BX1" s="5">
        <f>BW1+8</f>
        <v>176</v>
      </c>
    </row>
    <row r="2" spans="1:76" x14ac:dyDescent="0.3">
      <c r="A2" s="5" t="s">
        <v>8</v>
      </c>
      <c r="B2" s="5">
        <v>4</v>
      </c>
      <c r="C2" s="5">
        <f t="shared" ref="C2:F2" si="5">B2</f>
        <v>4</v>
      </c>
      <c r="D2" s="5">
        <f t="shared" si="5"/>
        <v>4</v>
      </c>
      <c r="E2" s="5">
        <f t="shared" si="5"/>
        <v>4</v>
      </c>
      <c r="F2" s="5">
        <f t="shared" si="5"/>
        <v>4</v>
      </c>
      <c r="G2" s="5">
        <f>E2</f>
        <v>4</v>
      </c>
      <c r="H2" s="5">
        <f>F2</f>
        <v>4</v>
      </c>
      <c r="I2" s="5">
        <f>H2</f>
        <v>4</v>
      </c>
      <c r="J2" s="5">
        <f>I2</f>
        <v>4</v>
      </c>
      <c r="K2" s="5">
        <f t="shared" ref="K2" si="6">J2</f>
        <v>4</v>
      </c>
      <c r="L2" s="5">
        <f t="shared" ref="L2" si="7">K2</f>
        <v>4</v>
      </c>
      <c r="M2" s="5">
        <f t="shared" ref="M2" si="8">L2</f>
        <v>4</v>
      </c>
      <c r="N2" s="5">
        <f t="shared" ref="N2" si="9">M2</f>
        <v>4</v>
      </c>
      <c r="O2" s="5">
        <f t="shared" ref="O2" si="10">N2</f>
        <v>4</v>
      </c>
      <c r="P2" s="5">
        <f t="shared" ref="P2" si="11">O2</f>
        <v>4</v>
      </c>
      <c r="Q2" s="5">
        <f t="shared" ref="Q2" si="12">P2</f>
        <v>4</v>
      </c>
      <c r="R2" s="5">
        <f t="shared" ref="R2" si="13">Q2</f>
        <v>4</v>
      </c>
      <c r="S2" s="5">
        <f t="shared" ref="S2" si="14">R2</f>
        <v>4</v>
      </c>
      <c r="T2" s="5">
        <f t="shared" ref="T2" si="15">S2</f>
        <v>4</v>
      </c>
      <c r="U2" s="5">
        <f t="shared" ref="U2" si="16">T2</f>
        <v>4</v>
      </c>
      <c r="V2" s="5">
        <f t="shared" ref="V2" si="17">U2</f>
        <v>4</v>
      </c>
      <c r="W2" s="5">
        <f t="shared" ref="W2" si="18">V2</f>
        <v>4</v>
      </c>
      <c r="X2" s="5">
        <f t="shared" ref="X2" si="19">W2</f>
        <v>4</v>
      </c>
      <c r="Y2" s="5">
        <f t="shared" ref="Y2" si="20">X2</f>
        <v>4</v>
      </c>
      <c r="Z2" s="5">
        <f t="shared" ref="Z2" si="21">Y2</f>
        <v>4</v>
      </c>
      <c r="AA2" s="7">
        <v>8</v>
      </c>
      <c r="AB2" s="7">
        <f t="shared" ref="AB2:AG2" si="22">AA2</f>
        <v>8</v>
      </c>
      <c r="AC2" s="7">
        <f t="shared" si="22"/>
        <v>8</v>
      </c>
      <c r="AD2" s="7">
        <f t="shared" si="22"/>
        <v>8</v>
      </c>
      <c r="AE2" s="7">
        <f t="shared" si="22"/>
        <v>8</v>
      </c>
      <c r="AF2" s="7">
        <f t="shared" si="22"/>
        <v>8</v>
      </c>
      <c r="AG2" s="7">
        <f t="shared" si="22"/>
        <v>8</v>
      </c>
      <c r="AH2" s="7">
        <f>AG2</f>
        <v>8</v>
      </c>
      <c r="AI2" s="7">
        <f t="shared" ref="AI2" si="23">AH2</f>
        <v>8</v>
      </c>
      <c r="AJ2" s="7">
        <f t="shared" ref="AJ2" si="24">AI2</f>
        <v>8</v>
      </c>
      <c r="AK2" s="7">
        <f t="shared" ref="AK2" si="25">AJ2</f>
        <v>8</v>
      </c>
      <c r="AL2" s="7">
        <f t="shared" ref="AL2" si="26">AK2</f>
        <v>8</v>
      </c>
      <c r="AM2" s="7">
        <f t="shared" ref="AM2" si="27">AL2</f>
        <v>8</v>
      </c>
      <c r="AN2" s="7">
        <f t="shared" ref="AN2" si="28">AM2</f>
        <v>8</v>
      </c>
      <c r="AO2" s="7">
        <f t="shared" ref="AO2" si="29">AN2</f>
        <v>8</v>
      </c>
      <c r="AP2" s="7">
        <f t="shared" ref="AP2" si="30">AO2</f>
        <v>8</v>
      </c>
      <c r="AQ2" s="7">
        <f t="shared" ref="AQ2" si="31">AP2</f>
        <v>8</v>
      </c>
      <c r="AR2" s="7">
        <f t="shared" ref="AR2" si="32">AQ2</f>
        <v>8</v>
      </c>
      <c r="AS2" s="7">
        <f t="shared" ref="AS2" si="33">AR2</f>
        <v>8</v>
      </c>
      <c r="AT2" s="7">
        <f t="shared" ref="AT2" si="34">AS2</f>
        <v>8</v>
      </c>
      <c r="AU2" s="7">
        <f t="shared" ref="AU2" si="35">AT2</f>
        <v>8</v>
      </c>
      <c r="AV2" s="7">
        <f t="shared" ref="AV2" si="36">AU2</f>
        <v>8</v>
      </c>
      <c r="AW2" s="7">
        <f t="shared" ref="AW2" si="37">AV2</f>
        <v>8</v>
      </c>
      <c r="AX2" s="7">
        <f t="shared" ref="AX2:AY2" si="38">AW2</f>
        <v>8</v>
      </c>
      <c r="AY2" s="7">
        <f t="shared" si="38"/>
        <v>8</v>
      </c>
      <c r="AZ2" s="5">
        <v>16</v>
      </c>
      <c r="BA2" s="5">
        <f t="shared" ref="BA2:BD2" si="39">AZ2</f>
        <v>16</v>
      </c>
      <c r="BB2" s="5">
        <f t="shared" si="39"/>
        <v>16</v>
      </c>
      <c r="BC2" s="5">
        <f t="shared" si="39"/>
        <v>16</v>
      </c>
      <c r="BD2" s="5">
        <f t="shared" si="39"/>
        <v>16</v>
      </c>
      <c r="BE2" s="5">
        <f>BC2</f>
        <v>16</v>
      </c>
      <c r="BF2" s="5">
        <f>BD2</f>
        <v>16</v>
      </c>
      <c r="BG2" s="5">
        <f>BF2</f>
        <v>16</v>
      </c>
      <c r="BH2" s="5">
        <f t="shared" ref="BH2" si="40">BG2</f>
        <v>16</v>
      </c>
      <c r="BI2" s="5">
        <f t="shared" ref="BI2" si="41">BH2</f>
        <v>16</v>
      </c>
      <c r="BJ2" s="5">
        <f t="shared" ref="BJ2" si="42">BI2</f>
        <v>16</v>
      </c>
      <c r="BK2" s="5">
        <f t="shared" ref="BK2" si="43">BJ2</f>
        <v>16</v>
      </c>
      <c r="BL2" s="5">
        <f t="shared" ref="BL2" si="44">BK2</f>
        <v>16</v>
      </c>
      <c r="BM2" s="5">
        <f t="shared" ref="BM2" si="45">BL2</f>
        <v>16</v>
      </c>
      <c r="BN2" s="5">
        <f t="shared" ref="BN2" si="46">BM2</f>
        <v>16</v>
      </c>
      <c r="BO2" s="5">
        <f t="shared" ref="BO2" si="47">BN2</f>
        <v>16</v>
      </c>
      <c r="BP2" s="5">
        <f t="shared" ref="BP2" si="48">BO2</f>
        <v>16</v>
      </c>
      <c r="BQ2" s="5">
        <f t="shared" ref="BQ2" si="49">BP2</f>
        <v>16</v>
      </c>
      <c r="BR2" s="5">
        <f t="shared" ref="BR2" si="50">BQ2</f>
        <v>16</v>
      </c>
      <c r="BS2" s="5">
        <f t="shared" ref="BS2" si="51">BR2</f>
        <v>16</v>
      </c>
      <c r="BT2" s="5">
        <f t="shared" ref="BT2" si="52">BS2</f>
        <v>16</v>
      </c>
      <c r="BU2" s="5">
        <f t="shared" ref="BU2" si="53">BT2</f>
        <v>16</v>
      </c>
      <c r="BV2" s="5">
        <f t="shared" ref="BV2" si="54">BU2</f>
        <v>16</v>
      </c>
      <c r="BW2" s="5">
        <f t="shared" ref="BW2" si="55">BV2</f>
        <v>16</v>
      </c>
      <c r="BX2" s="5">
        <f t="shared" ref="BX2" si="56">BW2</f>
        <v>16</v>
      </c>
    </row>
    <row r="3" spans="1:76" s="16" customFormat="1" x14ac:dyDescent="0.3">
      <c r="A3" s="14" t="s">
        <v>66</v>
      </c>
      <c r="B3" s="14">
        <f>B1*([5]trend_lines!$H$12 + [6]trend_lines!$H$12)/2</f>
        <v>206.38499999999999</v>
      </c>
      <c r="C3" s="14">
        <f>C1*([5]trend_lines!$H$12 + [6]trend_lines!$H$12)/2</f>
        <v>825.54</v>
      </c>
      <c r="D3" s="14">
        <f>D1*([5]trend_lines!$H$12 + [6]trend_lines!$H$12)/2</f>
        <v>1651.08</v>
      </c>
      <c r="E3" s="14">
        <f>E1*([5]trend_lines!$H$12 + [6]trend_lines!$H$12)/2</f>
        <v>2476.62</v>
      </c>
      <c r="F3" s="14">
        <f>F1*([5]trend_lines!$H$12 + [6]trend_lines!$H$12)/2</f>
        <v>3302.16</v>
      </c>
      <c r="G3" s="14">
        <f>G1*([5]trend_lines!$H$12 + [6]trend_lines!$H$12)/2</f>
        <v>4953.24</v>
      </c>
      <c r="H3" s="14">
        <f>H1*([5]trend_lines!$H$12 + [6]trend_lines!$H$12)/2</f>
        <v>6604.32</v>
      </c>
      <c r="I3" s="14">
        <f>I1*([5]trend_lines!$H$12 + [6]trend_lines!$H$12)/2</f>
        <v>8255.4</v>
      </c>
      <c r="J3" s="14">
        <f>J1*([5]trend_lines!$H$12 + [6]trend_lines!$H$12)/2</f>
        <v>9906.48</v>
      </c>
      <c r="K3" s="14">
        <f>K1*([5]trend_lines!$H$12 + [6]trend_lines!$H$12)/2</f>
        <v>11557.56</v>
      </c>
      <c r="L3" s="14">
        <f>L1*([5]trend_lines!$H$12 + [6]trend_lines!$H$12)/2</f>
        <v>13208.64</v>
      </c>
      <c r="M3" s="14">
        <f>M1*([5]trend_lines!$H$12 + [6]trend_lines!$H$12)/2</f>
        <v>14859.72</v>
      </c>
      <c r="N3" s="14">
        <f>N1*([5]trend_lines!$H$12 + [6]trend_lines!$H$12)/2</f>
        <v>16510.8</v>
      </c>
      <c r="O3" s="14">
        <f>O1*([5]trend_lines!$H$12 + [6]trend_lines!$H$12)/2</f>
        <v>18161.879999999997</v>
      </c>
      <c r="P3" s="14">
        <f>P1*([5]trend_lines!$H$12 + [6]trend_lines!$H$12)/2</f>
        <v>19812.96</v>
      </c>
      <c r="Q3" s="14">
        <f>Q1*([5]trend_lines!$H$12 + [6]trend_lines!$H$12)/2</f>
        <v>21464.04</v>
      </c>
      <c r="R3" s="14">
        <f>R1*([5]trend_lines!$H$12 + [6]trend_lines!$H$12)/2</f>
        <v>23115.119999999999</v>
      </c>
      <c r="S3" s="14">
        <f>S1*([5]trend_lines!$H$12 + [6]trend_lines!$H$12)/2</f>
        <v>24766.199999999997</v>
      </c>
      <c r="T3" s="14">
        <f>T1*([5]trend_lines!$H$12 + [6]trend_lines!$H$12)/2</f>
        <v>26417.279999999999</v>
      </c>
      <c r="U3" s="14">
        <f>U1*([5]trend_lines!$H$12 + [6]trend_lines!$H$12)/2</f>
        <v>28068.36</v>
      </c>
      <c r="V3" s="14">
        <f>V1*([5]trend_lines!$H$12 + [6]trend_lines!$H$12)/2</f>
        <v>29719.439999999999</v>
      </c>
      <c r="W3" s="14">
        <f>W1*([5]trend_lines!$H$12 + [6]trend_lines!$H$12)/2</f>
        <v>31370.519999999997</v>
      </c>
      <c r="X3" s="14">
        <f>X1*([5]trend_lines!$H$12 + [6]trend_lines!$H$12)/2</f>
        <v>33021.599999999999</v>
      </c>
      <c r="Y3" s="14">
        <f>Y1*([5]trend_lines!$H$12 + [6]trend_lines!$H$12)/2</f>
        <v>34672.68</v>
      </c>
      <c r="Z3" s="14">
        <f>Z1*([5]trend_lines!$H$12 + [6]trend_lines!$H$12)/2</f>
        <v>36323.759999999995</v>
      </c>
      <c r="AA3" s="15">
        <f>AA1*([5]trend_lines!$H$12 + [6]trend_lines!$H$12)/2</f>
        <v>206.38499999999999</v>
      </c>
      <c r="AB3" s="15">
        <f>AB1*([5]trend_lines!$H$12 + [6]trend_lines!$H$12)/2</f>
        <v>825.54</v>
      </c>
      <c r="AC3" s="15">
        <f>AC1*([5]trend_lines!$H$12 + [6]trend_lines!$H$12)/2</f>
        <v>1651.08</v>
      </c>
      <c r="AD3" s="15">
        <f>AD1*([5]trend_lines!$H$12 + [6]trend_lines!$H$12)/2</f>
        <v>2476.62</v>
      </c>
      <c r="AE3" s="15">
        <f>AE1*([5]trend_lines!$H$12 + [6]trend_lines!$H$12)/2</f>
        <v>3302.16</v>
      </c>
      <c r="AF3" s="15">
        <f>AF1*([5]trend_lines!$H$12 + [6]trend_lines!$H$12)/2</f>
        <v>4953.24</v>
      </c>
      <c r="AG3" s="15">
        <f>AG1*([5]trend_lines!$H$12 + [6]trend_lines!$H$12)/2</f>
        <v>6604.32</v>
      </c>
      <c r="AH3" s="15">
        <f>AH1*([5]trend_lines!$H$12 + [6]trend_lines!$H$12)/2</f>
        <v>8255.4</v>
      </c>
      <c r="AI3" s="15">
        <f>AI1*([5]trend_lines!$H$12 + [6]trend_lines!$H$12)/2</f>
        <v>9906.48</v>
      </c>
      <c r="AJ3" s="15">
        <f>AJ1*([5]trend_lines!$H$12 + [6]trend_lines!$H$12)/2</f>
        <v>11557.56</v>
      </c>
      <c r="AK3" s="15">
        <f>AK1*([5]trend_lines!$H$12 + [6]trend_lines!$H$12)/2</f>
        <v>13208.64</v>
      </c>
      <c r="AL3" s="15">
        <f>AL1*([5]trend_lines!$H$12 + [6]trend_lines!$H$12)/2</f>
        <v>14859.72</v>
      </c>
      <c r="AM3" s="15">
        <f>AM1*([5]trend_lines!$H$12 + [6]trend_lines!$H$12)/2</f>
        <v>16510.8</v>
      </c>
      <c r="AN3" s="15">
        <f>AN1*([5]trend_lines!$H$12 + [6]trend_lines!$H$12)/2</f>
        <v>18161.879999999997</v>
      </c>
      <c r="AO3" s="15">
        <f>AO1*([5]trend_lines!$H$12 + [6]trend_lines!$H$12)/2</f>
        <v>19812.96</v>
      </c>
      <c r="AP3" s="15">
        <f>AP1*([5]trend_lines!$H$12 + [6]trend_lines!$H$12)/2</f>
        <v>21464.04</v>
      </c>
      <c r="AQ3" s="15">
        <f>AQ1*([5]trend_lines!$H$12 + [6]trend_lines!$H$12)/2</f>
        <v>23115.119999999999</v>
      </c>
      <c r="AR3" s="15">
        <f>AR1*([5]trend_lines!$H$12 + [6]trend_lines!$H$12)/2</f>
        <v>24766.199999999997</v>
      </c>
      <c r="AS3" s="15">
        <f>AS1*([5]trend_lines!$H$12 + [6]trend_lines!$H$12)/2</f>
        <v>26417.279999999999</v>
      </c>
      <c r="AT3" s="15">
        <f>AT1*([5]trend_lines!$H$12 + [6]trend_lines!$H$12)/2</f>
        <v>28068.36</v>
      </c>
      <c r="AU3" s="15">
        <f>AU1*([5]trend_lines!$H$12 + [6]trend_lines!$H$12)/2</f>
        <v>29719.439999999999</v>
      </c>
      <c r="AV3" s="15">
        <f>AV1*([5]trend_lines!$H$12 + [6]trend_lines!$H$12)/2</f>
        <v>31370.519999999997</v>
      </c>
      <c r="AW3" s="15">
        <f>AW1*([5]trend_lines!$H$12 + [6]trend_lines!$H$12)/2</f>
        <v>33021.599999999999</v>
      </c>
      <c r="AX3" s="15">
        <f>AX1*([5]trend_lines!$H$12 + [6]trend_lines!$H$12)/2</f>
        <v>34672.68</v>
      </c>
      <c r="AY3" s="15">
        <f>AY1*([5]trend_lines!$H$12 + [6]trend_lines!$H$12)/2</f>
        <v>36323.759999999995</v>
      </c>
      <c r="AZ3" s="14">
        <f>AZ1*([5]trend_lines!$H$12 + [6]trend_lines!$H$12)/2</f>
        <v>206.38499999999999</v>
      </c>
      <c r="BA3" s="14">
        <f>BA1*([5]trend_lines!$H$12 + [6]trend_lines!$H$12)/2</f>
        <v>825.54</v>
      </c>
      <c r="BB3" s="14">
        <f>BB1*([5]trend_lines!$H$12 + [6]trend_lines!$H$12)/2</f>
        <v>1651.08</v>
      </c>
      <c r="BC3" s="14">
        <f>BC1*([5]trend_lines!$H$12 + [6]trend_lines!$H$12)/2</f>
        <v>2476.62</v>
      </c>
      <c r="BD3" s="14">
        <f>BD1*([5]trend_lines!$H$12 + [6]trend_lines!$H$12)/2</f>
        <v>3302.16</v>
      </c>
      <c r="BE3" s="14">
        <f>BE1*([5]trend_lines!$H$12 + [6]trend_lines!$H$12)/2</f>
        <v>4953.24</v>
      </c>
      <c r="BF3" s="14">
        <f>BF1*([5]trend_lines!$H$12 + [6]trend_lines!$H$12)/2</f>
        <v>6604.32</v>
      </c>
      <c r="BG3" s="14">
        <f>BG1*([5]trend_lines!$H$12 + [6]trend_lines!$H$12)/2</f>
        <v>8255.4</v>
      </c>
      <c r="BH3" s="14">
        <f>BH1*([5]trend_lines!$H$12 + [6]trend_lines!$H$12)/2</f>
        <v>9906.48</v>
      </c>
      <c r="BI3" s="14">
        <f>BI1*([5]trend_lines!$H$12 + [6]trend_lines!$H$12)/2</f>
        <v>11557.56</v>
      </c>
      <c r="BJ3" s="14">
        <f>BJ1*([5]trend_lines!$H$12 + [6]trend_lines!$H$12)/2</f>
        <v>13208.64</v>
      </c>
      <c r="BK3" s="14">
        <f>BK1*([5]trend_lines!$H$12 + [6]trend_lines!$H$12)/2</f>
        <v>14859.72</v>
      </c>
      <c r="BL3" s="14">
        <f>BL1*([5]trend_lines!$H$12 + [6]trend_lines!$H$12)/2</f>
        <v>16510.8</v>
      </c>
      <c r="BM3" s="14">
        <f>BM1*([5]trend_lines!$H$12 + [6]trend_lines!$H$12)/2</f>
        <v>18161.879999999997</v>
      </c>
      <c r="BN3" s="14">
        <f>BN1*([5]trend_lines!$H$12 + [6]trend_lines!$H$12)/2</f>
        <v>19812.96</v>
      </c>
      <c r="BO3" s="14">
        <f>BO1*([5]trend_lines!$H$12 + [6]trend_lines!$H$12)/2</f>
        <v>21464.04</v>
      </c>
      <c r="BP3" s="14">
        <f>BP1*([5]trend_lines!$H$12 + [6]trend_lines!$H$12)/2</f>
        <v>23115.119999999999</v>
      </c>
      <c r="BQ3" s="14">
        <f>BQ1*([5]trend_lines!$H$12 + [6]trend_lines!$H$12)/2</f>
        <v>24766.199999999997</v>
      </c>
      <c r="BR3" s="14">
        <f>BR1*([5]trend_lines!$H$12 + [6]trend_lines!$H$12)/2</f>
        <v>26417.279999999999</v>
      </c>
      <c r="BS3" s="14">
        <f>BS1*([5]trend_lines!$H$12 + [6]trend_lines!$H$12)/2</f>
        <v>28068.36</v>
      </c>
      <c r="BT3" s="14">
        <f>BT1*([5]trend_lines!$H$12 + [6]trend_lines!$H$12)/2</f>
        <v>29719.439999999999</v>
      </c>
      <c r="BU3" s="14">
        <f>BU1*([5]trend_lines!$H$12 + [6]trend_lines!$H$12)/2</f>
        <v>31370.519999999997</v>
      </c>
      <c r="BV3" s="14">
        <f>BV1*([5]trend_lines!$H$12 + [6]trend_lines!$H$12)/2</f>
        <v>33021.599999999999</v>
      </c>
      <c r="BW3" s="14">
        <f>BW1*([5]trend_lines!$H$12 + [6]trend_lines!$H$12)/2</f>
        <v>34672.68</v>
      </c>
      <c r="BX3" s="14">
        <f>BX1*([5]trend_lines!$H$12 + [6]trend_lines!$H$12)/2</f>
        <v>36323.759999999995</v>
      </c>
    </row>
    <row r="4" spans="1:76" s="10" customFormat="1" x14ac:dyDescent="0.3">
      <c r="A4" s="8" t="s">
        <v>65</v>
      </c>
      <c r="B4" s="8">
        <f t="shared" ref="B4:J4" si="57">MIN(B3, B12*B2)</f>
        <v>206.38499999999999</v>
      </c>
      <c r="C4" s="8">
        <f t="shared" si="57"/>
        <v>825.54</v>
      </c>
      <c r="D4" s="8">
        <f t="shared" si="57"/>
        <v>1651.08</v>
      </c>
      <c r="E4" s="8">
        <f t="shared" si="57"/>
        <v>2476.62</v>
      </c>
      <c r="F4" s="8">
        <f t="shared" si="57"/>
        <v>3302.16</v>
      </c>
      <c r="G4" s="8">
        <f t="shared" si="57"/>
        <v>4953.24</v>
      </c>
      <c r="H4" s="8">
        <f t="shared" si="57"/>
        <v>6604.32</v>
      </c>
      <c r="I4" s="8">
        <f t="shared" si="57"/>
        <v>7712.0476044569086</v>
      </c>
      <c r="J4" s="8">
        <f t="shared" si="57"/>
        <v>7712.0476044569086</v>
      </c>
      <c r="K4" s="8">
        <f t="shared" ref="K4:Q4" si="58">MIN(K3, K12*K2)</f>
        <v>7712.0476044569086</v>
      </c>
      <c r="L4" s="8">
        <f t="shared" si="58"/>
        <v>7712.0476044569086</v>
      </c>
      <c r="M4" s="8">
        <f t="shared" si="58"/>
        <v>7712.0476044569086</v>
      </c>
      <c r="N4" s="8">
        <f t="shared" si="58"/>
        <v>7712.0476044569086</v>
      </c>
      <c r="O4" s="8">
        <f t="shared" si="58"/>
        <v>7712.0476044569086</v>
      </c>
      <c r="P4" s="8">
        <f t="shared" si="58"/>
        <v>7712.0476044569086</v>
      </c>
      <c r="Q4" s="8">
        <f t="shared" si="58"/>
        <v>7712.0476044569086</v>
      </c>
      <c r="R4" s="8">
        <f t="shared" ref="R4" si="59">MIN(R3, R12*R2)</f>
        <v>7712.0476044569086</v>
      </c>
      <c r="S4" s="8">
        <f t="shared" ref="S4" si="60">MIN(S3, S12*S2)</f>
        <v>7712.0476044569086</v>
      </c>
      <c r="T4" s="8">
        <f t="shared" ref="T4" si="61">MIN(T3, T12*T2)</f>
        <v>7712.0476044569086</v>
      </c>
      <c r="U4" s="8">
        <f t="shared" ref="U4" si="62">MIN(U3, U12*U2)</f>
        <v>7712.0476044569086</v>
      </c>
      <c r="V4" s="8">
        <f t="shared" ref="V4" si="63">MIN(V3, V12*V2)</f>
        <v>7712.0476044569086</v>
      </c>
      <c r="W4" s="8">
        <f t="shared" ref="W4" si="64">MIN(W3, W12*W2)</f>
        <v>7712.0476044569086</v>
      </c>
      <c r="X4" s="8">
        <f t="shared" ref="X4" si="65">MIN(X3, X12*X2)</f>
        <v>7712.0476044569086</v>
      </c>
      <c r="Y4" s="8">
        <f t="shared" ref="Y4" si="66">MIN(Y3, Y12*Y2)</f>
        <v>7712.0476044569086</v>
      </c>
      <c r="Z4" s="8">
        <f t="shared" ref="Z4" si="67">MIN(Z3, Z12*Z2)</f>
        <v>7712.0476044569086</v>
      </c>
      <c r="AA4" s="9">
        <f>MIN(AA3, AA12*AA2)</f>
        <v>206.38499999999999</v>
      </c>
      <c r="AB4" s="9">
        <f>MIN(AB3, AB12*AB2)</f>
        <v>825.54</v>
      </c>
      <c r="AC4" s="9">
        <f>MIN(AC3, AC12*AC2)</f>
        <v>1651.08</v>
      </c>
      <c r="AD4" s="9">
        <f>MIN(AD3, AD12*AD2)</f>
        <v>2476.62</v>
      </c>
      <c r="AE4" s="9">
        <f>MIN(AE3, AE12*AE2)</f>
        <v>3302.16</v>
      </c>
      <c r="AF4" s="9">
        <f t="shared" ref="AF4:AG4" si="68">MIN(AF3, AF12*AF2)</f>
        <v>4953.24</v>
      </c>
      <c r="AG4" s="9">
        <f t="shared" si="68"/>
        <v>6604.32</v>
      </c>
      <c r="AH4" s="9">
        <f>MIN(AH3, AH12*AH2)</f>
        <v>8255.4</v>
      </c>
      <c r="AI4" s="9">
        <f t="shared" ref="AI4:AS4" si="69">MIN(AI3, AI12*AI2)</f>
        <v>9906.48</v>
      </c>
      <c r="AJ4" s="9">
        <f t="shared" si="69"/>
        <v>11557.56</v>
      </c>
      <c r="AK4" s="9">
        <f t="shared" si="69"/>
        <v>13208.64</v>
      </c>
      <c r="AL4" s="9">
        <f t="shared" si="69"/>
        <v>14859.72</v>
      </c>
      <c r="AM4" s="9">
        <f t="shared" si="69"/>
        <v>15424.095208913817</v>
      </c>
      <c r="AN4" s="9">
        <f t="shared" si="69"/>
        <v>15424.095208913817</v>
      </c>
      <c r="AO4" s="9">
        <f t="shared" si="69"/>
        <v>15424.095208913817</v>
      </c>
      <c r="AP4" s="9">
        <f t="shared" si="69"/>
        <v>15424.095208913817</v>
      </c>
      <c r="AQ4" s="9">
        <f t="shared" si="69"/>
        <v>15424.095208913817</v>
      </c>
      <c r="AR4" s="9">
        <f t="shared" si="69"/>
        <v>15424.095208913817</v>
      </c>
      <c r="AS4" s="9">
        <f t="shared" si="69"/>
        <v>15424.095208913817</v>
      </c>
      <c r="AT4" s="9">
        <f>MIN(AT3, AT12*AT2)</f>
        <v>15424.095208913817</v>
      </c>
      <c r="AU4" s="9">
        <f t="shared" ref="AU4" si="70">MIN(AU3, AU12*AU2)</f>
        <v>15424.095208913817</v>
      </c>
      <c r="AV4" s="9">
        <f t="shared" ref="AV4" si="71">MIN(AV3, AV12*AV2)</f>
        <v>15424.095208913817</v>
      </c>
      <c r="AW4" s="9">
        <f t="shared" ref="AW4" si="72">MIN(AW3, AW12*AW2)</f>
        <v>15424.095208913817</v>
      </c>
      <c r="AX4" s="9">
        <f t="shared" ref="AX4:AY4" si="73">MIN(AX3, AX12*AX2)</f>
        <v>15424.095208913817</v>
      </c>
      <c r="AY4" s="9">
        <f t="shared" si="73"/>
        <v>15424.095208913817</v>
      </c>
      <c r="AZ4" s="8">
        <f t="shared" ref="AZ4:BG4" si="74">MIN(AZ3, AZ12*AZ2)</f>
        <v>206.38499999999999</v>
      </c>
      <c r="BA4" s="8">
        <f t="shared" si="74"/>
        <v>825.54</v>
      </c>
      <c r="BB4" s="8">
        <f t="shared" si="74"/>
        <v>1651.08</v>
      </c>
      <c r="BC4" s="8">
        <f t="shared" si="74"/>
        <v>2476.62</v>
      </c>
      <c r="BD4" s="8">
        <f t="shared" si="74"/>
        <v>3302.16</v>
      </c>
      <c r="BE4" s="8">
        <f t="shared" si="74"/>
        <v>4953.24</v>
      </c>
      <c r="BF4" s="8">
        <f t="shared" si="74"/>
        <v>6604.32</v>
      </c>
      <c r="BG4" s="8">
        <f t="shared" si="74"/>
        <v>8255.4</v>
      </c>
      <c r="BH4" s="8">
        <f t="shared" ref="BH4:BX4" si="75">MIN(BH3, BH12*BH2)</f>
        <v>9906.48</v>
      </c>
      <c r="BI4" s="8">
        <f t="shared" si="75"/>
        <v>11557.56</v>
      </c>
      <c r="BJ4" s="8">
        <f t="shared" si="75"/>
        <v>13208.64</v>
      </c>
      <c r="BK4" s="8">
        <f t="shared" si="75"/>
        <v>14859.72</v>
      </c>
      <c r="BL4" s="8">
        <f t="shared" si="75"/>
        <v>16510.8</v>
      </c>
      <c r="BM4" s="8">
        <f t="shared" si="75"/>
        <v>18161.879999999997</v>
      </c>
      <c r="BN4" s="8">
        <f t="shared" si="75"/>
        <v>19812.96</v>
      </c>
      <c r="BO4" s="8">
        <f t="shared" si="75"/>
        <v>21464.04</v>
      </c>
      <c r="BP4" s="8">
        <f t="shared" si="75"/>
        <v>23115.119999999999</v>
      </c>
      <c r="BQ4" s="8">
        <f t="shared" si="75"/>
        <v>24766.199999999997</v>
      </c>
      <c r="BR4" s="8">
        <f t="shared" si="75"/>
        <v>26417.279999999999</v>
      </c>
      <c r="BS4" s="8">
        <f t="shared" si="75"/>
        <v>28068.36</v>
      </c>
      <c r="BT4" s="8">
        <f t="shared" si="75"/>
        <v>29719.439999999999</v>
      </c>
      <c r="BU4" s="8">
        <f t="shared" si="75"/>
        <v>30848.190417827635</v>
      </c>
      <c r="BV4" s="8">
        <f t="shared" si="75"/>
        <v>30848.190417827635</v>
      </c>
      <c r="BW4" s="8">
        <f t="shared" si="75"/>
        <v>30848.190417827635</v>
      </c>
      <c r="BX4" s="8">
        <f t="shared" si="75"/>
        <v>30848.190417827635</v>
      </c>
    </row>
    <row r="5" spans="1:76" s="13" customFormat="1" x14ac:dyDescent="0.3">
      <c r="A5" s="11" t="s">
        <v>17</v>
      </c>
      <c r="B5" s="11">
        <f t="shared" ref="B5:J5" si="76">B4</f>
        <v>206.38499999999999</v>
      </c>
      <c r="C5" s="11">
        <f t="shared" si="76"/>
        <v>825.54</v>
      </c>
      <c r="D5" s="11">
        <f t="shared" si="76"/>
        <v>1651.08</v>
      </c>
      <c r="E5" s="11">
        <f t="shared" si="76"/>
        <v>2476.62</v>
      </c>
      <c r="F5" s="11">
        <f t="shared" si="76"/>
        <v>3302.16</v>
      </c>
      <c r="G5" s="11">
        <f t="shared" si="76"/>
        <v>4953.24</v>
      </c>
      <c r="H5" s="11">
        <f t="shared" si="76"/>
        <v>6604.32</v>
      </c>
      <c r="I5" s="11">
        <f t="shared" si="76"/>
        <v>7712.0476044569086</v>
      </c>
      <c r="J5" s="11">
        <f t="shared" si="76"/>
        <v>7712.0476044569086</v>
      </c>
      <c r="K5" s="11">
        <f t="shared" ref="K5:Q5" si="77">K4</f>
        <v>7712.0476044569086</v>
      </c>
      <c r="L5" s="11">
        <f t="shared" si="77"/>
        <v>7712.0476044569086</v>
      </c>
      <c r="M5" s="11">
        <f t="shared" si="77"/>
        <v>7712.0476044569086</v>
      </c>
      <c r="N5" s="11">
        <f t="shared" si="77"/>
        <v>7712.0476044569086</v>
      </c>
      <c r="O5" s="11">
        <f t="shared" si="77"/>
        <v>7712.0476044569086</v>
      </c>
      <c r="P5" s="11">
        <f t="shared" si="77"/>
        <v>7712.0476044569086</v>
      </c>
      <c r="Q5" s="11">
        <f t="shared" si="77"/>
        <v>7712.0476044569086</v>
      </c>
      <c r="R5" s="11">
        <f t="shared" ref="R5" si="78">R4</f>
        <v>7712.0476044569086</v>
      </c>
      <c r="S5" s="11">
        <f t="shared" ref="S5" si="79">S4</f>
        <v>7712.0476044569086</v>
      </c>
      <c r="T5" s="11">
        <f t="shared" ref="T5" si="80">T4</f>
        <v>7712.0476044569086</v>
      </c>
      <c r="U5" s="11">
        <f t="shared" ref="U5" si="81">U4</f>
        <v>7712.0476044569086</v>
      </c>
      <c r="V5" s="11">
        <f t="shared" ref="V5" si="82">V4</f>
        <v>7712.0476044569086</v>
      </c>
      <c r="W5" s="11">
        <f t="shared" ref="W5" si="83">W4</f>
        <v>7712.0476044569086</v>
      </c>
      <c r="X5" s="11">
        <f t="shared" ref="X5" si="84">X4</f>
        <v>7712.0476044569086</v>
      </c>
      <c r="Y5" s="11">
        <f t="shared" ref="Y5" si="85">Y4</f>
        <v>7712.0476044569086</v>
      </c>
      <c r="Z5" s="11">
        <f t="shared" ref="Z5" si="86">Z4</f>
        <v>7712.0476044569086</v>
      </c>
      <c r="AA5" s="12">
        <f>AA4</f>
        <v>206.38499999999999</v>
      </c>
      <c r="AB5" s="12">
        <f>AB4</f>
        <v>825.54</v>
      </c>
      <c r="AC5" s="12">
        <f>AC4</f>
        <v>1651.08</v>
      </c>
      <c r="AD5" s="12">
        <f>AD4</f>
        <v>2476.62</v>
      </c>
      <c r="AE5" s="12">
        <f>AE4</f>
        <v>3302.16</v>
      </c>
      <c r="AF5" s="12">
        <f t="shared" ref="AF5:AG5" si="87">AF4</f>
        <v>4953.24</v>
      </c>
      <c r="AG5" s="12">
        <f t="shared" si="87"/>
        <v>6604.32</v>
      </c>
      <c r="AH5" s="12">
        <f>AH4</f>
        <v>8255.4</v>
      </c>
      <c r="AI5" s="12">
        <f t="shared" ref="AI5:AS5" si="88">AI4</f>
        <v>9906.48</v>
      </c>
      <c r="AJ5" s="12">
        <f t="shared" si="88"/>
        <v>11557.56</v>
      </c>
      <c r="AK5" s="12">
        <f t="shared" si="88"/>
        <v>13208.64</v>
      </c>
      <c r="AL5" s="12">
        <f t="shared" si="88"/>
        <v>14859.72</v>
      </c>
      <c r="AM5" s="12">
        <f t="shared" si="88"/>
        <v>15424.095208913817</v>
      </c>
      <c r="AN5" s="12">
        <f t="shared" si="88"/>
        <v>15424.095208913817</v>
      </c>
      <c r="AO5" s="12">
        <f t="shared" si="88"/>
        <v>15424.095208913817</v>
      </c>
      <c r="AP5" s="12">
        <f t="shared" si="88"/>
        <v>15424.095208913817</v>
      </c>
      <c r="AQ5" s="12">
        <f t="shared" si="88"/>
        <v>15424.095208913817</v>
      </c>
      <c r="AR5" s="12">
        <f t="shared" si="88"/>
        <v>15424.095208913817</v>
      </c>
      <c r="AS5" s="12">
        <f t="shared" si="88"/>
        <v>15424.095208913817</v>
      </c>
      <c r="AT5" s="12">
        <f>AT4</f>
        <v>15424.095208913817</v>
      </c>
      <c r="AU5" s="12">
        <f t="shared" ref="AU5" si="89">AU4</f>
        <v>15424.095208913817</v>
      </c>
      <c r="AV5" s="12">
        <f t="shared" ref="AV5" si="90">AV4</f>
        <v>15424.095208913817</v>
      </c>
      <c r="AW5" s="12">
        <f t="shared" ref="AW5" si="91">AW4</f>
        <v>15424.095208913817</v>
      </c>
      <c r="AX5" s="12">
        <f t="shared" ref="AX5:AY5" si="92">AX4</f>
        <v>15424.095208913817</v>
      </c>
      <c r="AY5" s="12">
        <f t="shared" si="92"/>
        <v>15424.095208913817</v>
      </c>
      <c r="AZ5" s="11">
        <f t="shared" ref="AZ5:BG5" si="93">AZ4</f>
        <v>206.38499999999999</v>
      </c>
      <c r="BA5" s="11">
        <f t="shared" si="93"/>
        <v>825.54</v>
      </c>
      <c r="BB5" s="11">
        <f t="shared" si="93"/>
        <v>1651.08</v>
      </c>
      <c r="BC5" s="11">
        <f t="shared" si="93"/>
        <v>2476.62</v>
      </c>
      <c r="BD5" s="11">
        <f t="shared" si="93"/>
        <v>3302.16</v>
      </c>
      <c r="BE5" s="11">
        <f t="shared" si="93"/>
        <v>4953.24</v>
      </c>
      <c r="BF5" s="11">
        <f t="shared" si="93"/>
        <v>6604.32</v>
      </c>
      <c r="BG5" s="11">
        <f t="shared" si="93"/>
        <v>8255.4</v>
      </c>
      <c r="BH5" s="11">
        <f t="shared" ref="BH5:BX5" si="94">BH4</f>
        <v>9906.48</v>
      </c>
      <c r="BI5" s="11">
        <f t="shared" si="94"/>
        <v>11557.56</v>
      </c>
      <c r="BJ5" s="11">
        <f t="shared" si="94"/>
        <v>13208.64</v>
      </c>
      <c r="BK5" s="11">
        <f t="shared" si="94"/>
        <v>14859.72</v>
      </c>
      <c r="BL5" s="11">
        <f t="shared" si="94"/>
        <v>16510.8</v>
      </c>
      <c r="BM5" s="11">
        <f t="shared" si="94"/>
        <v>18161.879999999997</v>
      </c>
      <c r="BN5" s="11">
        <f t="shared" si="94"/>
        <v>19812.96</v>
      </c>
      <c r="BO5" s="11">
        <f t="shared" si="94"/>
        <v>21464.04</v>
      </c>
      <c r="BP5" s="11">
        <f t="shared" si="94"/>
        <v>23115.119999999999</v>
      </c>
      <c r="BQ5" s="11">
        <f t="shared" si="94"/>
        <v>24766.199999999997</v>
      </c>
      <c r="BR5" s="11">
        <f t="shared" si="94"/>
        <v>26417.279999999999</v>
      </c>
      <c r="BS5" s="11">
        <f t="shared" si="94"/>
        <v>28068.36</v>
      </c>
      <c r="BT5" s="11">
        <f t="shared" si="94"/>
        <v>29719.439999999999</v>
      </c>
      <c r="BU5" s="11">
        <f t="shared" si="94"/>
        <v>30848.190417827635</v>
      </c>
      <c r="BV5" s="11">
        <f t="shared" si="94"/>
        <v>30848.190417827635</v>
      </c>
      <c r="BW5" s="11">
        <f t="shared" si="94"/>
        <v>30848.190417827635</v>
      </c>
      <c r="BX5" s="11">
        <f t="shared" si="94"/>
        <v>30848.190417827635</v>
      </c>
    </row>
    <row r="6" spans="1:7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16" customFormat="1" x14ac:dyDescent="0.3">
      <c r="A7" s="14" t="s">
        <v>40</v>
      </c>
      <c r="B7" s="14">
        <f>[7]Service!$Z$7</f>
        <v>5.4088206920427525E-4</v>
      </c>
      <c r="C7" s="14">
        <f>[7]Service!$Z$7</f>
        <v>5.4088206920427525E-4</v>
      </c>
      <c r="D7" s="14">
        <f>[7]Service!$Z$7</f>
        <v>5.4088206920427525E-4</v>
      </c>
      <c r="E7" s="14">
        <f>[7]Service!$Z$7</f>
        <v>5.4088206920427525E-4</v>
      </c>
      <c r="F7" s="14">
        <f>[7]Service!$Z$7</f>
        <v>5.4088206920427525E-4</v>
      </c>
      <c r="G7" s="14">
        <f>[7]Service!$Z$7</f>
        <v>5.4088206920427525E-4</v>
      </c>
      <c r="H7" s="14">
        <f>[7]Service!$Z$7</f>
        <v>5.4088206920427525E-4</v>
      </c>
      <c r="I7" s="14">
        <f>[7]Service!$Z$7</f>
        <v>5.4088206920427525E-4</v>
      </c>
      <c r="J7" s="14">
        <f>[7]Service!$Z$7</f>
        <v>5.4088206920427525E-4</v>
      </c>
      <c r="K7" s="14">
        <f>[7]Service!$Z$7</f>
        <v>5.4088206920427525E-4</v>
      </c>
      <c r="L7" s="14">
        <f>[7]Service!$Z$7</f>
        <v>5.4088206920427525E-4</v>
      </c>
      <c r="M7" s="14">
        <f>[7]Service!$Z$7</f>
        <v>5.4088206920427525E-4</v>
      </c>
      <c r="N7" s="14">
        <f>[7]Service!$Z$7</f>
        <v>5.4088206920427525E-4</v>
      </c>
      <c r="O7" s="14">
        <f>[7]Service!$Z$7</f>
        <v>5.4088206920427525E-4</v>
      </c>
      <c r="P7" s="14">
        <f>[7]Service!$Z$7</f>
        <v>5.4088206920427525E-4</v>
      </c>
      <c r="Q7" s="14">
        <f>[7]Service!$Z$7</f>
        <v>5.4088206920427525E-4</v>
      </c>
      <c r="R7" s="14">
        <f>[7]Service!$Z$7</f>
        <v>5.4088206920427525E-4</v>
      </c>
      <c r="S7" s="14">
        <f>[7]Service!$Z$7</f>
        <v>5.4088206920427525E-4</v>
      </c>
      <c r="T7" s="14">
        <f>[7]Service!$Z$7</f>
        <v>5.4088206920427525E-4</v>
      </c>
      <c r="U7" s="14">
        <f>[7]Service!$Z$7</f>
        <v>5.4088206920427525E-4</v>
      </c>
      <c r="V7" s="14">
        <f>[7]Service!$Z$7</f>
        <v>5.4088206920427525E-4</v>
      </c>
      <c r="W7" s="14">
        <f>[7]Service!$Z$7</f>
        <v>5.4088206920427525E-4</v>
      </c>
      <c r="X7" s="14">
        <f>[7]Service!$Z$7</f>
        <v>5.4088206920427525E-4</v>
      </c>
      <c r="Y7" s="14">
        <f>[7]Service!$Z$7</f>
        <v>5.4088206920427525E-4</v>
      </c>
      <c r="Z7" s="14">
        <f>[7]Service!$Z$7</f>
        <v>5.4088206920427525E-4</v>
      </c>
      <c r="AA7" s="15">
        <f>[7]Service!$AH$7</f>
        <v>5.711169734786591E-4</v>
      </c>
      <c r="AB7" s="15">
        <f>[7]Service!$AH$7</f>
        <v>5.711169734786591E-4</v>
      </c>
      <c r="AC7" s="15">
        <f>[7]Service!$AH$7</f>
        <v>5.711169734786591E-4</v>
      </c>
      <c r="AD7" s="15">
        <f>[7]Service!$AH$7</f>
        <v>5.711169734786591E-4</v>
      </c>
      <c r="AE7" s="15">
        <f>[7]Service!$AH$7</f>
        <v>5.711169734786591E-4</v>
      </c>
      <c r="AF7" s="15">
        <f>[7]Service!$AH$7</f>
        <v>5.711169734786591E-4</v>
      </c>
      <c r="AG7" s="15">
        <f>[7]Service!$AH$7</f>
        <v>5.711169734786591E-4</v>
      </c>
      <c r="AH7" s="15">
        <f>[7]Service!$AH$7</f>
        <v>5.711169734786591E-4</v>
      </c>
      <c r="AI7" s="15">
        <f>[7]Service!$AH$7</f>
        <v>5.711169734786591E-4</v>
      </c>
      <c r="AJ7" s="15">
        <f>[7]Service!$AH$7</f>
        <v>5.711169734786591E-4</v>
      </c>
      <c r="AK7" s="15">
        <f>[7]Service!$AH$7</f>
        <v>5.711169734786591E-4</v>
      </c>
      <c r="AL7" s="15">
        <f>[7]Service!$AH$7</f>
        <v>5.711169734786591E-4</v>
      </c>
      <c r="AM7" s="15">
        <f>[7]Service!$AH$7</f>
        <v>5.711169734786591E-4</v>
      </c>
      <c r="AN7" s="15">
        <f>[7]Service!$AH$7</f>
        <v>5.711169734786591E-4</v>
      </c>
      <c r="AO7" s="15">
        <f>[7]Service!$AH$7</f>
        <v>5.711169734786591E-4</v>
      </c>
      <c r="AP7" s="15">
        <f>[7]Service!$AH$7</f>
        <v>5.711169734786591E-4</v>
      </c>
      <c r="AQ7" s="15">
        <f>[7]Service!$AH$7</f>
        <v>5.711169734786591E-4</v>
      </c>
      <c r="AR7" s="15">
        <f>[7]Service!$AH$7</f>
        <v>5.711169734786591E-4</v>
      </c>
      <c r="AS7" s="15">
        <f>[7]Service!$AH$7</f>
        <v>5.711169734786591E-4</v>
      </c>
      <c r="AT7" s="15">
        <f>[7]Service!$AH$7</f>
        <v>5.711169734786591E-4</v>
      </c>
      <c r="AU7" s="15">
        <f>[7]Service!$AH$7</f>
        <v>5.711169734786591E-4</v>
      </c>
      <c r="AV7" s="15">
        <f>[7]Service!$AH$7</f>
        <v>5.711169734786591E-4</v>
      </c>
      <c r="AW7" s="15">
        <f>[7]Service!$AH$7</f>
        <v>5.711169734786591E-4</v>
      </c>
      <c r="AX7" s="15">
        <f>[7]Service!$AH$7</f>
        <v>5.711169734786591E-4</v>
      </c>
      <c r="AY7" s="15">
        <f>[7]Service!$AH$7</f>
        <v>5.711169734786591E-4</v>
      </c>
      <c r="AZ7" s="14">
        <f>[7]Service!$AP$7</f>
        <v>5.6724900910303108E-4</v>
      </c>
      <c r="BA7" s="14">
        <f>[7]Service!$AP$7</f>
        <v>5.6724900910303108E-4</v>
      </c>
      <c r="BB7" s="14">
        <f>[7]Service!$AP$7</f>
        <v>5.6724900910303108E-4</v>
      </c>
      <c r="BC7" s="14">
        <f>[7]Service!$AP$7</f>
        <v>5.6724900910303108E-4</v>
      </c>
      <c r="BD7" s="14">
        <f>[7]Service!$AP$7</f>
        <v>5.6724900910303108E-4</v>
      </c>
      <c r="BE7" s="14">
        <f>[7]Service!$AP$7</f>
        <v>5.6724900910303108E-4</v>
      </c>
      <c r="BF7" s="14">
        <f>[7]Service!$AP$7</f>
        <v>5.6724900910303108E-4</v>
      </c>
      <c r="BG7" s="14">
        <f>[7]Service!$AP$7</f>
        <v>5.6724900910303108E-4</v>
      </c>
      <c r="BH7" s="14">
        <f>[7]Service!$AP$7</f>
        <v>5.6724900910303108E-4</v>
      </c>
      <c r="BI7" s="14">
        <f>[7]Service!$AP$7</f>
        <v>5.6724900910303108E-4</v>
      </c>
      <c r="BJ7" s="14">
        <f>[7]Service!$AP$7</f>
        <v>5.6724900910303108E-4</v>
      </c>
      <c r="BK7" s="14">
        <f>[7]Service!$AP$7</f>
        <v>5.6724900910303108E-4</v>
      </c>
      <c r="BL7" s="14">
        <f>[7]Service!$AP$7</f>
        <v>5.6724900910303108E-4</v>
      </c>
      <c r="BM7" s="14">
        <f>[7]Service!$AP$7</f>
        <v>5.6724900910303108E-4</v>
      </c>
      <c r="BN7" s="14">
        <f>[7]Service!$AP$7</f>
        <v>5.6724900910303108E-4</v>
      </c>
      <c r="BO7" s="14">
        <f>[7]Service!$AP$7</f>
        <v>5.6724900910303108E-4</v>
      </c>
      <c r="BP7" s="14">
        <f>[7]Service!$AP$7</f>
        <v>5.6724900910303108E-4</v>
      </c>
      <c r="BQ7" s="14">
        <f>[7]Service!$AP$7</f>
        <v>5.6724900910303108E-4</v>
      </c>
      <c r="BR7" s="14">
        <f>[7]Service!$AP$7</f>
        <v>5.6724900910303108E-4</v>
      </c>
      <c r="BS7" s="14">
        <f>[7]Service!$AP$7</f>
        <v>5.6724900910303108E-4</v>
      </c>
      <c r="BT7" s="14">
        <f>[7]Service!$AP$7</f>
        <v>5.6724900910303108E-4</v>
      </c>
      <c r="BU7" s="14">
        <f>[7]Service!$AP$7</f>
        <v>5.6724900910303108E-4</v>
      </c>
      <c r="BV7" s="14">
        <f>[7]Service!$AP$7</f>
        <v>5.6724900910303108E-4</v>
      </c>
      <c r="BW7" s="14">
        <f>[7]Service!$AP$7</f>
        <v>5.6724900910303108E-4</v>
      </c>
      <c r="BX7" s="14">
        <f>[7]Service!$AP$7</f>
        <v>5.6724900910303108E-4</v>
      </c>
    </row>
    <row r="8" spans="1:76" s="10" customFormat="1" x14ac:dyDescent="0.3">
      <c r="A8" s="8" t="s">
        <v>41</v>
      </c>
      <c r="B8" s="8">
        <f>[8]Service!$Z$7</f>
        <v>4.9645592587976427E-4</v>
      </c>
      <c r="C8" s="8">
        <f>[8]Service!$Z$7</f>
        <v>4.9645592587976427E-4</v>
      </c>
      <c r="D8" s="8">
        <f>[8]Service!$Z$7</f>
        <v>4.9645592587976427E-4</v>
      </c>
      <c r="E8" s="8">
        <f>[8]Service!$Z$7</f>
        <v>4.9645592587976427E-4</v>
      </c>
      <c r="F8" s="8">
        <f>[8]Service!$Z$7</f>
        <v>4.9645592587976427E-4</v>
      </c>
      <c r="G8" s="8">
        <f>[8]Service!$Z$7</f>
        <v>4.9645592587976427E-4</v>
      </c>
      <c r="H8" s="8">
        <f>[8]Service!$Z$7</f>
        <v>4.9645592587976427E-4</v>
      </c>
      <c r="I8" s="8">
        <f>[8]Service!$Z$7</f>
        <v>4.9645592587976427E-4</v>
      </c>
      <c r="J8" s="8">
        <f>[8]Service!$Z$7</f>
        <v>4.9645592587976427E-4</v>
      </c>
      <c r="K8" s="8">
        <f>[8]Service!$Z$7</f>
        <v>4.9645592587976427E-4</v>
      </c>
      <c r="L8" s="8">
        <f>[8]Service!$Z$7</f>
        <v>4.9645592587976427E-4</v>
      </c>
      <c r="M8" s="8">
        <f>[8]Service!$Z$7</f>
        <v>4.9645592587976427E-4</v>
      </c>
      <c r="N8" s="8">
        <f>[8]Service!$Z$7</f>
        <v>4.9645592587976427E-4</v>
      </c>
      <c r="O8" s="8">
        <f>[8]Service!$Z$7</f>
        <v>4.9645592587976427E-4</v>
      </c>
      <c r="P8" s="8">
        <f>[8]Service!$Z$7</f>
        <v>4.9645592587976427E-4</v>
      </c>
      <c r="Q8" s="8">
        <f>[8]Service!$Z$7</f>
        <v>4.9645592587976427E-4</v>
      </c>
      <c r="R8" s="8">
        <f>[8]Service!$Z$7</f>
        <v>4.9645592587976427E-4</v>
      </c>
      <c r="S8" s="8">
        <f>[8]Service!$Z$7</f>
        <v>4.9645592587976427E-4</v>
      </c>
      <c r="T8" s="8">
        <f>[8]Service!$Z$7</f>
        <v>4.9645592587976427E-4</v>
      </c>
      <c r="U8" s="8">
        <f>[8]Service!$Z$7</f>
        <v>4.9645592587976427E-4</v>
      </c>
      <c r="V8" s="8">
        <f>[8]Service!$Z$7</f>
        <v>4.9645592587976427E-4</v>
      </c>
      <c r="W8" s="8">
        <f>[8]Service!$Z$7</f>
        <v>4.9645592587976427E-4</v>
      </c>
      <c r="X8" s="8">
        <f>[8]Service!$Z$7</f>
        <v>4.9645592587976427E-4</v>
      </c>
      <c r="Y8" s="8">
        <f>[8]Service!$Z$7</f>
        <v>4.9645592587976427E-4</v>
      </c>
      <c r="Z8" s="8">
        <f>[8]Service!$Z$7</f>
        <v>4.9645592587976427E-4</v>
      </c>
      <c r="AA8" s="9">
        <f>[8]Service!$AH$7</f>
        <v>5.1413556879323591E-4</v>
      </c>
      <c r="AB8" s="9">
        <f>[8]Service!$AH$7</f>
        <v>5.1413556879323591E-4</v>
      </c>
      <c r="AC8" s="9">
        <f>[8]Service!$AH$7</f>
        <v>5.1413556879323591E-4</v>
      </c>
      <c r="AD8" s="9">
        <f>[8]Service!$AH$7</f>
        <v>5.1413556879323591E-4</v>
      </c>
      <c r="AE8" s="9">
        <f>[8]Service!$AH$7</f>
        <v>5.1413556879323591E-4</v>
      </c>
      <c r="AF8" s="9">
        <f>[8]Service!$AH$7</f>
        <v>5.1413556879323591E-4</v>
      </c>
      <c r="AG8" s="9">
        <f>[8]Service!$AH$7</f>
        <v>5.1413556879323591E-4</v>
      </c>
      <c r="AH8" s="9">
        <f>[8]Service!$AH$7</f>
        <v>5.1413556879323591E-4</v>
      </c>
      <c r="AI8" s="9">
        <f>[8]Service!$AH$7</f>
        <v>5.1413556879323591E-4</v>
      </c>
      <c r="AJ8" s="9">
        <f>[8]Service!$AH$7</f>
        <v>5.1413556879323591E-4</v>
      </c>
      <c r="AK8" s="9">
        <f>[8]Service!$AH$7</f>
        <v>5.1413556879323591E-4</v>
      </c>
      <c r="AL8" s="9">
        <f>[8]Service!$AH$7</f>
        <v>5.1413556879323591E-4</v>
      </c>
      <c r="AM8" s="9">
        <f>[8]Service!$AH$7</f>
        <v>5.1413556879323591E-4</v>
      </c>
      <c r="AN8" s="9">
        <f>[8]Service!$AH$7</f>
        <v>5.1413556879323591E-4</v>
      </c>
      <c r="AO8" s="9">
        <f>[8]Service!$AH$7</f>
        <v>5.1413556879323591E-4</v>
      </c>
      <c r="AP8" s="9">
        <f>[8]Service!$AH$7</f>
        <v>5.1413556879323591E-4</v>
      </c>
      <c r="AQ8" s="9">
        <f>[8]Service!$AH$7</f>
        <v>5.1413556879323591E-4</v>
      </c>
      <c r="AR8" s="9">
        <f>[8]Service!$AH$7</f>
        <v>5.1413556879323591E-4</v>
      </c>
      <c r="AS8" s="9">
        <f>[8]Service!$AH$7</f>
        <v>5.1413556879323591E-4</v>
      </c>
      <c r="AT8" s="9">
        <f>[8]Service!$AH$7</f>
        <v>5.1413556879323591E-4</v>
      </c>
      <c r="AU8" s="9">
        <f>[8]Service!$AH$7</f>
        <v>5.1413556879323591E-4</v>
      </c>
      <c r="AV8" s="9">
        <f>[8]Service!$AH$7</f>
        <v>5.1413556879323591E-4</v>
      </c>
      <c r="AW8" s="9">
        <f>[8]Service!$AH$7</f>
        <v>5.1413556879323591E-4</v>
      </c>
      <c r="AX8" s="9">
        <f>[8]Service!$AH$7</f>
        <v>5.1413556879323591E-4</v>
      </c>
      <c r="AY8" s="9">
        <f>[8]Service!$AH$7</f>
        <v>5.1413556879323591E-4</v>
      </c>
      <c r="AZ8" s="8">
        <f>[8]Service!$AP$7</f>
        <v>5.2405208717709877E-4</v>
      </c>
      <c r="BA8" s="8">
        <f>[8]Service!$AP$7</f>
        <v>5.2405208717709877E-4</v>
      </c>
      <c r="BB8" s="8">
        <f>[8]Service!$AP$7</f>
        <v>5.2405208717709877E-4</v>
      </c>
      <c r="BC8" s="8">
        <f>[8]Service!$AP$7</f>
        <v>5.2405208717709877E-4</v>
      </c>
      <c r="BD8" s="8">
        <f>[8]Service!$AP$7</f>
        <v>5.2405208717709877E-4</v>
      </c>
      <c r="BE8" s="8">
        <f>[8]Service!$AP$7</f>
        <v>5.2405208717709877E-4</v>
      </c>
      <c r="BF8" s="8">
        <f>[8]Service!$AP$7</f>
        <v>5.2405208717709877E-4</v>
      </c>
      <c r="BG8" s="8">
        <f>[8]Service!$AP$7</f>
        <v>5.2405208717709877E-4</v>
      </c>
      <c r="BH8" s="8">
        <f>[8]Service!$AP$7</f>
        <v>5.2405208717709877E-4</v>
      </c>
      <c r="BI8" s="8">
        <f>[8]Service!$AP$7</f>
        <v>5.2405208717709877E-4</v>
      </c>
      <c r="BJ8" s="8">
        <f>[8]Service!$AP$7</f>
        <v>5.2405208717709877E-4</v>
      </c>
      <c r="BK8" s="8">
        <f>[8]Service!$AP$7</f>
        <v>5.2405208717709877E-4</v>
      </c>
      <c r="BL8" s="8">
        <f>[8]Service!$AP$7</f>
        <v>5.2405208717709877E-4</v>
      </c>
      <c r="BM8" s="8">
        <f>[8]Service!$AP$7</f>
        <v>5.2405208717709877E-4</v>
      </c>
      <c r="BN8" s="8">
        <f>[8]Service!$AP$7</f>
        <v>5.2405208717709877E-4</v>
      </c>
      <c r="BO8" s="8">
        <f>[8]Service!$AP$7</f>
        <v>5.2405208717709877E-4</v>
      </c>
      <c r="BP8" s="8">
        <f>[8]Service!$AP$7</f>
        <v>5.2405208717709877E-4</v>
      </c>
      <c r="BQ8" s="8">
        <f>[8]Service!$AP$7</f>
        <v>5.2405208717709877E-4</v>
      </c>
      <c r="BR8" s="8">
        <f>[8]Service!$AP$7</f>
        <v>5.2405208717709877E-4</v>
      </c>
      <c r="BS8" s="8">
        <f>[8]Service!$AP$7</f>
        <v>5.2405208717709877E-4</v>
      </c>
      <c r="BT8" s="8">
        <f>[8]Service!$AP$7</f>
        <v>5.2405208717709877E-4</v>
      </c>
      <c r="BU8" s="8">
        <f>[8]Service!$AP$7</f>
        <v>5.2405208717709877E-4</v>
      </c>
      <c r="BV8" s="8">
        <f>[8]Service!$AP$7</f>
        <v>5.2405208717709877E-4</v>
      </c>
      <c r="BW8" s="8">
        <f>[8]Service!$AP$7</f>
        <v>5.2405208717709877E-4</v>
      </c>
      <c r="BX8" s="8">
        <f>[8]Service!$AP$7</f>
        <v>5.2405208717709877E-4</v>
      </c>
    </row>
    <row r="9" spans="1:76" s="10" customFormat="1" x14ac:dyDescent="0.3">
      <c r="A9" s="8" t="s">
        <v>19</v>
      </c>
      <c r="B9" s="8">
        <f>AVERAGE(B7:B8)</f>
        <v>5.1866899754201981E-4</v>
      </c>
      <c r="C9" s="8">
        <f>B9</f>
        <v>5.1866899754201981E-4</v>
      </c>
      <c r="D9" s="8">
        <f t="shared" ref="D9:F9" si="95">C9</f>
        <v>5.1866899754201981E-4</v>
      </c>
      <c r="E9" s="8">
        <f t="shared" si="95"/>
        <v>5.1866899754201981E-4</v>
      </c>
      <c r="F9" s="8">
        <f t="shared" si="95"/>
        <v>5.1866899754201981E-4</v>
      </c>
      <c r="G9" s="8">
        <f>E9</f>
        <v>5.1866899754201981E-4</v>
      </c>
      <c r="H9" s="8">
        <f>F9</f>
        <v>5.1866899754201981E-4</v>
      </c>
      <c r="I9" s="8">
        <f>H9</f>
        <v>5.1866899754201981E-4</v>
      </c>
      <c r="J9" s="8">
        <f>I9</f>
        <v>5.1866899754201981E-4</v>
      </c>
      <c r="K9" s="8">
        <f t="shared" ref="K9" si="96">J9</f>
        <v>5.1866899754201981E-4</v>
      </c>
      <c r="L9" s="8">
        <f t="shared" ref="L9" si="97">K9</f>
        <v>5.1866899754201981E-4</v>
      </c>
      <c r="M9" s="8">
        <f t="shared" ref="M9" si="98">L9</f>
        <v>5.1866899754201981E-4</v>
      </c>
      <c r="N9" s="8">
        <f t="shared" ref="N9" si="99">M9</f>
        <v>5.1866899754201981E-4</v>
      </c>
      <c r="O9" s="8">
        <f t="shared" ref="O9" si="100">N9</f>
        <v>5.1866899754201981E-4</v>
      </c>
      <c r="P9" s="8">
        <f t="shared" ref="P9" si="101">O9</f>
        <v>5.1866899754201981E-4</v>
      </c>
      <c r="Q9" s="8">
        <f t="shared" ref="Q9" si="102">P9</f>
        <v>5.1866899754201981E-4</v>
      </c>
      <c r="R9" s="8">
        <f t="shared" ref="R9" si="103">Q9</f>
        <v>5.1866899754201981E-4</v>
      </c>
      <c r="S9" s="8">
        <f t="shared" ref="S9" si="104">R9</f>
        <v>5.1866899754201981E-4</v>
      </c>
      <c r="T9" s="8">
        <f t="shared" ref="T9" si="105">S9</f>
        <v>5.1866899754201981E-4</v>
      </c>
      <c r="U9" s="8">
        <f t="shared" ref="U9" si="106">T9</f>
        <v>5.1866899754201981E-4</v>
      </c>
      <c r="V9" s="8">
        <f t="shared" ref="V9" si="107">U9</f>
        <v>5.1866899754201981E-4</v>
      </c>
      <c r="W9" s="8">
        <f t="shared" ref="W9" si="108">V9</f>
        <v>5.1866899754201981E-4</v>
      </c>
      <c r="X9" s="8">
        <f t="shared" ref="X9" si="109">W9</f>
        <v>5.1866899754201981E-4</v>
      </c>
      <c r="Y9" s="8">
        <f t="shared" ref="Y9" si="110">X9</f>
        <v>5.1866899754201981E-4</v>
      </c>
      <c r="Z9" s="8">
        <f t="shared" ref="Z9" si="111">Y9</f>
        <v>5.1866899754201981E-4</v>
      </c>
      <c r="AA9" s="9">
        <f>AVERAGE(AA7:AA8)</f>
        <v>5.4262627113594751E-4</v>
      </c>
      <c r="AB9" s="9">
        <f>AA9</f>
        <v>5.4262627113594751E-4</v>
      </c>
      <c r="AC9" s="9">
        <f t="shared" ref="AC9:AG9" si="112">AB9</f>
        <v>5.4262627113594751E-4</v>
      </c>
      <c r="AD9" s="9">
        <f t="shared" si="112"/>
        <v>5.4262627113594751E-4</v>
      </c>
      <c r="AE9" s="9">
        <f t="shared" si="112"/>
        <v>5.4262627113594751E-4</v>
      </c>
      <c r="AF9" s="9">
        <f t="shared" si="112"/>
        <v>5.4262627113594751E-4</v>
      </c>
      <c r="AG9" s="9">
        <f t="shared" si="112"/>
        <v>5.4262627113594751E-4</v>
      </c>
      <c r="AH9" s="9">
        <f>AG9</f>
        <v>5.4262627113594751E-4</v>
      </c>
      <c r="AI9" s="9">
        <f t="shared" ref="AI9" si="113">AH9</f>
        <v>5.4262627113594751E-4</v>
      </c>
      <c r="AJ9" s="9">
        <f t="shared" ref="AJ9" si="114">AI9</f>
        <v>5.4262627113594751E-4</v>
      </c>
      <c r="AK9" s="9">
        <f t="shared" ref="AK9" si="115">AJ9</f>
        <v>5.4262627113594751E-4</v>
      </c>
      <c r="AL9" s="9">
        <f t="shared" ref="AL9" si="116">AK9</f>
        <v>5.4262627113594751E-4</v>
      </c>
      <c r="AM9" s="9">
        <f t="shared" ref="AM9" si="117">AL9</f>
        <v>5.4262627113594751E-4</v>
      </c>
      <c r="AN9" s="9">
        <f t="shared" ref="AN9" si="118">AM9</f>
        <v>5.4262627113594751E-4</v>
      </c>
      <c r="AO9" s="9">
        <f t="shared" ref="AO9" si="119">AN9</f>
        <v>5.4262627113594751E-4</v>
      </c>
      <c r="AP9" s="9">
        <f t="shared" ref="AP9" si="120">AO9</f>
        <v>5.4262627113594751E-4</v>
      </c>
      <c r="AQ9" s="9">
        <f t="shared" ref="AQ9" si="121">AP9</f>
        <v>5.4262627113594751E-4</v>
      </c>
      <c r="AR9" s="9">
        <f t="shared" ref="AR9" si="122">AQ9</f>
        <v>5.4262627113594751E-4</v>
      </c>
      <c r="AS9" s="9">
        <f t="shared" ref="AS9" si="123">AR9</f>
        <v>5.4262627113594751E-4</v>
      </c>
      <c r="AT9" s="9">
        <f t="shared" ref="AT9" si="124">AS9</f>
        <v>5.4262627113594751E-4</v>
      </c>
      <c r="AU9" s="9">
        <f t="shared" ref="AU9" si="125">AT9</f>
        <v>5.4262627113594751E-4</v>
      </c>
      <c r="AV9" s="9">
        <f t="shared" ref="AV9" si="126">AU9</f>
        <v>5.4262627113594751E-4</v>
      </c>
      <c r="AW9" s="9">
        <f t="shared" ref="AW9" si="127">AV9</f>
        <v>5.4262627113594751E-4</v>
      </c>
      <c r="AX9" s="9">
        <f t="shared" ref="AX9:AY9" si="128">AW9</f>
        <v>5.4262627113594751E-4</v>
      </c>
      <c r="AY9" s="9">
        <f t="shared" si="128"/>
        <v>5.4262627113594751E-4</v>
      </c>
      <c r="AZ9" s="8">
        <f>AVERAGE(AZ7:AZ8)</f>
        <v>5.4565054814006498E-4</v>
      </c>
      <c r="BA9" s="8">
        <f>AZ9</f>
        <v>5.4565054814006498E-4</v>
      </c>
      <c r="BB9" s="8">
        <f t="shared" ref="BB9:BD9" si="129">BA9</f>
        <v>5.4565054814006498E-4</v>
      </c>
      <c r="BC9" s="8">
        <f t="shared" si="129"/>
        <v>5.4565054814006498E-4</v>
      </c>
      <c r="BD9" s="8">
        <f t="shared" si="129"/>
        <v>5.4565054814006498E-4</v>
      </c>
      <c r="BE9" s="8">
        <f>BC9</f>
        <v>5.4565054814006498E-4</v>
      </c>
      <c r="BF9" s="8">
        <f>BD9</f>
        <v>5.4565054814006498E-4</v>
      </c>
      <c r="BG9" s="8">
        <f>BF9</f>
        <v>5.4565054814006498E-4</v>
      </c>
      <c r="BH9" s="8">
        <f t="shared" ref="BH9" si="130">BG9</f>
        <v>5.4565054814006498E-4</v>
      </c>
      <c r="BI9" s="8">
        <f t="shared" ref="BI9" si="131">BH9</f>
        <v>5.4565054814006498E-4</v>
      </c>
      <c r="BJ9" s="8">
        <f t="shared" ref="BJ9" si="132">BI9</f>
        <v>5.4565054814006498E-4</v>
      </c>
      <c r="BK9" s="8">
        <f t="shared" ref="BK9" si="133">BJ9</f>
        <v>5.4565054814006498E-4</v>
      </c>
      <c r="BL9" s="8">
        <f t="shared" ref="BL9" si="134">BK9</f>
        <v>5.4565054814006498E-4</v>
      </c>
      <c r="BM9" s="8">
        <f t="shared" ref="BM9" si="135">BL9</f>
        <v>5.4565054814006498E-4</v>
      </c>
      <c r="BN9" s="8">
        <f t="shared" ref="BN9" si="136">BM9</f>
        <v>5.4565054814006498E-4</v>
      </c>
      <c r="BO9" s="8">
        <f t="shared" ref="BO9" si="137">BN9</f>
        <v>5.4565054814006498E-4</v>
      </c>
      <c r="BP9" s="8">
        <f t="shared" ref="BP9" si="138">BO9</f>
        <v>5.4565054814006498E-4</v>
      </c>
      <c r="BQ9" s="8">
        <f t="shared" ref="BQ9" si="139">BP9</f>
        <v>5.4565054814006498E-4</v>
      </c>
      <c r="BR9" s="8">
        <f t="shared" ref="BR9" si="140">BQ9</f>
        <v>5.4565054814006498E-4</v>
      </c>
      <c r="BS9" s="8">
        <f t="shared" ref="BS9" si="141">BR9</f>
        <v>5.4565054814006498E-4</v>
      </c>
      <c r="BT9" s="8">
        <f t="shared" ref="BT9" si="142">BS9</f>
        <v>5.4565054814006498E-4</v>
      </c>
      <c r="BU9" s="8">
        <f t="shared" ref="BU9" si="143">BT9</f>
        <v>5.4565054814006498E-4</v>
      </c>
      <c r="BV9" s="8">
        <f t="shared" ref="BV9" si="144">BU9</f>
        <v>5.4565054814006498E-4</v>
      </c>
      <c r="BW9" s="8">
        <f t="shared" ref="BW9" si="145">BV9</f>
        <v>5.4565054814006498E-4</v>
      </c>
      <c r="BX9" s="8">
        <f t="shared" ref="BX9" si="146">BW9</f>
        <v>5.4565054814006498E-4</v>
      </c>
    </row>
    <row r="10" spans="1:76" s="10" customFormat="1" x14ac:dyDescent="0.3">
      <c r="A10" s="17" t="s">
        <v>10</v>
      </c>
      <c r="B10" s="8">
        <f>1/B9</f>
        <v>1928.0119011142272</v>
      </c>
      <c r="C10" s="8">
        <f t="shared" ref="C10:F10" si="147">1/C9</f>
        <v>1928.0119011142272</v>
      </c>
      <c r="D10" s="8">
        <f t="shared" si="147"/>
        <v>1928.0119011142272</v>
      </c>
      <c r="E10" s="8">
        <f t="shared" si="147"/>
        <v>1928.0119011142272</v>
      </c>
      <c r="F10" s="8">
        <f t="shared" si="147"/>
        <v>1928.0119011142272</v>
      </c>
      <c r="G10" s="8">
        <f>1/G9</f>
        <v>1928.0119011142272</v>
      </c>
      <c r="H10" s="8">
        <f>1/H9</f>
        <v>1928.0119011142272</v>
      </c>
      <c r="I10" s="8">
        <f>1/I9</f>
        <v>1928.0119011142272</v>
      </c>
      <c r="J10" s="8">
        <f>1/J9</f>
        <v>1928.0119011142272</v>
      </c>
      <c r="K10" s="8">
        <f t="shared" ref="K10" si="148">1/K9</f>
        <v>1928.0119011142272</v>
      </c>
      <c r="L10" s="8">
        <f t="shared" ref="L10" si="149">1/L9</f>
        <v>1928.0119011142272</v>
      </c>
      <c r="M10" s="8">
        <f t="shared" ref="M10" si="150">1/M9</f>
        <v>1928.0119011142272</v>
      </c>
      <c r="N10" s="8">
        <f t="shared" ref="N10" si="151">1/N9</f>
        <v>1928.0119011142272</v>
      </c>
      <c r="O10" s="8">
        <f t="shared" ref="O10" si="152">1/O9</f>
        <v>1928.0119011142272</v>
      </c>
      <c r="P10" s="8">
        <f t="shared" ref="P10" si="153">1/P9</f>
        <v>1928.0119011142272</v>
      </c>
      <c r="Q10" s="8">
        <f t="shared" ref="Q10" si="154">1/Q9</f>
        <v>1928.0119011142272</v>
      </c>
      <c r="R10" s="8">
        <f t="shared" ref="R10" si="155">1/R9</f>
        <v>1928.0119011142272</v>
      </c>
      <c r="S10" s="8">
        <f t="shared" ref="S10" si="156">1/S9</f>
        <v>1928.0119011142272</v>
      </c>
      <c r="T10" s="8">
        <f t="shared" ref="T10" si="157">1/T9</f>
        <v>1928.0119011142272</v>
      </c>
      <c r="U10" s="8">
        <f t="shared" ref="U10" si="158">1/U9</f>
        <v>1928.0119011142272</v>
      </c>
      <c r="V10" s="8">
        <f t="shared" ref="V10" si="159">1/V9</f>
        <v>1928.0119011142272</v>
      </c>
      <c r="W10" s="8">
        <f t="shared" ref="W10" si="160">1/W9</f>
        <v>1928.0119011142272</v>
      </c>
      <c r="X10" s="8">
        <f t="shared" ref="X10" si="161">1/X9</f>
        <v>1928.0119011142272</v>
      </c>
      <c r="Y10" s="8">
        <f t="shared" ref="Y10" si="162">1/Y9</f>
        <v>1928.0119011142272</v>
      </c>
      <c r="Z10" s="8">
        <f t="shared" ref="Z10" si="163">1/Z9</f>
        <v>1928.0119011142272</v>
      </c>
      <c r="AA10" s="9">
        <f>1/AA9</f>
        <v>1842.8890254549872</v>
      </c>
      <c r="AB10" s="9">
        <f>1/AB9</f>
        <v>1842.8890254549872</v>
      </c>
      <c r="AC10" s="9">
        <f>1/AC9</f>
        <v>1842.8890254549872</v>
      </c>
      <c r="AD10" s="9">
        <f>1/AD9</f>
        <v>1842.8890254549872</v>
      </c>
      <c r="AE10" s="9">
        <f>1/AE9</f>
        <v>1842.8890254549872</v>
      </c>
      <c r="AF10" s="9">
        <f t="shared" ref="AF10:AG10" si="164">1/AF9</f>
        <v>1842.8890254549872</v>
      </c>
      <c r="AG10" s="9">
        <f t="shared" si="164"/>
        <v>1842.8890254549872</v>
      </c>
      <c r="AH10" s="9">
        <f>1/AH9</f>
        <v>1842.8890254549872</v>
      </c>
      <c r="AI10" s="9">
        <f t="shared" ref="AI10:AS10" si="165">1/AI9</f>
        <v>1842.8890254549872</v>
      </c>
      <c r="AJ10" s="9">
        <f t="shared" si="165"/>
        <v>1842.8890254549872</v>
      </c>
      <c r="AK10" s="9">
        <f t="shared" si="165"/>
        <v>1842.8890254549872</v>
      </c>
      <c r="AL10" s="9">
        <f t="shared" si="165"/>
        <v>1842.8890254549872</v>
      </c>
      <c r="AM10" s="9">
        <f t="shared" si="165"/>
        <v>1842.8890254549872</v>
      </c>
      <c r="AN10" s="9">
        <f t="shared" si="165"/>
        <v>1842.8890254549872</v>
      </c>
      <c r="AO10" s="9">
        <f t="shared" si="165"/>
        <v>1842.8890254549872</v>
      </c>
      <c r="AP10" s="9">
        <f t="shared" si="165"/>
        <v>1842.8890254549872</v>
      </c>
      <c r="AQ10" s="9">
        <f t="shared" si="165"/>
        <v>1842.8890254549872</v>
      </c>
      <c r="AR10" s="9">
        <f t="shared" si="165"/>
        <v>1842.8890254549872</v>
      </c>
      <c r="AS10" s="9">
        <f t="shared" si="165"/>
        <v>1842.8890254549872</v>
      </c>
      <c r="AT10" s="9">
        <f>1/AT9</f>
        <v>1842.8890254549872</v>
      </c>
      <c r="AU10" s="9">
        <f t="shared" ref="AU10" si="166">1/AU9</f>
        <v>1842.8890254549872</v>
      </c>
      <c r="AV10" s="9">
        <f t="shared" ref="AV10" si="167">1/AV9</f>
        <v>1842.8890254549872</v>
      </c>
      <c r="AW10" s="9">
        <f t="shared" ref="AW10" si="168">1/AW9</f>
        <v>1842.8890254549872</v>
      </c>
      <c r="AX10" s="9">
        <f t="shared" ref="AX10:AY10" si="169">1/AX9</f>
        <v>1842.8890254549872</v>
      </c>
      <c r="AY10" s="9">
        <f t="shared" si="169"/>
        <v>1842.8890254549872</v>
      </c>
      <c r="AZ10" s="8">
        <f t="shared" ref="AZ10:BG10" si="170">1/AZ9</f>
        <v>1832.6747831714931</v>
      </c>
      <c r="BA10" s="8">
        <f t="shared" si="170"/>
        <v>1832.6747831714931</v>
      </c>
      <c r="BB10" s="8">
        <f t="shared" si="170"/>
        <v>1832.6747831714931</v>
      </c>
      <c r="BC10" s="8">
        <f t="shared" si="170"/>
        <v>1832.6747831714931</v>
      </c>
      <c r="BD10" s="8">
        <f t="shared" si="170"/>
        <v>1832.6747831714931</v>
      </c>
      <c r="BE10" s="8">
        <f t="shared" si="170"/>
        <v>1832.6747831714931</v>
      </c>
      <c r="BF10" s="8">
        <f t="shared" si="170"/>
        <v>1832.6747831714931</v>
      </c>
      <c r="BG10" s="8">
        <f t="shared" si="170"/>
        <v>1832.6747831714931</v>
      </c>
      <c r="BH10" s="8">
        <f t="shared" ref="BH10:BX10" si="171">1/BH9</f>
        <v>1832.6747831714931</v>
      </c>
      <c r="BI10" s="8">
        <f t="shared" si="171"/>
        <v>1832.6747831714931</v>
      </c>
      <c r="BJ10" s="8">
        <f t="shared" si="171"/>
        <v>1832.6747831714931</v>
      </c>
      <c r="BK10" s="8">
        <f t="shared" si="171"/>
        <v>1832.6747831714931</v>
      </c>
      <c r="BL10" s="8">
        <f t="shared" si="171"/>
        <v>1832.6747831714931</v>
      </c>
      <c r="BM10" s="8">
        <f t="shared" si="171"/>
        <v>1832.6747831714931</v>
      </c>
      <c r="BN10" s="8">
        <f t="shared" si="171"/>
        <v>1832.6747831714931</v>
      </c>
      <c r="BO10" s="8">
        <f t="shared" si="171"/>
        <v>1832.6747831714931</v>
      </c>
      <c r="BP10" s="8">
        <f t="shared" si="171"/>
        <v>1832.6747831714931</v>
      </c>
      <c r="BQ10" s="8">
        <f t="shared" si="171"/>
        <v>1832.6747831714931</v>
      </c>
      <c r="BR10" s="8">
        <f t="shared" si="171"/>
        <v>1832.6747831714931</v>
      </c>
      <c r="BS10" s="8">
        <f t="shared" si="171"/>
        <v>1832.6747831714931</v>
      </c>
      <c r="BT10" s="8">
        <f t="shared" si="171"/>
        <v>1832.6747831714931</v>
      </c>
      <c r="BU10" s="8">
        <f t="shared" si="171"/>
        <v>1832.6747831714931</v>
      </c>
      <c r="BV10" s="8">
        <f t="shared" si="171"/>
        <v>1832.6747831714931</v>
      </c>
      <c r="BW10" s="8">
        <f t="shared" si="171"/>
        <v>1832.6747831714931</v>
      </c>
      <c r="BX10" s="8">
        <f t="shared" si="171"/>
        <v>1832.6747831714931</v>
      </c>
    </row>
    <row r="11" spans="1:76" s="10" customFormat="1" x14ac:dyDescent="0.3">
      <c r="A11" s="8" t="s">
        <v>7</v>
      </c>
      <c r="B11" s="8">
        <f t="shared" ref="B11:J11" si="172">B10 /B2</f>
        <v>482.00297527855679</v>
      </c>
      <c r="C11" s="8">
        <f t="shared" si="172"/>
        <v>482.00297527855679</v>
      </c>
      <c r="D11" s="8">
        <f t="shared" si="172"/>
        <v>482.00297527855679</v>
      </c>
      <c r="E11" s="8">
        <f t="shared" si="172"/>
        <v>482.00297527855679</v>
      </c>
      <c r="F11" s="8">
        <f t="shared" si="172"/>
        <v>482.00297527855679</v>
      </c>
      <c r="G11" s="8">
        <f t="shared" si="172"/>
        <v>482.00297527855679</v>
      </c>
      <c r="H11" s="8">
        <f t="shared" si="172"/>
        <v>482.00297527855679</v>
      </c>
      <c r="I11" s="8">
        <f t="shared" si="172"/>
        <v>482.00297527855679</v>
      </c>
      <c r="J11" s="8">
        <f t="shared" si="172"/>
        <v>482.00297527855679</v>
      </c>
      <c r="K11" s="8">
        <f t="shared" ref="K11:Q11" si="173">K10 /K2</f>
        <v>482.00297527855679</v>
      </c>
      <c r="L11" s="8">
        <f t="shared" si="173"/>
        <v>482.00297527855679</v>
      </c>
      <c r="M11" s="8">
        <f t="shared" si="173"/>
        <v>482.00297527855679</v>
      </c>
      <c r="N11" s="8">
        <f t="shared" si="173"/>
        <v>482.00297527855679</v>
      </c>
      <c r="O11" s="8">
        <f t="shared" si="173"/>
        <v>482.00297527855679</v>
      </c>
      <c r="P11" s="8">
        <f t="shared" si="173"/>
        <v>482.00297527855679</v>
      </c>
      <c r="Q11" s="8">
        <f t="shared" si="173"/>
        <v>482.00297527855679</v>
      </c>
      <c r="R11" s="8">
        <f t="shared" ref="R11" si="174">R10 /R2</f>
        <v>482.00297527855679</v>
      </c>
      <c r="S11" s="8">
        <f t="shared" ref="S11" si="175">S10 /S2</f>
        <v>482.00297527855679</v>
      </c>
      <c r="T11" s="8">
        <f t="shared" ref="T11" si="176">T10 /T2</f>
        <v>482.00297527855679</v>
      </c>
      <c r="U11" s="8">
        <f t="shared" ref="U11" si="177">U10 /U2</f>
        <v>482.00297527855679</v>
      </c>
      <c r="V11" s="8">
        <f t="shared" ref="V11" si="178">V10 /V2</f>
        <v>482.00297527855679</v>
      </c>
      <c r="W11" s="8">
        <f t="shared" ref="W11" si="179">W10 /W2</f>
        <v>482.00297527855679</v>
      </c>
      <c r="X11" s="8">
        <f t="shared" ref="X11" si="180">X10 /X2</f>
        <v>482.00297527855679</v>
      </c>
      <c r="Y11" s="8">
        <f t="shared" ref="Y11" si="181">Y10 /Y2</f>
        <v>482.00297527855679</v>
      </c>
      <c r="Z11" s="8">
        <f t="shared" ref="Z11" si="182">Z10 /Z2</f>
        <v>482.00297527855679</v>
      </c>
      <c r="AA11" s="9">
        <f>AA10 /AA2</f>
        <v>230.3611281818734</v>
      </c>
      <c r="AB11" s="9">
        <f>AB10 /AB2</f>
        <v>230.3611281818734</v>
      </c>
      <c r="AC11" s="9">
        <f>AC10 /AC2</f>
        <v>230.3611281818734</v>
      </c>
      <c r="AD11" s="9">
        <f>AD10 /AD2</f>
        <v>230.3611281818734</v>
      </c>
      <c r="AE11" s="9">
        <f>AE10 /AE2</f>
        <v>230.3611281818734</v>
      </c>
      <c r="AF11" s="9">
        <f t="shared" ref="AF11:AG11" si="183">AF10 /AF2</f>
        <v>230.3611281818734</v>
      </c>
      <c r="AG11" s="9">
        <f t="shared" si="183"/>
        <v>230.3611281818734</v>
      </c>
      <c r="AH11" s="9">
        <f>AH10 /AH2</f>
        <v>230.3611281818734</v>
      </c>
      <c r="AI11" s="9">
        <f t="shared" ref="AI11:AS11" si="184">AI10 /AI2</f>
        <v>230.3611281818734</v>
      </c>
      <c r="AJ11" s="9">
        <f t="shared" si="184"/>
        <v>230.3611281818734</v>
      </c>
      <c r="AK11" s="9">
        <f t="shared" si="184"/>
        <v>230.3611281818734</v>
      </c>
      <c r="AL11" s="9">
        <f t="shared" si="184"/>
        <v>230.3611281818734</v>
      </c>
      <c r="AM11" s="9">
        <f t="shared" si="184"/>
        <v>230.3611281818734</v>
      </c>
      <c r="AN11" s="9">
        <f t="shared" si="184"/>
        <v>230.3611281818734</v>
      </c>
      <c r="AO11" s="9">
        <f t="shared" si="184"/>
        <v>230.3611281818734</v>
      </c>
      <c r="AP11" s="9">
        <f t="shared" si="184"/>
        <v>230.3611281818734</v>
      </c>
      <c r="AQ11" s="9">
        <f t="shared" si="184"/>
        <v>230.3611281818734</v>
      </c>
      <c r="AR11" s="9">
        <f t="shared" si="184"/>
        <v>230.3611281818734</v>
      </c>
      <c r="AS11" s="9">
        <f t="shared" si="184"/>
        <v>230.3611281818734</v>
      </c>
      <c r="AT11" s="9">
        <f>AT10 /AT2</f>
        <v>230.3611281818734</v>
      </c>
      <c r="AU11" s="9">
        <f t="shared" ref="AU11" si="185">AU10 /AU2</f>
        <v>230.3611281818734</v>
      </c>
      <c r="AV11" s="9">
        <f t="shared" ref="AV11" si="186">AV10 /AV2</f>
        <v>230.3611281818734</v>
      </c>
      <c r="AW11" s="9">
        <f t="shared" ref="AW11" si="187">AW10 /AW2</f>
        <v>230.3611281818734</v>
      </c>
      <c r="AX11" s="9">
        <f t="shared" ref="AX11:AY11" si="188">AX10 /AX2</f>
        <v>230.3611281818734</v>
      </c>
      <c r="AY11" s="9">
        <f t="shared" si="188"/>
        <v>230.3611281818734</v>
      </c>
      <c r="AZ11" s="8">
        <f t="shared" ref="AZ11:BG11" si="189">AZ10 /AZ2</f>
        <v>114.54217394821832</v>
      </c>
      <c r="BA11" s="8">
        <f t="shared" si="189"/>
        <v>114.54217394821832</v>
      </c>
      <c r="BB11" s="8">
        <f t="shared" si="189"/>
        <v>114.54217394821832</v>
      </c>
      <c r="BC11" s="8">
        <f t="shared" si="189"/>
        <v>114.54217394821832</v>
      </c>
      <c r="BD11" s="8">
        <f t="shared" si="189"/>
        <v>114.54217394821832</v>
      </c>
      <c r="BE11" s="8">
        <f t="shared" si="189"/>
        <v>114.54217394821832</v>
      </c>
      <c r="BF11" s="8">
        <f t="shared" si="189"/>
        <v>114.54217394821832</v>
      </c>
      <c r="BG11" s="8">
        <f t="shared" si="189"/>
        <v>114.54217394821832</v>
      </c>
      <c r="BH11" s="8">
        <f t="shared" ref="BH11:BX11" si="190">BH10 /BH2</f>
        <v>114.54217394821832</v>
      </c>
      <c r="BI11" s="8">
        <f t="shared" si="190"/>
        <v>114.54217394821832</v>
      </c>
      <c r="BJ11" s="8">
        <f t="shared" si="190"/>
        <v>114.54217394821832</v>
      </c>
      <c r="BK11" s="8">
        <f t="shared" si="190"/>
        <v>114.54217394821832</v>
      </c>
      <c r="BL11" s="8">
        <f t="shared" si="190"/>
        <v>114.54217394821832</v>
      </c>
      <c r="BM11" s="8">
        <f t="shared" si="190"/>
        <v>114.54217394821832</v>
      </c>
      <c r="BN11" s="8">
        <f t="shared" si="190"/>
        <v>114.54217394821832</v>
      </c>
      <c r="BO11" s="8">
        <f t="shared" si="190"/>
        <v>114.54217394821832</v>
      </c>
      <c r="BP11" s="8">
        <f t="shared" si="190"/>
        <v>114.54217394821832</v>
      </c>
      <c r="BQ11" s="8">
        <f t="shared" si="190"/>
        <v>114.54217394821832</v>
      </c>
      <c r="BR11" s="8">
        <f t="shared" si="190"/>
        <v>114.54217394821832</v>
      </c>
      <c r="BS11" s="8">
        <f t="shared" si="190"/>
        <v>114.54217394821832</v>
      </c>
      <c r="BT11" s="8">
        <f t="shared" si="190"/>
        <v>114.54217394821832</v>
      </c>
      <c r="BU11" s="8">
        <f t="shared" si="190"/>
        <v>114.54217394821832</v>
      </c>
      <c r="BV11" s="8">
        <f t="shared" si="190"/>
        <v>114.54217394821832</v>
      </c>
      <c r="BW11" s="8">
        <f t="shared" si="190"/>
        <v>114.54217394821832</v>
      </c>
      <c r="BX11" s="8">
        <f t="shared" si="190"/>
        <v>114.54217394821832</v>
      </c>
    </row>
    <row r="12" spans="1:76" s="13" customFormat="1" x14ac:dyDescent="0.3">
      <c r="A12" s="11" t="s">
        <v>69</v>
      </c>
      <c r="B12" s="11">
        <f>B10</f>
        <v>1928.0119011142272</v>
      </c>
      <c r="C12" s="11">
        <f t="shared" ref="C12:F12" si="191">B12</f>
        <v>1928.0119011142272</v>
      </c>
      <c r="D12" s="11">
        <f t="shared" si="191"/>
        <v>1928.0119011142272</v>
      </c>
      <c r="E12" s="11">
        <f t="shared" si="191"/>
        <v>1928.0119011142272</v>
      </c>
      <c r="F12" s="11">
        <f t="shared" si="191"/>
        <v>1928.0119011142272</v>
      </c>
      <c r="G12" s="11">
        <f>E12</f>
        <v>1928.0119011142272</v>
      </c>
      <c r="H12" s="11">
        <f>F12</f>
        <v>1928.0119011142272</v>
      </c>
      <c r="I12" s="11">
        <f>H12</f>
        <v>1928.0119011142272</v>
      </c>
      <c r="J12" s="11">
        <f>I12</f>
        <v>1928.0119011142272</v>
      </c>
      <c r="K12" s="11">
        <f t="shared" ref="K12" si="192">J12</f>
        <v>1928.0119011142272</v>
      </c>
      <c r="L12" s="11">
        <f t="shared" ref="L12" si="193">K12</f>
        <v>1928.0119011142272</v>
      </c>
      <c r="M12" s="11">
        <f t="shared" ref="M12" si="194">L12</f>
        <v>1928.0119011142272</v>
      </c>
      <c r="N12" s="11">
        <f t="shared" ref="N12" si="195">M12</f>
        <v>1928.0119011142272</v>
      </c>
      <c r="O12" s="11">
        <f t="shared" ref="O12" si="196">N12</f>
        <v>1928.0119011142272</v>
      </c>
      <c r="P12" s="11">
        <f t="shared" ref="P12" si="197">O12</f>
        <v>1928.0119011142272</v>
      </c>
      <c r="Q12" s="11">
        <f t="shared" ref="Q12" si="198">P12</f>
        <v>1928.0119011142272</v>
      </c>
      <c r="R12" s="11">
        <f t="shared" ref="R12" si="199">Q12</f>
        <v>1928.0119011142272</v>
      </c>
      <c r="S12" s="11">
        <f t="shared" ref="S12" si="200">R12</f>
        <v>1928.0119011142272</v>
      </c>
      <c r="T12" s="11">
        <f t="shared" ref="T12" si="201">S12</f>
        <v>1928.0119011142272</v>
      </c>
      <c r="U12" s="11">
        <f t="shared" ref="U12" si="202">T12</f>
        <v>1928.0119011142272</v>
      </c>
      <c r="V12" s="11">
        <f t="shared" ref="V12" si="203">U12</f>
        <v>1928.0119011142272</v>
      </c>
      <c r="W12" s="11">
        <f t="shared" ref="W12" si="204">V12</f>
        <v>1928.0119011142272</v>
      </c>
      <c r="X12" s="11">
        <f t="shared" ref="X12" si="205">W12</f>
        <v>1928.0119011142272</v>
      </c>
      <c r="Y12" s="11">
        <f t="shared" ref="Y12" si="206">X12</f>
        <v>1928.0119011142272</v>
      </c>
      <c r="Z12" s="11">
        <f t="shared" ref="Z12" si="207">Y12</f>
        <v>1928.0119011142272</v>
      </c>
      <c r="AA12" s="12">
        <f>J12</f>
        <v>1928.0119011142272</v>
      </c>
      <c r="AB12" s="12">
        <f>AA12</f>
        <v>1928.0119011142272</v>
      </c>
      <c r="AC12" s="12">
        <f>AB12</f>
        <v>1928.0119011142272</v>
      </c>
      <c r="AD12" s="12">
        <f>AC12</f>
        <v>1928.0119011142272</v>
      </c>
      <c r="AE12" s="12">
        <f>AD12</f>
        <v>1928.0119011142272</v>
      </c>
      <c r="AF12" s="12">
        <f t="shared" ref="AF12:AG12" si="208">AE12</f>
        <v>1928.0119011142272</v>
      </c>
      <c r="AG12" s="12">
        <f t="shared" si="208"/>
        <v>1928.0119011142272</v>
      </c>
      <c r="AH12" s="12">
        <f>AG12</f>
        <v>1928.0119011142272</v>
      </c>
      <c r="AI12" s="12">
        <f t="shared" ref="AI12:AS12" si="209">AH12</f>
        <v>1928.0119011142272</v>
      </c>
      <c r="AJ12" s="12">
        <f t="shared" si="209"/>
        <v>1928.0119011142272</v>
      </c>
      <c r="AK12" s="12">
        <f t="shared" si="209"/>
        <v>1928.0119011142272</v>
      </c>
      <c r="AL12" s="12">
        <f t="shared" si="209"/>
        <v>1928.0119011142272</v>
      </c>
      <c r="AM12" s="12">
        <f t="shared" si="209"/>
        <v>1928.0119011142272</v>
      </c>
      <c r="AN12" s="12">
        <f t="shared" si="209"/>
        <v>1928.0119011142272</v>
      </c>
      <c r="AO12" s="12">
        <f t="shared" si="209"/>
        <v>1928.0119011142272</v>
      </c>
      <c r="AP12" s="12">
        <f t="shared" si="209"/>
        <v>1928.0119011142272</v>
      </c>
      <c r="AQ12" s="12">
        <f t="shared" si="209"/>
        <v>1928.0119011142272</v>
      </c>
      <c r="AR12" s="12">
        <f t="shared" si="209"/>
        <v>1928.0119011142272</v>
      </c>
      <c r="AS12" s="12">
        <f t="shared" si="209"/>
        <v>1928.0119011142272</v>
      </c>
      <c r="AT12" s="12">
        <f>AS12</f>
        <v>1928.0119011142272</v>
      </c>
      <c r="AU12" s="12">
        <f t="shared" ref="AU12:AX12" si="210">AT12</f>
        <v>1928.0119011142272</v>
      </c>
      <c r="AV12" s="12">
        <f t="shared" si="210"/>
        <v>1928.0119011142272</v>
      </c>
      <c r="AW12" s="12">
        <f t="shared" si="210"/>
        <v>1928.0119011142272</v>
      </c>
      <c r="AX12" s="12">
        <f t="shared" si="210"/>
        <v>1928.0119011142272</v>
      </c>
      <c r="AY12" s="12">
        <f t="shared" ref="AY12" si="211">AX12</f>
        <v>1928.0119011142272</v>
      </c>
      <c r="AZ12" s="11">
        <f>AI12</f>
        <v>1928.0119011142272</v>
      </c>
      <c r="BA12" s="11">
        <f>AZ12</f>
        <v>1928.0119011142272</v>
      </c>
      <c r="BB12" s="11">
        <f>BA12</f>
        <v>1928.0119011142272</v>
      </c>
      <c r="BC12" s="11">
        <f>BB12</f>
        <v>1928.0119011142272</v>
      </c>
      <c r="BD12" s="11">
        <f>BC12</f>
        <v>1928.0119011142272</v>
      </c>
      <c r="BE12" s="11">
        <f>BC12</f>
        <v>1928.0119011142272</v>
      </c>
      <c r="BF12" s="11">
        <f>BD12</f>
        <v>1928.0119011142272</v>
      </c>
      <c r="BG12" s="11">
        <f>BF12</f>
        <v>1928.0119011142272</v>
      </c>
      <c r="BH12" s="11">
        <f t="shared" ref="BH12:BX12" si="212">BG12</f>
        <v>1928.0119011142272</v>
      </c>
      <c r="BI12" s="11">
        <f t="shared" si="212"/>
        <v>1928.0119011142272</v>
      </c>
      <c r="BJ12" s="11">
        <f t="shared" si="212"/>
        <v>1928.0119011142272</v>
      </c>
      <c r="BK12" s="11">
        <f t="shared" si="212"/>
        <v>1928.0119011142272</v>
      </c>
      <c r="BL12" s="11">
        <f t="shared" si="212"/>
        <v>1928.0119011142272</v>
      </c>
      <c r="BM12" s="11">
        <f t="shared" si="212"/>
        <v>1928.0119011142272</v>
      </c>
      <c r="BN12" s="11">
        <f t="shared" si="212"/>
        <v>1928.0119011142272</v>
      </c>
      <c r="BO12" s="11">
        <f t="shared" si="212"/>
        <v>1928.0119011142272</v>
      </c>
      <c r="BP12" s="11">
        <f t="shared" si="212"/>
        <v>1928.0119011142272</v>
      </c>
      <c r="BQ12" s="11">
        <f t="shared" si="212"/>
        <v>1928.0119011142272</v>
      </c>
      <c r="BR12" s="11">
        <f t="shared" si="212"/>
        <v>1928.0119011142272</v>
      </c>
      <c r="BS12" s="11">
        <f t="shared" si="212"/>
        <v>1928.0119011142272</v>
      </c>
      <c r="BT12" s="11">
        <f t="shared" si="212"/>
        <v>1928.0119011142272</v>
      </c>
      <c r="BU12" s="11">
        <f t="shared" si="212"/>
        <v>1928.0119011142272</v>
      </c>
      <c r="BV12" s="11">
        <f t="shared" si="212"/>
        <v>1928.0119011142272</v>
      </c>
      <c r="BW12" s="11">
        <f t="shared" si="212"/>
        <v>1928.0119011142272</v>
      </c>
      <c r="BX12" s="11">
        <f t="shared" si="212"/>
        <v>1928.0119011142272</v>
      </c>
    </row>
    <row r="13" spans="1:76" s="16" customFormat="1" x14ac:dyDescent="0.3">
      <c r="A13" s="18" t="s">
        <v>9</v>
      </c>
      <c r="B13" s="14">
        <f t="shared" ref="B13:J13" si="213">B5/(B2*B12)</f>
        <v>2.6761375264427439E-2</v>
      </c>
      <c r="C13" s="14">
        <f t="shared" si="213"/>
        <v>0.10704550105770975</v>
      </c>
      <c r="D13" s="14">
        <f t="shared" si="213"/>
        <v>0.21409100211541951</v>
      </c>
      <c r="E13" s="14">
        <f t="shared" si="213"/>
        <v>0.32113650317312925</v>
      </c>
      <c r="F13" s="14">
        <f t="shared" si="213"/>
        <v>0.42818200423083902</v>
      </c>
      <c r="G13" s="14">
        <f t="shared" si="213"/>
        <v>0.6422730063462585</v>
      </c>
      <c r="H13" s="14">
        <f t="shared" si="213"/>
        <v>0.85636400846167804</v>
      </c>
      <c r="I13" s="14">
        <f t="shared" si="213"/>
        <v>1</v>
      </c>
      <c r="J13" s="14">
        <f t="shared" si="213"/>
        <v>1</v>
      </c>
      <c r="K13" s="14">
        <f t="shared" ref="K13:Q13" si="214">K5/(K2*K12)</f>
        <v>1</v>
      </c>
      <c r="L13" s="14">
        <f t="shared" si="214"/>
        <v>1</v>
      </c>
      <c r="M13" s="14">
        <f t="shared" si="214"/>
        <v>1</v>
      </c>
      <c r="N13" s="14">
        <f t="shared" si="214"/>
        <v>1</v>
      </c>
      <c r="O13" s="14">
        <f t="shared" si="214"/>
        <v>1</v>
      </c>
      <c r="P13" s="14">
        <f t="shared" si="214"/>
        <v>1</v>
      </c>
      <c r="Q13" s="14">
        <f t="shared" si="214"/>
        <v>1</v>
      </c>
      <c r="R13" s="14">
        <f t="shared" ref="R13" si="215">R5/(R2*R12)</f>
        <v>1</v>
      </c>
      <c r="S13" s="14">
        <f t="shared" ref="S13" si="216">S5/(S2*S12)</f>
        <v>1</v>
      </c>
      <c r="T13" s="14">
        <f t="shared" ref="T13" si="217">T5/(T2*T12)</f>
        <v>1</v>
      </c>
      <c r="U13" s="14">
        <f t="shared" ref="U13" si="218">U5/(U2*U12)</f>
        <v>1</v>
      </c>
      <c r="V13" s="14">
        <f t="shared" ref="V13" si="219">V5/(V2*V12)</f>
        <v>1</v>
      </c>
      <c r="W13" s="14">
        <f t="shared" ref="W13" si="220">W5/(W2*W12)</f>
        <v>1</v>
      </c>
      <c r="X13" s="14">
        <f t="shared" ref="X13" si="221">X5/(X2*X12)</f>
        <v>1</v>
      </c>
      <c r="Y13" s="14">
        <f t="shared" ref="Y13" si="222">Y5/(Y2*Y12)</f>
        <v>1</v>
      </c>
      <c r="Z13" s="14">
        <f t="shared" ref="Z13" si="223">Z5/(Z2*Z12)</f>
        <v>1</v>
      </c>
      <c r="AA13" s="15">
        <f>AA5/(AA2*AA12)</f>
        <v>1.3380687632213719E-2</v>
      </c>
      <c r="AB13" s="15">
        <f>AB5/(AB2*AB12)</f>
        <v>5.3522750528854877E-2</v>
      </c>
      <c r="AC13" s="15">
        <f>AC5/(AC2*AC12)</f>
        <v>0.10704550105770975</v>
      </c>
      <c r="AD13" s="15">
        <f>AD5/(AD2*AD12)</f>
        <v>0.16056825158656463</v>
      </c>
      <c r="AE13" s="15">
        <f>AE5/(AE2*AE12)</f>
        <v>0.21409100211541951</v>
      </c>
      <c r="AF13" s="15">
        <f t="shared" ref="AF13:AG13" si="224">AF5/(AF2*AF12)</f>
        <v>0.32113650317312925</v>
      </c>
      <c r="AG13" s="15">
        <f t="shared" si="224"/>
        <v>0.42818200423083902</v>
      </c>
      <c r="AH13" s="15">
        <f>AH5/(AH2*AH12)</f>
        <v>0.53522750528854879</v>
      </c>
      <c r="AI13" s="15">
        <f t="shared" ref="AI13:AS13" si="225">AI5/(AI2*AI12)</f>
        <v>0.6422730063462585</v>
      </c>
      <c r="AJ13" s="15">
        <f t="shared" si="225"/>
        <v>0.74931850740396821</v>
      </c>
      <c r="AK13" s="15">
        <f t="shared" si="225"/>
        <v>0.85636400846167804</v>
      </c>
      <c r="AL13" s="15">
        <f t="shared" si="225"/>
        <v>0.96340950951938775</v>
      </c>
      <c r="AM13" s="15">
        <f t="shared" si="225"/>
        <v>1</v>
      </c>
      <c r="AN13" s="15">
        <f t="shared" si="225"/>
        <v>1</v>
      </c>
      <c r="AO13" s="15">
        <f t="shared" si="225"/>
        <v>1</v>
      </c>
      <c r="AP13" s="15">
        <f t="shared" si="225"/>
        <v>1</v>
      </c>
      <c r="AQ13" s="15">
        <f t="shared" si="225"/>
        <v>1</v>
      </c>
      <c r="AR13" s="15">
        <f t="shared" si="225"/>
        <v>1</v>
      </c>
      <c r="AS13" s="15">
        <f t="shared" si="225"/>
        <v>1</v>
      </c>
      <c r="AT13" s="15">
        <f>AT5/(AT2*AT12)</f>
        <v>1</v>
      </c>
      <c r="AU13" s="15">
        <f t="shared" ref="AU13" si="226">AU5/(AU2*AU12)</f>
        <v>1</v>
      </c>
      <c r="AV13" s="15">
        <f t="shared" ref="AV13" si="227">AV5/(AV2*AV12)</f>
        <v>1</v>
      </c>
      <c r="AW13" s="15">
        <f t="shared" ref="AW13" si="228">AW5/(AW2*AW12)</f>
        <v>1</v>
      </c>
      <c r="AX13" s="15">
        <f t="shared" ref="AX13:AY13" si="229">AX5/(AX2*AX12)</f>
        <v>1</v>
      </c>
      <c r="AY13" s="15">
        <f t="shared" si="229"/>
        <v>1</v>
      </c>
      <c r="AZ13" s="14">
        <f t="shared" ref="AZ13:BG13" si="230">AZ5/(AZ2*AZ12)</f>
        <v>6.6903438161068597E-3</v>
      </c>
      <c r="BA13" s="14">
        <f t="shared" si="230"/>
        <v>2.6761375264427439E-2</v>
      </c>
      <c r="BB13" s="14">
        <f t="shared" si="230"/>
        <v>5.3522750528854877E-2</v>
      </c>
      <c r="BC13" s="14">
        <f t="shared" si="230"/>
        <v>8.0284125793282313E-2</v>
      </c>
      <c r="BD13" s="14">
        <f t="shared" si="230"/>
        <v>0.10704550105770975</v>
      </c>
      <c r="BE13" s="14">
        <f t="shared" si="230"/>
        <v>0.16056825158656463</v>
      </c>
      <c r="BF13" s="14">
        <f t="shared" si="230"/>
        <v>0.21409100211541951</v>
      </c>
      <c r="BG13" s="14">
        <f t="shared" si="230"/>
        <v>0.26761375264427439</v>
      </c>
      <c r="BH13" s="14">
        <f t="shared" ref="BH13:BX13" si="231">BH5/(BH2*BH12)</f>
        <v>0.32113650317312925</v>
      </c>
      <c r="BI13" s="14">
        <f t="shared" si="231"/>
        <v>0.37465925370198411</v>
      </c>
      <c r="BJ13" s="14">
        <f t="shared" si="231"/>
        <v>0.42818200423083902</v>
      </c>
      <c r="BK13" s="14">
        <f t="shared" si="231"/>
        <v>0.48170475475969388</v>
      </c>
      <c r="BL13" s="14">
        <f t="shared" si="231"/>
        <v>0.53522750528854879</v>
      </c>
      <c r="BM13" s="14">
        <f t="shared" si="231"/>
        <v>0.58875025581740359</v>
      </c>
      <c r="BN13" s="14">
        <f t="shared" si="231"/>
        <v>0.6422730063462585</v>
      </c>
      <c r="BO13" s="14">
        <f t="shared" si="231"/>
        <v>0.69579575687511341</v>
      </c>
      <c r="BP13" s="14">
        <f t="shared" si="231"/>
        <v>0.74931850740396821</v>
      </c>
      <c r="BQ13" s="14">
        <f t="shared" si="231"/>
        <v>0.80284125793282313</v>
      </c>
      <c r="BR13" s="14">
        <f t="shared" si="231"/>
        <v>0.85636400846167804</v>
      </c>
      <c r="BS13" s="14">
        <f t="shared" si="231"/>
        <v>0.90988675899053295</v>
      </c>
      <c r="BT13" s="14">
        <f t="shared" si="231"/>
        <v>0.96340950951938775</v>
      </c>
      <c r="BU13" s="14">
        <f t="shared" si="231"/>
        <v>1</v>
      </c>
      <c r="BV13" s="14">
        <f t="shared" si="231"/>
        <v>1</v>
      </c>
      <c r="BW13" s="14">
        <f t="shared" si="231"/>
        <v>1</v>
      </c>
      <c r="BX13" s="14">
        <f t="shared" si="231"/>
        <v>1</v>
      </c>
    </row>
    <row r="14" spans="1:76" s="10" customForma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6" s="10" customFormat="1" x14ac:dyDescent="0.3">
      <c r="A15" s="8" t="s">
        <v>2</v>
      </c>
      <c r="B15" s="8">
        <f t="shared" ref="B15:J15" si="232">((B2*B13)^B2) /(FACT(B2)*(1-B13))</f>
        <v>5.6213820079891809E-6</v>
      </c>
      <c r="C15" s="8">
        <f t="shared" si="232"/>
        <v>1.5684586413625291E-3</v>
      </c>
      <c r="D15" s="8">
        <f t="shared" si="232"/>
        <v>2.8513473269387777E-2</v>
      </c>
      <c r="E15" s="8">
        <f t="shared" si="232"/>
        <v>0.16711097112636175</v>
      </c>
      <c r="F15" s="8">
        <f t="shared" si="232"/>
        <v>0.62702455310342298</v>
      </c>
      <c r="G15" s="8">
        <f t="shared" si="232"/>
        <v>5.0740610680013578</v>
      </c>
      <c r="H15" s="8">
        <f t="shared" si="232"/>
        <v>39.939173396717237</v>
      </c>
      <c r="I15" s="8" t="e">
        <f t="shared" si="232"/>
        <v>#DIV/0!</v>
      </c>
      <c r="J15" s="8" t="e">
        <f t="shared" si="232"/>
        <v>#DIV/0!</v>
      </c>
      <c r="K15" s="8" t="e">
        <f t="shared" ref="K15:Q15" si="233">((K2*K13)^K2) /(FACT(K2)*(1-K13))</f>
        <v>#DIV/0!</v>
      </c>
      <c r="L15" s="8" t="e">
        <f t="shared" si="233"/>
        <v>#DIV/0!</v>
      </c>
      <c r="M15" s="8" t="e">
        <f t="shared" si="233"/>
        <v>#DIV/0!</v>
      </c>
      <c r="N15" s="8" t="e">
        <f t="shared" si="233"/>
        <v>#DIV/0!</v>
      </c>
      <c r="O15" s="8" t="e">
        <f t="shared" si="233"/>
        <v>#DIV/0!</v>
      </c>
      <c r="P15" s="8" t="e">
        <f t="shared" si="233"/>
        <v>#DIV/0!</v>
      </c>
      <c r="Q15" s="8" t="e">
        <f t="shared" si="233"/>
        <v>#DIV/0!</v>
      </c>
      <c r="R15" s="8" t="e">
        <f t="shared" ref="R15:Z15" si="234">((R2*R13)^R2) /(FACT(R2)*(1-R13))</f>
        <v>#DIV/0!</v>
      </c>
      <c r="S15" s="8" t="e">
        <f t="shared" si="234"/>
        <v>#DIV/0!</v>
      </c>
      <c r="T15" s="8" t="e">
        <f t="shared" si="234"/>
        <v>#DIV/0!</v>
      </c>
      <c r="U15" s="8" t="e">
        <f t="shared" si="234"/>
        <v>#DIV/0!</v>
      </c>
      <c r="V15" s="8" t="e">
        <f t="shared" si="234"/>
        <v>#DIV/0!</v>
      </c>
      <c r="W15" s="8" t="e">
        <f t="shared" si="234"/>
        <v>#DIV/0!</v>
      </c>
      <c r="X15" s="8" t="e">
        <f t="shared" si="234"/>
        <v>#DIV/0!</v>
      </c>
      <c r="Y15" s="8" t="e">
        <f t="shared" si="234"/>
        <v>#DIV/0!</v>
      </c>
      <c r="Z15" s="8" t="e">
        <f t="shared" si="234"/>
        <v>#DIV/0!</v>
      </c>
      <c r="AA15" s="9">
        <f>((AA2*AA13)^AA2) /(FACT(AA2)*(1-AA13))</f>
        <v>4.3338833637644531E-13</v>
      </c>
      <c r="AB15" s="9">
        <f>((AB2*AB13)^AB2) /(FACT(AB2)*(1-AB13))</f>
        <v>2.960714854933248E-8</v>
      </c>
      <c r="AC15" s="9">
        <f>((AC2*AC13)^AC2) /(FACT(AC2)*(1-AC13))</f>
        <v>8.0337330676459376E-6</v>
      </c>
      <c r="AD15" s="9">
        <f>((AD2*AD13)^AD2) /(FACT(AD2)*(1-AD13))</f>
        <v>2.1902385011670234E-4</v>
      </c>
      <c r="AE15" s="9">
        <f>((AE2*AE13)^AE2) /(FACT(AE2)*(1-AE13))</f>
        <v>2.3367617306501629E-3</v>
      </c>
      <c r="AF15" s="9">
        <f t="shared" ref="AF15:AG15" si="235">((AF2*AF13)^AF2) /(FACT(AF2)*(1-AF13))</f>
        <v>6.9332092567375242E-2</v>
      </c>
      <c r="AG15" s="9">
        <f t="shared" si="235"/>
        <v>0.82218365529991255</v>
      </c>
      <c r="AH15" s="9">
        <f>((AH2*AH13)^AH2) /(FACT(AH2)*(1-AH13))</f>
        <v>6.0292923618583032</v>
      </c>
      <c r="AI15" s="9">
        <f t="shared" ref="AI15:AS15" si="236">((AI2*AI13)^AI2) /(FACT(AI2)*(1-AI13))</f>
        <v>33.682554224945378</v>
      </c>
      <c r="AJ15" s="9">
        <f t="shared" si="236"/>
        <v>164.97144388276104</v>
      </c>
      <c r="AK15" s="9">
        <f t="shared" si="236"/>
        <v>837.92152407285346</v>
      </c>
      <c r="AL15" s="9">
        <f t="shared" si="236"/>
        <v>8439.5360323351033</v>
      </c>
      <c r="AM15" s="9" t="e">
        <f t="shared" si="236"/>
        <v>#DIV/0!</v>
      </c>
      <c r="AN15" s="9" t="e">
        <f t="shared" si="236"/>
        <v>#DIV/0!</v>
      </c>
      <c r="AO15" s="9" t="e">
        <f t="shared" si="236"/>
        <v>#DIV/0!</v>
      </c>
      <c r="AP15" s="9" t="e">
        <f t="shared" si="236"/>
        <v>#DIV/0!</v>
      </c>
      <c r="AQ15" s="9" t="e">
        <f t="shared" si="236"/>
        <v>#DIV/0!</v>
      </c>
      <c r="AR15" s="9" t="e">
        <f t="shared" si="236"/>
        <v>#DIV/0!</v>
      </c>
      <c r="AS15" s="9" t="e">
        <f t="shared" si="236"/>
        <v>#DIV/0!</v>
      </c>
      <c r="AT15" s="9" t="e">
        <f>((AT2*AT13)^AT2) /(FACT(AT2)*(1-AT13))</f>
        <v>#DIV/0!</v>
      </c>
      <c r="AU15" s="9" t="e">
        <f t="shared" ref="AU15:AX15" si="237">((AU2*AU13)^AU2) /(FACT(AU2)*(1-AU13))</f>
        <v>#DIV/0!</v>
      </c>
      <c r="AV15" s="9" t="e">
        <f t="shared" si="237"/>
        <v>#DIV/0!</v>
      </c>
      <c r="AW15" s="9" t="e">
        <f t="shared" si="237"/>
        <v>#DIV/0!</v>
      </c>
      <c r="AX15" s="9" t="e">
        <f t="shared" si="237"/>
        <v>#DIV/0!</v>
      </c>
      <c r="AY15" s="9" t="e">
        <f t="shared" ref="AY15" si="238">((AY2*AY13)^AY2) /(FACT(AY2)*(1-AY13))</f>
        <v>#DIV/0!</v>
      </c>
      <c r="AZ15" s="8">
        <f t="shared" ref="AZ15:BG15" si="239">((AZ2*AZ13)^AZ2) /(FACT(AZ2)*(1-AZ13))</f>
        <v>1.4301792029202761E-29</v>
      </c>
      <c r="BA15" s="8">
        <f t="shared" si="239"/>
        <v>6.2692507513012932E-20</v>
      </c>
      <c r="BB15" s="8">
        <f t="shared" si="239"/>
        <v>4.2247861270841426E-15</v>
      </c>
      <c r="BC15" s="8">
        <f t="shared" si="239"/>
        <v>2.855757789797925E-12</v>
      </c>
      <c r="BD15" s="8">
        <f t="shared" si="239"/>
        <v>2.9347121398136622E-10</v>
      </c>
      <c r="BE15" s="8">
        <f t="shared" si="239"/>
        <v>2.050546359368055E-7</v>
      </c>
      <c r="BF15" s="8">
        <f t="shared" si="239"/>
        <v>2.1852569384968665E-5</v>
      </c>
      <c r="BG15" s="8">
        <f t="shared" si="239"/>
        <v>8.3309551501659931E-4</v>
      </c>
      <c r="BH15" s="8">
        <f t="shared" ref="BH15:BX15" si="240">((BH2*BH13)^BH2) /(FACT(BH2)*(1-BH13))</f>
        <v>1.6616993766188498E-2</v>
      </c>
      <c r="BI15" s="8">
        <f t="shared" si="240"/>
        <v>0.2125038585977847</v>
      </c>
      <c r="BJ15" s="8">
        <f t="shared" si="240"/>
        <v>1.9683253262732796</v>
      </c>
      <c r="BK15" s="8">
        <f t="shared" si="240"/>
        <v>14.296108447254037</v>
      </c>
      <c r="BL15" s="8">
        <f t="shared" si="240"/>
        <v>86.034866492023767</v>
      </c>
      <c r="BM15" s="8">
        <f t="shared" si="240"/>
        <v>446.77846263077942</v>
      </c>
      <c r="BN15" s="8">
        <f t="shared" si="240"/>
        <v>2066.6319139088064</v>
      </c>
      <c r="BO15" s="8">
        <f t="shared" si="240"/>
        <v>8746.6807880345259</v>
      </c>
      <c r="BP15" s="8">
        <f t="shared" si="240"/>
        <v>34740.911318934493</v>
      </c>
      <c r="BQ15" s="8">
        <f t="shared" si="240"/>
        <v>133216.80513013894</v>
      </c>
      <c r="BR15" s="8">
        <f t="shared" si="240"/>
        <v>513536.54324967373</v>
      </c>
      <c r="BS15" s="8">
        <f t="shared" si="240"/>
        <v>2159280.3864517901</v>
      </c>
      <c r="BT15" s="8">
        <f t="shared" si="240"/>
        <v>13271095.006028526</v>
      </c>
      <c r="BU15" s="8" t="e">
        <f t="shared" si="240"/>
        <v>#DIV/0!</v>
      </c>
      <c r="BV15" s="8" t="e">
        <f t="shared" si="240"/>
        <v>#DIV/0!</v>
      </c>
      <c r="BW15" s="8" t="e">
        <f t="shared" si="240"/>
        <v>#DIV/0!</v>
      </c>
      <c r="BX15" s="8" t="e">
        <f t="shared" si="240"/>
        <v>#DIV/0!</v>
      </c>
    </row>
    <row r="16" spans="1:76" s="10" customFormat="1" x14ac:dyDescent="0.3">
      <c r="A16" s="8" t="s">
        <v>1</v>
      </c>
      <c r="B16" s="8">
        <f t="shared" ref="B16:J16" si="241">((B2*B13)^1) / FACT(1) + ((B2*B13)^2) / FACT(2) + ((B2*B13)^3) / FACT(3)</f>
        <v>0.11297930512097525</v>
      </c>
      <c r="C16" s="8">
        <f t="shared" si="241"/>
        <v>0.53293572115912291</v>
      </c>
      <c r="D16" s="8">
        <f t="shared" si="241"/>
        <v>1.3277140863936725</v>
      </c>
      <c r="E16" s="8">
        <f t="shared" si="241"/>
        <v>2.4628379110319369</v>
      </c>
      <c r="F16" s="8">
        <f t="shared" si="241"/>
        <v>4.0168100104022058</v>
      </c>
      <c r="G16" s="8">
        <f t="shared" si="241"/>
        <v>8.6953102946519056</v>
      </c>
      <c r="H16" s="8">
        <f t="shared" si="241"/>
        <v>15.991237461769085</v>
      </c>
      <c r="I16" s="8">
        <f t="shared" si="241"/>
        <v>22.666666666666664</v>
      </c>
      <c r="J16" s="8">
        <f t="shared" si="241"/>
        <v>22.666666666666664</v>
      </c>
      <c r="K16" s="8">
        <f t="shared" ref="K16:Q16" si="242">((K2*K13)^1) / FACT(1) + ((K2*K13)^2) / FACT(2) + ((K2*K13)^3) / FACT(3)</f>
        <v>22.666666666666664</v>
      </c>
      <c r="L16" s="8">
        <f t="shared" si="242"/>
        <v>22.666666666666664</v>
      </c>
      <c r="M16" s="8">
        <f t="shared" si="242"/>
        <v>22.666666666666664</v>
      </c>
      <c r="N16" s="8">
        <f t="shared" si="242"/>
        <v>22.666666666666664</v>
      </c>
      <c r="O16" s="8">
        <f t="shared" si="242"/>
        <v>22.666666666666664</v>
      </c>
      <c r="P16" s="8">
        <f t="shared" si="242"/>
        <v>22.666666666666664</v>
      </c>
      <c r="Q16" s="8">
        <f t="shared" si="242"/>
        <v>22.666666666666664</v>
      </c>
      <c r="R16" s="8">
        <f t="shared" ref="R16:Z16" si="243">((R2*R13)^1) / FACT(1) + ((R2*R13)^2) / FACT(2) + ((R2*R13)^3) / FACT(3)</f>
        <v>22.666666666666664</v>
      </c>
      <c r="S16" s="8">
        <f t="shared" si="243"/>
        <v>22.666666666666664</v>
      </c>
      <c r="T16" s="8">
        <f t="shared" si="243"/>
        <v>22.666666666666664</v>
      </c>
      <c r="U16" s="8">
        <f t="shared" si="243"/>
        <v>22.666666666666664</v>
      </c>
      <c r="V16" s="8">
        <f t="shared" si="243"/>
        <v>22.666666666666664</v>
      </c>
      <c r="W16" s="8">
        <f t="shared" si="243"/>
        <v>22.666666666666664</v>
      </c>
      <c r="X16" s="8">
        <f t="shared" si="243"/>
        <v>22.666666666666664</v>
      </c>
      <c r="Y16" s="8">
        <f t="shared" si="243"/>
        <v>22.666666666666664</v>
      </c>
      <c r="Z16" s="8">
        <f t="shared" si="243"/>
        <v>22.666666666666664</v>
      </c>
      <c r="AA16" s="9">
        <f>((AA2*AA13)^1) / FACT(1) + ((AA2*AA13)^2) / FACT(2) + ((AA2*AA13)^3) / FACT(3) + ((AA2*AA13)^4) / FACT(4) + ((AA2*AA13)^5) / FACT(5) + ((AA2*AA13)^6) / FACT(6) + ((AA2*AA13)^7) / FACT(7)</f>
        <v>0.11298489531673021</v>
      </c>
      <c r="AB16" s="9">
        <f>((AB2*AB13)^1) / FACT(1) + ((AB2*AB13)^2) / FACT(2) + ((AB2*AB13)^3) / FACT(3) + ((AB2*AB13)^4) / FACT(4) + ((AB2*AB13)^5) / FACT(5) + ((AB2*AB13)^6) / FACT(6) + ((AB2*AB13)^7) / FACT(7)</f>
        <v>0.53446530532204972</v>
      </c>
      <c r="AC16" s="9">
        <f>((AC2*AC13)^1) / FACT(1) + ((AC2*AC13)^2) / FACT(2) + ((AC2*AC13)^3) / FACT(3) + ((AC2*AC13)^4) / FACT(4) + ((AC2*AC13)^5) / FACT(5) + ((AC2*AC13)^6) / FACT(6) + ((AC2*AC13)^7) / FACT(7)</f>
        <v>1.3545759438043308</v>
      </c>
      <c r="AD16" s="9">
        <f>((AD2*AD13)^1) / FACT(1) + ((AD2*AD13)^2) / FACT(2) + ((AD2*AD13)^3) / FACT(3) + ((AD2*AD13)^4) / FACT(4) + ((AD2*AD13)^5) / FACT(5) + ((AD2*AD13)^6) / FACT(6) + ((AD2*AD13)^7) / FACT(7)</f>
        <v>2.6128134083431247</v>
      </c>
      <c r="AE16" s="9">
        <f>((AE2*AE13)^1) / FACT(1) + ((AE2*AE13)^2) / FACT(2) + ((AE2*AE13)^3) / FACT(3) + ((AE2*AE13)^4) / FACT(4) + ((AE2*AE13)^5) / FACT(5) + ((AE2*AE13)^6) / FACT(6) + ((AE2*AE13)^7) / FACT(7)</f>
        <v>4.5418084924716879</v>
      </c>
      <c r="AF16" s="9">
        <f t="shared" ref="AF16:AG16" si="244">((AF2*AF13)^1) / FACT(1) + ((AF2*AF13)^2) / FACT(2) + ((AF2*AF13)^3) / FACT(3) + ((AF2*AF13)^4) / FACT(4) + ((AF2*AF13)^5) / FACT(5) + ((AF2*AF13)^6) / FACT(6) + ((AF2*AF13)^7) / FACT(7)</f>
        <v>11.988991763177117</v>
      </c>
      <c r="AG16" s="9">
        <f t="shared" si="244"/>
        <v>28.999862199182086</v>
      </c>
      <c r="AH16" s="9">
        <f>((AH2*AH13)^1) / FACT(1) + ((AH2*AH13)^2) / FACT(2) + ((AH2*AH13)^3) / FACT(3) + ((AH2*AH13)^4) / FACT(4) + ((AH2*AH13)^5) / FACT(5) + ((AH2*AH13)^6) / FACT(6) + ((AH2*AH13)^7) / FACT(7)</f>
        <v>66.327063754910313</v>
      </c>
      <c r="AI16" s="9">
        <f t="shared" ref="AI16:AS16" si="245">((AI2*AI13)^1) / FACT(1) + ((AI2*AI13)^2) / FACT(2) + ((AI2*AI13)^3) / FACT(3) + ((AI2*AI13)^4) / FACT(4) + ((AI2*AI13)^5) / FACT(5) + ((AI2*AI13)^6) / FACT(6) + ((AI2*AI13)^7) / FACT(7)</f>
        <v>144.15230683614288</v>
      </c>
      <c r="AJ16" s="9">
        <f t="shared" si="245"/>
        <v>297.81198148406406</v>
      </c>
      <c r="AK16" s="9">
        <f t="shared" si="245"/>
        <v>585.60598529188883</v>
      </c>
      <c r="AL16" s="9">
        <f t="shared" si="245"/>
        <v>1099.0275265428013</v>
      </c>
      <c r="AM16" s="9">
        <f t="shared" si="245"/>
        <v>1349.2571428571428</v>
      </c>
      <c r="AN16" s="9">
        <f t="shared" si="245"/>
        <v>1349.2571428571428</v>
      </c>
      <c r="AO16" s="9">
        <f t="shared" si="245"/>
        <v>1349.2571428571428</v>
      </c>
      <c r="AP16" s="9">
        <f t="shared" si="245"/>
        <v>1349.2571428571428</v>
      </c>
      <c r="AQ16" s="9">
        <f t="shared" si="245"/>
        <v>1349.2571428571428</v>
      </c>
      <c r="AR16" s="9">
        <f t="shared" si="245"/>
        <v>1349.2571428571428</v>
      </c>
      <c r="AS16" s="9">
        <f t="shared" si="245"/>
        <v>1349.2571428571428</v>
      </c>
      <c r="AT16" s="9">
        <f>((AT2*AT13)^1) / FACT(1) + ((AT2*AT13)^2) / FACT(2) + ((AT2*AT13)^3) / FACT(3) + ((AT2*AT13)^4) / FACT(4) + ((AT2*AT13)^5) / FACT(5) + ((AT2*AT13)^6) / FACT(6) + ((AT2*AT13)^7) / FACT(7)</f>
        <v>1349.2571428571428</v>
      </c>
      <c r="AU16" s="9">
        <f t="shared" ref="AU16:AX16" si="246">((AU2*AU13)^1) / FACT(1) + ((AU2*AU13)^2) / FACT(2) + ((AU2*AU13)^3) / FACT(3) + ((AU2*AU13)^4) / FACT(4) + ((AU2*AU13)^5) / FACT(5) + ((AU2*AU13)^6) / FACT(6) + ((AU2*AU13)^7) / FACT(7)</f>
        <v>1349.2571428571428</v>
      </c>
      <c r="AV16" s="9">
        <f t="shared" si="246"/>
        <v>1349.2571428571428</v>
      </c>
      <c r="AW16" s="9">
        <f t="shared" si="246"/>
        <v>1349.2571428571428</v>
      </c>
      <c r="AX16" s="9">
        <f t="shared" si="246"/>
        <v>1349.2571428571428</v>
      </c>
      <c r="AY16" s="9">
        <f t="shared" ref="AY16" si="247">((AY2*AY13)^1) / FACT(1) + ((AY2*AY13)^2) / FACT(2) + ((AY2*AY13)^3) / FACT(3) + ((AY2*AY13)^4) / FACT(4) + ((AY2*AY13)^5) / FACT(5) + ((AY2*AY13)^6) / FACT(6) + ((AY2*AY13)^7) / FACT(7)</f>
        <v>1349.2571428571428</v>
      </c>
      <c r="AZ16" s="8">
        <f t="shared" ref="AZ16:BG16" si="248">((AZ2*AZ13)^1) / FACT(1) + ((AZ2*AZ13)^2) / FACT(2) + ((AZ2*AZ13)^3) / FACT(3) + ((AZ2*AZ13)^4) / FACT(4) + ((AZ2*AZ13)^5) / FACT(5) + ((AZ2*AZ13)^6) / FACT(6) + ((AZ2*AZ13)^7) / FACT(7) + ((AZ2*AZ13)^8) / FACT(8) + ((AZ2*AZ13)^9) / FACT(9) + ((AZ2*AZ13)^10) / FACT(10) + ((AZ2*AZ13)^11) / FACT(11) + ((AZ2*AZ13)^12) / FACT(12) + ((AZ2*AZ13)^13) / FACT(13) + ((AZ2*AZ13)^14) / FACT(14) + ((AZ2*AZ13)^15) / FACT(15)</f>
        <v>0.11298489531716294</v>
      </c>
      <c r="BA16" s="8">
        <f t="shared" si="248"/>
        <v>0.53446533473712321</v>
      </c>
      <c r="BB16" s="8">
        <f t="shared" si="248"/>
        <v>1.3545838635099063</v>
      </c>
      <c r="BC16" s="8">
        <f t="shared" si="248"/>
        <v>2.6130273162845246</v>
      </c>
      <c r="BD16" s="8">
        <f t="shared" si="248"/>
        <v>4.5440651700100414</v>
      </c>
      <c r="BE16" s="8">
        <f t="shared" si="248"/>
        <v>12.053966185808422</v>
      </c>
      <c r="BF16" s="8">
        <f t="shared" si="248"/>
        <v>29.736637176335044</v>
      </c>
      <c r="BG16" s="8">
        <f t="shared" si="248"/>
        <v>71.371229555982765</v>
      </c>
      <c r="BH16" s="8">
        <f t="shared" ref="BH16:BX16" si="249">((BH2*BH13)^1) / FACT(1) + ((BH2*BH13)^2) / FACT(2) + ((BH2*BH13)^3) / FACT(3) + ((BH2*BH13)^4) / FACT(4) + ((BH2*BH13)^5) / FACT(5) + ((BH2*BH13)^6) / FACT(6) + ((BH2*BH13)^7) / FACT(7) + ((BH2*BH13)^8) / FACT(8) + ((BH2*BH13)^9) / FACT(9) + ((BH2*BH13)^10) / FACT(10) + ((BH2*BH13)^11) / FACT(11) + ((BH2*BH13)^12) / FACT(12) + ((BH2*BH13)^13) / FACT(13) + ((BH2*BH13)^14) / FACT(14) + ((BH2*BH13)^15) / FACT(15)</f>
        <v>169.39002266225444</v>
      </c>
      <c r="BI16" s="8">
        <f t="shared" si="249"/>
        <v>400.03298189029209</v>
      </c>
      <c r="BJ16" s="8">
        <f t="shared" si="249"/>
        <v>941.89685233068042</v>
      </c>
      <c r="BK16" s="8">
        <f t="shared" si="249"/>
        <v>2210.3335074199949</v>
      </c>
      <c r="BL16" s="8">
        <f t="shared" si="249"/>
        <v>5159.6147771126707</v>
      </c>
      <c r="BM16" s="8">
        <f t="shared" si="249"/>
        <v>11944.383915197182</v>
      </c>
      <c r="BN16" s="8">
        <f t="shared" si="249"/>
        <v>27323.675330982533</v>
      </c>
      <c r="BO16" s="8">
        <f t="shared" si="249"/>
        <v>61544.44108117884</v>
      </c>
      <c r="BP16" s="8">
        <f t="shared" si="249"/>
        <v>136068.18700350184</v>
      </c>
      <c r="BQ16" s="8">
        <f t="shared" si="249"/>
        <v>294574.82217767579</v>
      </c>
      <c r="BR16" s="8">
        <f t="shared" si="249"/>
        <v>623446.72831714095</v>
      </c>
      <c r="BS16" s="8">
        <f t="shared" si="249"/>
        <v>1288772.4526926805</v>
      </c>
      <c r="BT16" s="8">
        <f t="shared" si="249"/>
        <v>2601335.6852038014</v>
      </c>
      <c r="BU16" s="8">
        <f t="shared" si="249"/>
        <v>4147545.6897537299</v>
      </c>
      <c r="BV16" s="8">
        <f t="shared" si="249"/>
        <v>4147545.6897537299</v>
      </c>
      <c r="BW16" s="8">
        <f t="shared" si="249"/>
        <v>4147545.6897537299</v>
      </c>
      <c r="BX16" s="8">
        <f t="shared" si="249"/>
        <v>4147545.6897537299</v>
      </c>
    </row>
    <row r="17" spans="1:76" s="10" customFormat="1" x14ac:dyDescent="0.3">
      <c r="A17" s="8" t="s">
        <v>5</v>
      </c>
      <c r="B17" s="8">
        <f t="shared" ref="B17:J17" si="250">(1+B15+B16)^-1</f>
        <v>0.89848476487639084</v>
      </c>
      <c r="C17" s="8">
        <f t="shared" si="250"/>
        <v>0.65167629594206711</v>
      </c>
      <c r="D17" s="8">
        <f t="shared" si="250"/>
        <v>0.424407224972362</v>
      </c>
      <c r="E17" s="8">
        <f t="shared" si="250"/>
        <v>0.27548597307117423</v>
      </c>
      <c r="F17" s="8">
        <f t="shared" si="250"/>
        <v>0.17718449907554643</v>
      </c>
      <c r="G17" s="8">
        <f t="shared" si="250"/>
        <v>6.7707688800395474E-2</v>
      </c>
      <c r="H17" s="8">
        <f t="shared" si="250"/>
        <v>1.7565304464176989E-2</v>
      </c>
      <c r="I17" s="8" t="e">
        <f t="shared" si="250"/>
        <v>#DIV/0!</v>
      </c>
      <c r="J17" s="8" t="e">
        <f t="shared" si="250"/>
        <v>#DIV/0!</v>
      </c>
      <c r="K17" s="8" t="e">
        <f t="shared" ref="K17:Q17" si="251">(1+K15+K16)^-1</f>
        <v>#DIV/0!</v>
      </c>
      <c r="L17" s="8" t="e">
        <f t="shared" si="251"/>
        <v>#DIV/0!</v>
      </c>
      <c r="M17" s="8" t="e">
        <f t="shared" si="251"/>
        <v>#DIV/0!</v>
      </c>
      <c r="N17" s="8" t="e">
        <f t="shared" si="251"/>
        <v>#DIV/0!</v>
      </c>
      <c r="O17" s="8" t="e">
        <f t="shared" si="251"/>
        <v>#DIV/0!</v>
      </c>
      <c r="P17" s="8" t="e">
        <f t="shared" si="251"/>
        <v>#DIV/0!</v>
      </c>
      <c r="Q17" s="8" t="e">
        <f t="shared" si="251"/>
        <v>#DIV/0!</v>
      </c>
      <c r="R17" s="8" t="e">
        <f t="shared" ref="R17" si="252">(1+R15+R16)^-1</f>
        <v>#DIV/0!</v>
      </c>
      <c r="S17" s="8" t="e">
        <f t="shared" ref="S17" si="253">(1+S15+S16)^-1</f>
        <v>#DIV/0!</v>
      </c>
      <c r="T17" s="8" t="e">
        <f t="shared" ref="T17" si="254">(1+T15+T16)^-1</f>
        <v>#DIV/0!</v>
      </c>
      <c r="U17" s="8" t="e">
        <f t="shared" ref="U17" si="255">(1+U15+U16)^-1</f>
        <v>#DIV/0!</v>
      </c>
      <c r="V17" s="8" t="e">
        <f t="shared" ref="V17" si="256">(1+V15+V16)^-1</f>
        <v>#DIV/0!</v>
      </c>
      <c r="W17" s="8" t="e">
        <f t="shared" ref="W17" si="257">(1+W15+W16)^-1</f>
        <v>#DIV/0!</v>
      </c>
      <c r="X17" s="8" t="e">
        <f t="shared" ref="X17" si="258">(1+X15+X16)^-1</f>
        <v>#DIV/0!</v>
      </c>
      <c r="Y17" s="8" t="e">
        <f t="shared" ref="Y17" si="259">(1+Y15+Y16)^-1</f>
        <v>#DIV/0!</v>
      </c>
      <c r="Z17" s="8" t="e">
        <f t="shared" ref="Z17" si="260">(1+Z15+Z16)^-1</f>
        <v>#DIV/0!</v>
      </c>
      <c r="AA17" s="9">
        <f>(1+AA15+AA16)^-1</f>
        <v>0.89848479005191995</v>
      </c>
      <c r="AB17" s="9">
        <f>(1+AB15+AB16)^-1</f>
        <v>0.65169279307710204</v>
      </c>
      <c r="AC17" s="9">
        <f>(1+AC15+AC16)^-1</f>
        <v>0.42470347608747233</v>
      </c>
      <c r="AD17" s="9">
        <f>(1+AD15+AD16)^-1</f>
        <v>0.27677581609555707</v>
      </c>
      <c r="AE17" s="9">
        <f>(1+AE15+AE16)^-1</f>
        <v>0.18037045462364509</v>
      </c>
      <c r="AF17" s="9">
        <f t="shared" ref="AF17:AG17" si="261">(1+AF15+AF16)^-1</f>
        <v>7.6579506761129193E-2</v>
      </c>
      <c r="AG17" s="9">
        <f t="shared" si="261"/>
        <v>3.2444309658133372E-2</v>
      </c>
      <c r="AH17" s="9">
        <f>(1+AH15+AH16)^-1</f>
        <v>1.3632083883885952E-2</v>
      </c>
      <c r="AI17" s="9">
        <f t="shared" ref="AI17:AS17" si="262">(1+AI15+AI16)^-1</f>
        <v>5.5917509263387396E-3</v>
      </c>
      <c r="AJ17" s="9">
        <f t="shared" si="262"/>
        <v>2.1561788224947012E-3</v>
      </c>
      <c r="AK17" s="9">
        <f t="shared" si="262"/>
        <v>7.0198714551040348E-4</v>
      </c>
      <c r="AL17" s="9">
        <f t="shared" si="262"/>
        <v>1.0482659859940442E-4</v>
      </c>
      <c r="AM17" s="9" t="e">
        <f t="shared" si="262"/>
        <v>#DIV/0!</v>
      </c>
      <c r="AN17" s="9" t="e">
        <f t="shared" si="262"/>
        <v>#DIV/0!</v>
      </c>
      <c r="AO17" s="9" t="e">
        <f t="shared" si="262"/>
        <v>#DIV/0!</v>
      </c>
      <c r="AP17" s="9" t="e">
        <f t="shared" si="262"/>
        <v>#DIV/0!</v>
      </c>
      <c r="AQ17" s="9" t="e">
        <f t="shared" si="262"/>
        <v>#DIV/0!</v>
      </c>
      <c r="AR17" s="9" t="e">
        <f t="shared" si="262"/>
        <v>#DIV/0!</v>
      </c>
      <c r="AS17" s="9" t="e">
        <f t="shared" si="262"/>
        <v>#DIV/0!</v>
      </c>
      <c r="AT17" s="9" t="e">
        <f>(1+AT15+AT16)^-1</f>
        <v>#DIV/0!</v>
      </c>
      <c r="AU17" s="9" t="e">
        <f t="shared" ref="AU17" si="263">(1+AU15+AU16)^-1</f>
        <v>#DIV/0!</v>
      </c>
      <c r="AV17" s="9" t="e">
        <f t="shared" ref="AV17" si="264">(1+AV15+AV16)^-1</f>
        <v>#DIV/0!</v>
      </c>
      <c r="AW17" s="9" t="e">
        <f t="shared" ref="AW17" si="265">(1+AW15+AW16)^-1</f>
        <v>#DIV/0!</v>
      </c>
      <c r="AX17" s="9" t="e">
        <f t="shared" ref="AX17:AY17" si="266">(1+AX15+AX16)^-1</f>
        <v>#DIV/0!</v>
      </c>
      <c r="AY17" s="9" t="e">
        <f t="shared" si="266"/>
        <v>#DIV/0!</v>
      </c>
      <c r="AZ17" s="8">
        <f t="shared" ref="AZ17:BG17" si="267">(1+AZ15+AZ16)^-1</f>
        <v>0.8984847900519205</v>
      </c>
      <c r="BA17" s="8">
        <f t="shared" si="267"/>
        <v>0.6516927931586769</v>
      </c>
      <c r="BB17" s="8">
        <f t="shared" si="267"/>
        <v>0.42470349665495827</v>
      </c>
      <c r="BC17" s="8">
        <f t="shared" si="267"/>
        <v>0.27677620799932529</v>
      </c>
      <c r="BD17" s="8">
        <f t="shared" si="267"/>
        <v>0.18037306007087478</v>
      </c>
      <c r="BE17" s="8">
        <f t="shared" si="267"/>
        <v>7.6605069299085685E-2</v>
      </c>
      <c r="BF17" s="8">
        <f t="shared" si="267"/>
        <v>3.2534440358648303E-2</v>
      </c>
      <c r="BG17" s="8">
        <f t="shared" si="267"/>
        <v>1.3817486518457055E-2</v>
      </c>
      <c r="BH17" s="8">
        <f t="shared" ref="BH17:BX17" si="268">(1+BH15+BH16)^-1</f>
        <v>5.8683159413188343E-3</v>
      </c>
      <c r="BI17" s="8">
        <f t="shared" si="268"/>
        <v>2.4922398768763383E-3</v>
      </c>
      <c r="BJ17" s="8">
        <f t="shared" si="268"/>
        <v>1.0583520523846247E-3</v>
      </c>
      <c r="BK17" s="8">
        <f t="shared" si="268"/>
        <v>4.4931105915857228E-4</v>
      </c>
      <c r="BL17" s="8">
        <f t="shared" si="268"/>
        <v>1.9059782297812305E-4</v>
      </c>
      <c r="BM17" s="8">
        <f t="shared" si="268"/>
        <v>8.069616661811972E-5</v>
      </c>
      <c r="BN17" s="8">
        <f t="shared" si="268"/>
        <v>3.40236652853818E-5</v>
      </c>
      <c r="BO17" s="8">
        <f t="shared" si="268"/>
        <v>1.4226345334411953E-5</v>
      </c>
      <c r="BP17" s="8">
        <f t="shared" si="268"/>
        <v>5.8544547999282283E-6</v>
      </c>
      <c r="BQ17" s="8">
        <f t="shared" si="268"/>
        <v>2.3375811927690333E-6</v>
      </c>
      <c r="BR17" s="8">
        <f t="shared" si="268"/>
        <v>8.7951964245024746E-7</v>
      </c>
      <c r="BS17" s="8">
        <f t="shared" si="268"/>
        <v>2.9001867333026318E-7</v>
      </c>
      <c r="BT17" s="8">
        <f t="shared" si="268"/>
        <v>6.3002318702835156E-8</v>
      </c>
      <c r="BU17" s="8" t="e">
        <f t="shared" si="268"/>
        <v>#DIV/0!</v>
      </c>
      <c r="BV17" s="8" t="e">
        <f t="shared" si="268"/>
        <v>#DIV/0!</v>
      </c>
      <c r="BW17" s="8" t="e">
        <f t="shared" si="268"/>
        <v>#DIV/0!</v>
      </c>
      <c r="BX17" s="8" t="e">
        <f t="shared" si="268"/>
        <v>#DIV/0!</v>
      </c>
    </row>
    <row r="18" spans="1:76" s="13" customFormat="1" x14ac:dyDescent="0.3">
      <c r="A18" s="19" t="s">
        <v>6</v>
      </c>
      <c r="B18" s="11">
        <f t="shared" ref="B18:J18" si="269">B15 * B17</f>
        <v>5.0507260917285327E-6</v>
      </c>
      <c r="C18" s="11">
        <f t="shared" si="269"/>
        <v>1.0221273177414599E-3</v>
      </c>
      <c r="D18" s="11">
        <f t="shared" si="269"/>
        <v>1.2101324064584489E-2</v>
      </c>
      <c r="E18" s="11">
        <f t="shared" si="269"/>
        <v>4.6036728491614665E-2</v>
      </c>
      <c r="F18" s="11">
        <f t="shared" si="269"/>
        <v>0.11109903134969835</v>
      </c>
      <c r="G18" s="11">
        <f t="shared" si="269"/>
        <v>0.34355294774643824</v>
      </c>
      <c r="H18" s="11">
        <f t="shared" si="269"/>
        <v>0.7015437407608961</v>
      </c>
      <c r="I18" s="11" t="e">
        <f t="shared" si="269"/>
        <v>#DIV/0!</v>
      </c>
      <c r="J18" s="11" t="e">
        <f t="shared" si="269"/>
        <v>#DIV/0!</v>
      </c>
      <c r="K18" s="11" t="e">
        <f t="shared" ref="K18:Q18" si="270">K15 * K17</f>
        <v>#DIV/0!</v>
      </c>
      <c r="L18" s="11" t="e">
        <f t="shared" si="270"/>
        <v>#DIV/0!</v>
      </c>
      <c r="M18" s="11" t="e">
        <f t="shared" si="270"/>
        <v>#DIV/0!</v>
      </c>
      <c r="N18" s="11" t="e">
        <f t="shared" si="270"/>
        <v>#DIV/0!</v>
      </c>
      <c r="O18" s="11" t="e">
        <f t="shared" si="270"/>
        <v>#DIV/0!</v>
      </c>
      <c r="P18" s="11" t="e">
        <f t="shared" si="270"/>
        <v>#DIV/0!</v>
      </c>
      <c r="Q18" s="11" t="e">
        <f t="shared" si="270"/>
        <v>#DIV/0!</v>
      </c>
      <c r="R18" s="11" t="e">
        <f t="shared" ref="R18" si="271">R15 * R17</f>
        <v>#DIV/0!</v>
      </c>
      <c r="S18" s="11" t="e">
        <f t="shared" ref="S18" si="272">S15 * S17</f>
        <v>#DIV/0!</v>
      </c>
      <c r="T18" s="11" t="e">
        <f t="shared" ref="T18" si="273">T15 * T17</f>
        <v>#DIV/0!</v>
      </c>
      <c r="U18" s="11" t="e">
        <f t="shared" ref="U18" si="274">U15 * U17</f>
        <v>#DIV/0!</v>
      </c>
      <c r="V18" s="11" t="e">
        <f t="shared" ref="V18" si="275">V15 * V17</f>
        <v>#DIV/0!</v>
      </c>
      <c r="W18" s="11" t="e">
        <f t="shared" ref="W18" si="276">W15 * W17</f>
        <v>#DIV/0!</v>
      </c>
      <c r="X18" s="11" t="e">
        <f t="shared" ref="X18" si="277">X15 * X17</f>
        <v>#DIV/0!</v>
      </c>
      <c r="Y18" s="11" t="e">
        <f t="shared" ref="Y18" si="278">Y15 * Y17</f>
        <v>#DIV/0!</v>
      </c>
      <c r="Z18" s="11" t="e">
        <f t="shared" ref="Z18" si="279">Z15 * Z17</f>
        <v>#DIV/0!</v>
      </c>
      <c r="AA18" s="12">
        <f>AA15 * AA17</f>
        <v>3.8939282842014135E-13</v>
      </c>
      <c r="AB18" s="12">
        <f>AB15 * AB17</f>
        <v>1.9294765333163154E-8</v>
      </c>
      <c r="AC18" s="12">
        <f>AC15 * AC17</f>
        <v>3.4119543597881022E-6</v>
      </c>
      <c r="AD18" s="12">
        <f>AD15 * AD17</f>
        <v>6.0620504860441266E-5</v>
      </c>
      <c r="AE18" s="12">
        <f>AE15 * AE17</f>
        <v>4.2148277570450561E-4</v>
      </c>
      <c r="AF18" s="12">
        <f t="shared" ref="AF18:AG18" si="280">AF15 * AF17</f>
        <v>5.3094174515265474E-3</v>
      </c>
      <c r="AG18" s="12">
        <f t="shared" si="280"/>
        <v>2.6675181108406353E-2</v>
      </c>
      <c r="AH18" s="12">
        <f>AH15 * AH17</f>
        <v>8.2191819237325242E-2</v>
      </c>
      <c r="AI18" s="12">
        <f t="shared" ref="AI18:AS18" si="281">AI15 * AI17</f>
        <v>0.18834445378879314</v>
      </c>
      <c r="AJ18" s="12">
        <f t="shared" si="281"/>
        <v>0.35570793361638237</v>
      </c>
      <c r="AK18" s="12">
        <f t="shared" si="281"/>
        <v>0.58821013884562923</v>
      </c>
      <c r="AL18" s="12">
        <f t="shared" si="281"/>
        <v>0.88468785602680211</v>
      </c>
      <c r="AM18" s="12" t="e">
        <f t="shared" si="281"/>
        <v>#DIV/0!</v>
      </c>
      <c r="AN18" s="12" t="e">
        <f t="shared" si="281"/>
        <v>#DIV/0!</v>
      </c>
      <c r="AO18" s="12" t="e">
        <f t="shared" si="281"/>
        <v>#DIV/0!</v>
      </c>
      <c r="AP18" s="12" t="e">
        <f t="shared" si="281"/>
        <v>#DIV/0!</v>
      </c>
      <c r="AQ18" s="12" t="e">
        <f t="shared" si="281"/>
        <v>#DIV/0!</v>
      </c>
      <c r="AR18" s="12" t="e">
        <f t="shared" si="281"/>
        <v>#DIV/0!</v>
      </c>
      <c r="AS18" s="12" t="e">
        <f t="shared" si="281"/>
        <v>#DIV/0!</v>
      </c>
      <c r="AT18" s="12" t="e">
        <f>AT15 * AT17</f>
        <v>#DIV/0!</v>
      </c>
      <c r="AU18" s="12" t="e">
        <f t="shared" ref="AU18" si="282">AU15 * AU17</f>
        <v>#DIV/0!</v>
      </c>
      <c r="AV18" s="12" t="e">
        <f t="shared" ref="AV18" si="283">AV15 * AV17</f>
        <v>#DIV/0!</v>
      </c>
      <c r="AW18" s="12" t="e">
        <f t="shared" ref="AW18" si="284">AW15 * AW17</f>
        <v>#DIV/0!</v>
      </c>
      <c r="AX18" s="12" t="e">
        <f t="shared" ref="AX18:AY18" si="285">AX15 * AX17</f>
        <v>#DIV/0!</v>
      </c>
      <c r="AY18" s="12" t="e">
        <f t="shared" si="285"/>
        <v>#DIV/0!</v>
      </c>
      <c r="AZ18" s="11">
        <f t="shared" ref="AZ18:BG18" si="286">AZ15 * AZ17</f>
        <v>1.2849942608724474E-29</v>
      </c>
      <c r="BA18" s="11">
        <f t="shared" si="286"/>
        <v>4.0856255331276736E-20</v>
      </c>
      <c r="BB18" s="11">
        <f t="shared" si="286"/>
        <v>1.7942814407919944E-15</v>
      </c>
      <c r="BC18" s="11">
        <f t="shared" si="286"/>
        <v>7.9040581202480399E-13</v>
      </c>
      <c r="BD18" s="11">
        <f t="shared" si="286"/>
        <v>5.2934300908533515E-11</v>
      </c>
      <c r="BE18" s="11">
        <f t="shared" si="286"/>
        <v>1.5708224596037771E-8</v>
      </c>
      <c r="BF18" s="11">
        <f t="shared" si="286"/>
        <v>7.1096111533848689E-7</v>
      </c>
      <c r="BG18" s="11">
        <f t="shared" si="286"/>
        <v>1.1511286047328899E-5</v>
      </c>
      <c r="BH18" s="11">
        <f t="shared" ref="BH18:BX18" si="287">BH15 * BH17</f>
        <v>9.7513769414919662E-5</v>
      </c>
      <c r="BI18" s="11">
        <f t="shared" si="287"/>
        <v>5.2961059038748978E-4</v>
      </c>
      <c r="BJ18" s="11">
        <f t="shared" si="287"/>
        <v>2.0831811488219616E-3</v>
      </c>
      <c r="BK18" s="11">
        <f t="shared" si="287"/>
        <v>6.4233996282815238E-3</v>
      </c>
      <c r="BL18" s="11">
        <f t="shared" si="287"/>
        <v>1.6398058253593195E-2</v>
      </c>
      <c r="BM18" s="11">
        <f t="shared" si="287"/>
        <v>3.6053309261840749E-2</v>
      </c>
      <c r="BN18" s="11">
        <f t="shared" si="287"/>
        <v>7.0314392506921203E-2</v>
      </c>
      <c r="BO18" s="11">
        <f t="shared" si="287"/>
        <v>0.12443330142044565</v>
      </c>
      <c r="BP18" s="11">
        <f t="shared" si="287"/>
        <v>0.20338909502501695</v>
      </c>
      <c r="BQ18" s="11">
        <f t="shared" si="287"/>
        <v>0.31140509823299006</v>
      </c>
      <c r="BR18" s="11">
        <f t="shared" si="287"/>
        <v>0.45166547690408909</v>
      </c>
      <c r="BS18" s="11">
        <f t="shared" si="287"/>
        <v>0.62623163302680618</v>
      </c>
      <c r="BT18" s="11">
        <f t="shared" si="287"/>
        <v>0.83610975710541324</v>
      </c>
      <c r="BU18" s="11" t="e">
        <f t="shared" si="287"/>
        <v>#DIV/0!</v>
      </c>
      <c r="BV18" s="11" t="e">
        <f t="shared" si="287"/>
        <v>#DIV/0!</v>
      </c>
      <c r="BW18" s="11" t="e">
        <f t="shared" si="287"/>
        <v>#DIV/0!</v>
      </c>
      <c r="BX18" s="11" t="e">
        <f t="shared" si="287"/>
        <v>#DIV/0!</v>
      </c>
    </row>
    <row r="19" spans="1:76" s="16" customFormat="1" x14ac:dyDescent="0.3">
      <c r="A19" s="20" t="s">
        <v>3</v>
      </c>
      <c r="B19" s="14">
        <f t="shared" ref="B19:J19" si="288">B2*B13 + B13*B18/(1-B13)</f>
        <v>0.10704563993873324</v>
      </c>
      <c r="C19" s="14">
        <f t="shared" si="288"/>
        <v>0.42830453469683927</v>
      </c>
      <c r="D19" s="14">
        <f t="shared" si="288"/>
        <v>0.85966055373967321</v>
      </c>
      <c r="E19" s="14">
        <f t="shared" si="288"/>
        <v>1.3063236956500355</v>
      </c>
      <c r="F19" s="14">
        <f t="shared" si="288"/>
        <v>1.7959198826278111</v>
      </c>
      <c r="G19" s="14">
        <f t="shared" si="288"/>
        <v>3.1859165549921138</v>
      </c>
      <c r="H19" s="14">
        <f t="shared" si="288"/>
        <v>7.6080902296005988</v>
      </c>
      <c r="I19" s="14" t="e">
        <f t="shared" si="288"/>
        <v>#DIV/0!</v>
      </c>
      <c r="J19" s="14" t="e">
        <f t="shared" si="288"/>
        <v>#DIV/0!</v>
      </c>
      <c r="K19" s="14" t="e">
        <f t="shared" ref="K19:Q19" si="289">K2*K13 + K13*K18/(1-K13)</f>
        <v>#DIV/0!</v>
      </c>
      <c r="L19" s="14" t="e">
        <f t="shared" si="289"/>
        <v>#DIV/0!</v>
      </c>
      <c r="M19" s="14" t="e">
        <f t="shared" si="289"/>
        <v>#DIV/0!</v>
      </c>
      <c r="N19" s="14" t="e">
        <f t="shared" si="289"/>
        <v>#DIV/0!</v>
      </c>
      <c r="O19" s="14" t="e">
        <f t="shared" si="289"/>
        <v>#DIV/0!</v>
      </c>
      <c r="P19" s="14" t="e">
        <f t="shared" si="289"/>
        <v>#DIV/0!</v>
      </c>
      <c r="Q19" s="14" t="e">
        <f t="shared" si="289"/>
        <v>#DIV/0!</v>
      </c>
      <c r="R19" s="14" t="e">
        <f t="shared" ref="R19" si="290">R2*R13 + R13*R18/(1-R13)</f>
        <v>#DIV/0!</v>
      </c>
      <c r="S19" s="14" t="e">
        <f t="shared" ref="S19" si="291">S2*S13 + S13*S18/(1-S13)</f>
        <v>#DIV/0!</v>
      </c>
      <c r="T19" s="14" t="e">
        <f t="shared" ref="T19" si="292">T2*T13 + T13*T18/(1-T13)</f>
        <v>#DIV/0!</v>
      </c>
      <c r="U19" s="14" t="e">
        <f t="shared" ref="U19" si="293">U2*U13 + U13*U18/(1-U13)</f>
        <v>#DIV/0!</v>
      </c>
      <c r="V19" s="14" t="e">
        <f t="shared" ref="V19" si="294">V2*V13 + V13*V18/(1-V13)</f>
        <v>#DIV/0!</v>
      </c>
      <c r="W19" s="14" t="e">
        <f t="shared" ref="W19" si="295">W2*W13 + W13*W18/(1-W13)</f>
        <v>#DIV/0!</v>
      </c>
      <c r="X19" s="14" t="e">
        <f t="shared" ref="X19" si="296">X2*X13 + X13*X18/(1-X13)</f>
        <v>#DIV/0!</v>
      </c>
      <c r="Y19" s="14" t="e">
        <f t="shared" ref="Y19" si="297">Y2*Y13 + Y13*Y18/(1-Y13)</f>
        <v>#DIV/0!</v>
      </c>
      <c r="Z19" s="14" t="e">
        <f t="shared" ref="Z19" si="298">Z2*Z13 + Z13*Z18/(1-Z13)</f>
        <v>#DIV/0!</v>
      </c>
      <c r="AA19" s="15">
        <f>AA2*AA13 + AA13*AA18/(1-AA13)</f>
        <v>0.10704550105771504</v>
      </c>
      <c r="AB19" s="15">
        <f>AB2*AB13 + AB13*AB18/(1-AB13)</f>
        <v>0.42818200532194706</v>
      </c>
      <c r="AC19" s="15">
        <f>AC2*AC13 + AC13*AC18/(1-AC13)</f>
        <v>0.85636441747956693</v>
      </c>
      <c r="AD19" s="15">
        <f>AD2*AD13 + AD13*AD18/(1-AD13)</f>
        <v>1.2845576083088301</v>
      </c>
      <c r="AE19" s="15">
        <f>AE2*AE13 + AE13*AE18/(1-AE13)</f>
        <v>1.7128428338678978</v>
      </c>
      <c r="AF19" s="15">
        <f t="shared" ref="AF19:AG19" si="299">AF2*AF13 + AF13*AF18/(1-AF13)</f>
        <v>2.5716036462959231</v>
      </c>
      <c r="AG19" s="15">
        <f t="shared" si="299"/>
        <v>3.4454306282014322</v>
      </c>
      <c r="AH19" s="15">
        <f>AH2*AH13 + AH13*AH18/(1-AH13)</f>
        <v>4.3764713456150384</v>
      </c>
      <c r="AI19" s="15">
        <f t="shared" ref="AI19:AS19" si="300">AI2*AI13 + AI13*AI18/(1-AI13)</f>
        <v>5.4763429280972362</v>
      </c>
      <c r="AJ19" s="15">
        <f t="shared" si="300"/>
        <v>7.0578038071089892</v>
      </c>
      <c r="AK19" s="15">
        <f t="shared" si="300"/>
        <v>10.357846415588051</v>
      </c>
      <c r="AL19" s="15">
        <f t="shared" si="300"/>
        <v>31.000669585163863</v>
      </c>
      <c r="AM19" s="15" t="e">
        <f t="shared" si="300"/>
        <v>#DIV/0!</v>
      </c>
      <c r="AN19" s="15" t="e">
        <f t="shared" si="300"/>
        <v>#DIV/0!</v>
      </c>
      <c r="AO19" s="15" t="e">
        <f t="shared" si="300"/>
        <v>#DIV/0!</v>
      </c>
      <c r="AP19" s="15" t="e">
        <f t="shared" si="300"/>
        <v>#DIV/0!</v>
      </c>
      <c r="AQ19" s="15" t="e">
        <f t="shared" si="300"/>
        <v>#DIV/0!</v>
      </c>
      <c r="AR19" s="15" t="e">
        <f t="shared" si="300"/>
        <v>#DIV/0!</v>
      </c>
      <c r="AS19" s="15" t="e">
        <f t="shared" si="300"/>
        <v>#DIV/0!</v>
      </c>
      <c r="AT19" s="15" t="e">
        <f>AT2*AT13 + AT13*AT18/(1-AT13)</f>
        <v>#DIV/0!</v>
      </c>
      <c r="AU19" s="15" t="e">
        <f t="shared" ref="AU19" si="301">AU2*AU13 + AU13*AU18/(1-AU13)</f>
        <v>#DIV/0!</v>
      </c>
      <c r="AV19" s="15" t="e">
        <f t="shared" ref="AV19" si="302">AV2*AV13 + AV13*AV18/(1-AV13)</f>
        <v>#DIV/0!</v>
      </c>
      <c r="AW19" s="15" t="e">
        <f t="shared" ref="AW19" si="303">AW2*AW13 + AW13*AW18/(1-AW13)</f>
        <v>#DIV/0!</v>
      </c>
      <c r="AX19" s="15" t="e">
        <f t="shared" ref="AX19:AY19" si="304">AX2*AX13 + AX13*AX18/(1-AX13)</f>
        <v>#DIV/0!</v>
      </c>
      <c r="AY19" s="15" t="e">
        <f t="shared" si="304"/>
        <v>#DIV/0!</v>
      </c>
      <c r="AZ19" s="14">
        <f t="shared" ref="AZ19:BG19" si="305">AZ2*AZ13 + AZ13*AZ18/(1-AZ13)</f>
        <v>0.10704550105770975</v>
      </c>
      <c r="BA19" s="14">
        <f t="shared" si="305"/>
        <v>0.42818200423083902</v>
      </c>
      <c r="BB19" s="14">
        <f t="shared" si="305"/>
        <v>0.85636400846167815</v>
      </c>
      <c r="BC19" s="14">
        <f t="shared" si="305"/>
        <v>1.2845460126925861</v>
      </c>
      <c r="BD19" s="14">
        <f t="shared" si="305"/>
        <v>1.7127280169297017</v>
      </c>
      <c r="BE19" s="14">
        <f t="shared" si="305"/>
        <v>2.5690920283897358</v>
      </c>
      <c r="BF19" s="14">
        <f t="shared" si="305"/>
        <v>3.4254562275210154</v>
      </c>
      <c r="BG19" s="14">
        <f t="shared" si="305"/>
        <v>4.2818242485294489</v>
      </c>
      <c r="BH19" s="14">
        <f t="shared" ref="BH19:BX19" si="306">BH2*BH13 + BH13*BH18/(1-BH13)</f>
        <v>5.1382301796767882</v>
      </c>
      <c r="BI19" s="14">
        <f t="shared" si="306"/>
        <v>5.9948653638528215</v>
      </c>
      <c r="BJ19" s="14">
        <f t="shared" si="306"/>
        <v>6.8524719708200807</v>
      </c>
      <c r="BK19" s="14">
        <f t="shared" si="306"/>
        <v>7.7132459980694543</v>
      </c>
      <c r="BL19" s="14">
        <f t="shared" si="306"/>
        <v>8.5825239297464204</v>
      </c>
      <c r="BM19" s="14">
        <f t="shared" si="306"/>
        <v>9.4716184596555415</v>
      </c>
      <c r="BN19" s="14">
        <f t="shared" si="306"/>
        <v>10.402612519954209</v>
      </c>
      <c r="BO19" s="14">
        <f t="shared" si="306"/>
        <v>11.417344061015147</v>
      </c>
      <c r="BP19" s="14">
        <f t="shared" si="306"/>
        <v>12.597051701973538</v>
      </c>
      <c r="BQ19" s="14">
        <f t="shared" si="306"/>
        <v>14.113518840278514</v>
      </c>
      <c r="BR19" s="14">
        <f t="shared" si="306"/>
        <v>16.394673289299263</v>
      </c>
      <c r="BS19" s="14">
        <f t="shared" si="306"/>
        <v>20.881341817704822</v>
      </c>
      <c r="BT19" s="14">
        <f t="shared" si="306"/>
        <v>37.428908352976862</v>
      </c>
      <c r="BU19" s="14" t="e">
        <f t="shared" si="306"/>
        <v>#DIV/0!</v>
      </c>
      <c r="BV19" s="14" t="e">
        <f t="shared" si="306"/>
        <v>#DIV/0!</v>
      </c>
      <c r="BW19" s="14" t="e">
        <f t="shared" si="306"/>
        <v>#DIV/0!</v>
      </c>
      <c r="BX19" s="14" t="e">
        <f t="shared" si="306"/>
        <v>#DIV/0!</v>
      </c>
    </row>
    <row r="20" spans="1:76" s="10" customFormat="1" x14ac:dyDescent="0.3">
      <c r="A20" s="17" t="s">
        <v>4</v>
      </c>
      <c r="B20" s="8">
        <f t="shared" ref="B20:J20" si="307">B13*B18/(1-B13)</f>
        <v>1.3888102348517681E-7</v>
      </c>
      <c r="C20" s="8">
        <f t="shared" si="307"/>
        <v>1.2253046600023756E-4</v>
      </c>
      <c r="D20" s="8">
        <f t="shared" si="307"/>
        <v>3.2965452779951765E-3</v>
      </c>
      <c r="E20" s="8">
        <f t="shared" si="307"/>
        <v>2.1777682957518418E-2</v>
      </c>
      <c r="F20" s="8">
        <f t="shared" si="307"/>
        <v>8.3191865704455012E-2</v>
      </c>
      <c r="G20" s="8">
        <f t="shared" si="307"/>
        <v>0.61682452960707979</v>
      </c>
      <c r="H20" s="8">
        <f t="shared" si="307"/>
        <v>4.1826341957538862</v>
      </c>
      <c r="I20" s="8" t="e">
        <f t="shared" si="307"/>
        <v>#DIV/0!</v>
      </c>
      <c r="J20" s="8" t="e">
        <f t="shared" si="307"/>
        <v>#DIV/0!</v>
      </c>
      <c r="K20" s="8" t="e">
        <f t="shared" ref="K20:Q20" si="308">K13*K18/(1-K13)</f>
        <v>#DIV/0!</v>
      </c>
      <c r="L20" s="8" t="e">
        <f t="shared" si="308"/>
        <v>#DIV/0!</v>
      </c>
      <c r="M20" s="8" t="e">
        <f t="shared" si="308"/>
        <v>#DIV/0!</v>
      </c>
      <c r="N20" s="8" t="e">
        <f t="shared" si="308"/>
        <v>#DIV/0!</v>
      </c>
      <c r="O20" s="8" t="e">
        <f t="shared" si="308"/>
        <v>#DIV/0!</v>
      </c>
      <c r="P20" s="8" t="e">
        <f t="shared" si="308"/>
        <v>#DIV/0!</v>
      </c>
      <c r="Q20" s="8" t="e">
        <f t="shared" si="308"/>
        <v>#DIV/0!</v>
      </c>
      <c r="R20" s="8" t="e">
        <f t="shared" ref="R20:Z20" si="309">R13*R18/(1-R13)</f>
        <v>#DIV/0!</v>
      </c>
      <c r="S20" s="8" t="e">
        <f t="shared" si="309"/>
        <v>#DIV/0!</v>
      </c>
      <c r="T20" s="8" t="e">
        <f t="shared" si="309"/>
        <v>#DIV/0!</v>
      </c>
      <c r="U20" s="8" t="e">
        <f t="shared" si="309"/>
        <v>#DIV/0!</v>
      </c>
      <c r="V20" s="8" t="e">
        <f t="shared" si="309"/>
        <v>#DIV/0!</v>
      </c>
      <c r="W20" s="8" t="e">
        <f t="shared" si="309"/>
        <v>#DIV/0!</v>
      </c>
      <c r="X20" s="8" t="e">
        <f t="shared" si="309"/>
        <v>#DIV/0!</v>
      </c>
      <c r="Y20" s="8" t="e">
        <f t="shared" si="309"/>
        <v>#DIV/0!</v>
      </c>
      <c r="Z20" s="8" t="e">
        <f t="shared" si="309"/>
        <v>#DIV/0!</v>
      </c>
      <c r="AA20" s="9">
        <f>AA13*AA18/(1-AA13)</f>
        <v>5.2810073125467285E-15</v>
      </c>
      <c r="AB20" s="9">
        <f>AB13*AB18/(1-AB13)</f>
        <v>1.0911080134432464E-9</v>
      </c>
      <c r="AC20" s="9">
        <f>AC13*AC18/(1-AC13)</f>
        <v>4.0901788888703393E-7</v>
      </c>
      <c r="AD20" s="9">
        <f>AD13*AD18/(1-AD13)</f>
        <v>1.1595616313217949E-5</v>
      </c>
      <c r="AE20" s="9">
        <f>AE13*AE18/(1-AE13)</f>
        <v>1.1481694454173728E-4</v>
      </c>
      <c r="AF20" s="9">
        <f t="shared" ref="AF20:AG20" si="310">AF13*AF18/(1-AF13)</f>
        <v>2.5116209108890382E-3</v>
      </c>
      <c r="AG20" s="9">
        <f t="shared" si="310"/>
        <v>1.9974594354720106E-2</v>
      </c>
      <c r="AH20" s="9">
        <f>AH13*AH18/(1-AH13)</f>
        <v>9.4651303306647824E-2</v>
      </c>
      <c r="AI20" s="9">
        <f t="shared" ref="AI20:AS20" si="311">AI13*AI18/(1-AI13)</f>
        <v>0.33815887732716787</v>
      </c>
      <c r="AJ20" s="9">
        <f t="shared" si="311"/>
        <v>1.0632557478772433</v>
      </c>
      <c r="AK20" s="9">
        <f t="shared" si="311"/>
        <v>3.5069343478946267</v>
      </c>
      <c r="AL20" s="9">
        <f t="shared" si="311"/>
        <v>23.293393509008759</v>
      </c>
      <c r="AM20" s="9" t="e">
        <f t="shared" si="311"/>
        <v>#DIV/0!</v>
      </c>
      <c r="AN20" s="9" t="e">
        <f t="shared" si="311"/>
        <v>#DIV/0!</v>
      </c>
      <c r="AO20" s="9" t="e">
        <f t="shared" si="311"/>
        <v>#DIV/0!</v>
      </c>
      <c r="AP20" s="9" t="e">
        <f t="shared" si="311"/>
        <v>#DIV/0!</v>
      </c>
      <c r="AQ20" s="9" t="e">
        <f t="shared" si="311"/>
        <v>#DIV/0!</v>
      </c>
      <c r="AR20" s="9" t="e">
        <f t="shared" si="311"/>
        <v>#DIV/0!</v>
      </c>
      <c r="AS20" s="9" t="e">
        <f t="shared" si="311"/>
        <v>#DIV/0!</v>
      </c>
      <c r="AT20" s="9" t="e">
        <f>AT13*AT18/(1-AT13)</f>
        <v>#DIV/0!</v>
      </c>
      <c r="AU20" s="9" t="e">
        <f t="shared" ref="AU20:AX20" si="312">AU13*AU18/(1-AU13)</f>
        <v>#DIV/0!</v>
      </c>
      <c r="AV20" s="9" t="e">
        <f t="shared" si="312"/>
        <v>#DIV/0!</v>
      </c>
      <c r="AW20" s="9" t="e">
        <f t="shared" si="312"/>
        <v>#DIV/0!</v>
      </c>
      <c r="AX20" s="9" t="e">
        <f t="shared" si="312"/>
        <v>#DIV/0!</v>
      </c>
      <c r="AY20" s="9" t="e">
        <f t="shared" ref="AY20" si="313">AY13*AY18/(1-AY13)</f>
        <v>#DIV/0!</v>
      </c>
      <c r="AZ20" s="8">
        <f t="shared" ref="AZ20:BG20" si="314">AZ13*AZ18/(1-AZ13)</f>
        <v>8.6549580520429331E-32</v>
      </c>
      <c r="BA20" s="8">
        <f t="shared" si="314"/>
        <v>1.1234342257189265E-21</v>
      </c>
      <c r="BB20" s="8">
        <f t="shared" si="314"/>
        <v>1.0146559569997566E-16</v>
      </c>
      <c r="BC20" s="8">
        <f t="shared" si="314"/>
        <v>6.8996351395015765E-14</v>
      </c>
      <c r="BD20" s="8">
        <f t="shared" si="314"/>
        <v>6.3456522931520127E-12</v>
      </c>
      <c r="BE20" s="8">
        <f t="shared" si="314"/>
        <v>3.0047018875352393E-9</v>
      </c>
      <c r="BF20" s="8">
        <f t="shared" si="314"/>
        <v>1.9367430333233926E-7</v>
      </c>
      <c r="BG20" s="8">
        <f t="shared" si="314"/>
        <v>4.2062210589149722E-6</v>
      </c>
      <c r="BH20" s="8">
        <f t="shared" ref="BH20:BX20" si="315">BH13*BH18/(1-BH13)</f>
        <v>4.6128906720586874E-5</v>
      </c>
      <c r="BI20" s="8">
        <f t="shared" si="315"/>
        <v>3.1730462107563084E-4</v>
      </c>
      <c r="BJ20" s="8">
        <f t="shared" si="315"/>
        <v>1.5599031266560134E-3</v>
      </c>
      <c r="BK20" s="8">
        <f t="shared" si="315"/>
        <v>5.9699219143526036E-3</v>
      </c>
      <c r="BL20" s="8">
        <f t="shared" si="315"/>
        <v>1.8883845129638952E-2</v>
      </c>
      <c r="BM20" s="8">
        <f t="shared" si="315"/>
        <v>5.1614366577084382E-2</v>
      </c>
      <c r="BN20" s="8">
        <f t="shared" si="315"/>
        <v>0.12624441841407225</v>
      </c>
      <c r="BO20" s="8">
        <f t="shared" si="315"/>
        <v>0.28461195101333248</v>
      </c>
      <c r="BP20" s="8">
        <f t="shared" si="315"/>
        <v>0.60795558351004519</v>
      </c>
      <c r="BQ20" s="8">
        <f t="shared" si="315"/>
        <v>1.2680587133533439</v>
      </c>
      <c r="BR20" s="8">
        <f t="shared" si="315"/>
        <v>2.6928491539124155</v>
      </c>
      <c r="BS20" s="8">
        <f t="shared" si="315"/>
        <v>6.3231536738562966</v>
      </c>
      <c r="BT20" s="8">
        <f t="shared" si="315"/>
        <v>22.014356200666658</v>
      </c>
      <c r="BU20" s="8" t="e">
        <f t="shared" si="315"/>
        <v>#DIV/0!</v>
      </c>
      <c r="BV20" s="8" t="e">
        <f t="shared" si="315"/>
        <v>#DIV/0!</v>
      </c>
      <c r="BW20" s="8" t="e">
        <f t="shared" si="315"/>
        <v>#DIV/0!</v>
      </c>
      <c r="BX20" s="8" t="e">
        <f t="shared" si="315"/>
        <v>#DIV/0!</v>
      </c>
    </row>
    <row r="21" spans="1:76" s="13" customFormat="1" x14ac:dyDescent="0.3">
      <c r="A21" s="21" t="s">
        <v>11</v>
      </c>
      <c r="B21" s="11">
        <f t="shared" ref="B21:J21" si="316">B19-B20</f>
        <v>0.10704550105770975</v>
      </c>
      <c r="C21" s="11">
        <f t="shared" si="316"/>
        <v>0.42818200423083902</v>
      </c>
      <c r="D21" s="11">
        <f t="shared" si="316"/>
        <v>0.85636400846167804</v>
      </c>
      <c r="E21" s="11">
        <f t="shared" si="316"/>
        <v>1.284546012692517</v>
      </c>
      <c r="F21" s="11">
        <f t="shared" si="316"/>
        <v>1.7127280169233561</v>
      </c>
      <c r="G21" s="11">
        <f t="shared" si="316"/>
        <v>2.569092025385034</v>
      </c>
      <c r="H21" s="11">
        <f t="shared" si="316"/>
        <v>3.4254560338467126</v>
      </c>
      <c r="I21" s="11" t="e">
        <f t="shared" si="316"/>
        <v>#DIV/0!</v>
      </c>
      <c r="J21" s="11" t="e">
        <f t="shared" si="316"/>
        <v>#DIV/0!</v>
      </c>
      <c r="K21" s="11" t="e">
        <f t="shared" ref="K21:Q21" si="317">K19-K20</f>
        <v>#DIV/0!</v>
      </c>
      <c r="L21" s="11" t="e">
        <f t="shared" si="317"/>
        <v>#DIV/0!</v>
      </c>
      <c r="M21" s="11" t="e">
        <f t="shared" si="317"/>
        <v>#DIV/0!</v>
      </c>
      <c r="N21" s="11" t="e">
        <f t="shared" si="317"/>
        <v>#DIV/0!</v>
      </c>
      <c r="O21" s="11" t="e">
        <f t="shared" si="317"/>
        <v>#DIV/0!</v>
      </c>
      <c r="P21" s="11" t="e">
        <f t="shared" si="317"/>
        <v>#DIV/0!</v>
      </c>
      <c r="Q21" s="11" t="e">
        <f t="shared" si="317"/>
        <v>#DIV/0!</v>
      </c>
      <c r="R21" s="11" t="e">
        <f t="shared" ref="R21" si="318">R19-R20</f>
        <v>#DIV/0!</v>
      </c>
      <c r="S21" s="11" t="e">
        <f t="shared" ref="S21" si="319">S19-S20</f>
        <v>#DIV/0!</v>
      </c>
      <c r="T21" s="11" t="e">
        <f t="shared" ref="T21" si="320">T19-T20</f>
        <v>#DIV/0!</v>
      </c>
      <c r="U21" s="11" t="e">
        <f t="shared" ref="U21" si="321">U19-U20</f>
        <v>#DIV/0!</v>
      </c>
      <c r="V21" s="11" t="e">
        <f t="shared" ref="V21" si="322">V19-V20</f>
        <v>#DIV/0!</v>
      </c>
      <c r="W21" s="11" t="e">
        <f t="shared" ref="W21" si="323">W19-W20</f>
        <v>#DIV/0!</v>
      </c>
      <c r="X21" s="11" t="e">
        <f t="shared" ref="X21" si="324">X19-X20</f>
        <v>#DIV/0!</v>
      </c>
      <c r="Y21" s="11" t="e">
        <f t="shared" ref="Y21" si="325">Y19-Y20</f>
        <v>#DIV/0!</v>
      </c>
      <c r="Z21" s="11" t="e">
        <f t="shared" ref="Z21" si="326">Z19-Z20</f>
        <v>#DIV/0!</v>
      </c>
      <c r="AA21" s="12">
        <f>AA19-AA20</f>
        <v>0.10704550105770975</v>
      </c>
      <c r="AB21" s="12">
        <f>AB19-AB20</f>
        <v>0.42818200423083902</v>
      </c>
      <c r="AC21" s="12">
        <f>AC19-AC20</f>
        <v>0.85636400846167804</v>
      </c>
      <c r="AD21" s="12">
        <f>AD19-AD20</f>
        <v>1.284546012692517</v>
      </c>
      <c r="AE21" s="12">
        <f>AE19-AE20</f>
        <v>1.7127280169233561</v>
      </c>
      <c r="AF21" s="12">
        <f t="shared" ref="AF21:AG21" si="327">AF19-AF20</f>
        <v>2.569092025385034</v>
      </c>
      <c r="AG21" s="12">
        <f t="shared" si="327"/>
        <v>3.4254560338467122</v>
      </c>
      <c r="AH21" s="12">
        <f>AH19-AH20</f>
        <v>4.2818200423083903</v>
      </c>
      <c r="AI21" s="12">
        <f t="shared" ref="AI21:AS21" si="328">AI19-AI20</f>
        <v>5.138184050770068</v>
      </c>
      <c r="AJ21" s="12">
        <f t="shared" si="328"/>
        <v>5.9945480592317457</v>
      </c>
      <c r="AK21" s="12">
        <f t="shared" si="328"/>
        <v>6.8509120676934252</v>
      </c>
      <c r="AL21" s="12">
        <f t="shared" si="328"/>
        <v>7.7072760761551038</v>
      </c>
      <c r="AM21" s="12" t="e">
        <f t="shared" si="328"/>
        <v>#DIV/0!</v>
      </c>
      <c r="AN21" s="12" t="e">
        <f t="shared" si="328"/>
        <v>#DIV/0!</v>
      </c>
      <c r="AO21" s="12" t="e">
        <f t="shared" si="328"/>
        <v>#DIV/0!</v>
      </c>
      <c r="AP21" s="12" t="e">
        <f t="shared" si="328"/>
        <v>#DIV/0!</v>
      </c>
      <c r="AQ21" s="12" t="e">
        <f t="shared" si="328"/>
        <v>#DIV/0!</v>
      </c>
      <c r="AR21" s="12" t="e">
        <f t="shared" si="328"/>
        <v>#DIV/0!</v>
      </c>
      <c r="AS21" s="12" t="e">
        <f t="shared" si="328"/>
        <v>#DIV/0!</v>
      </c>
      <c r="AT21" s="12" t="e">
        <f>AT19-AT20</f>
        <v>#DIV/0!</v>
      </c>
      <c r="AU21" s="12" t="e">
        <f t="shared" ref="AU21" si="329">AU19-AU20</f>
        <v>#DIV/0!</v>
      </c>
      <c r="AV21" s="12" t="e">
        <f t="shared" ref="AV21" si="330">AV19-AV20</f>
        <v>#DIV/0!</v>
      </c>
      <c r="AW21" s="12" t="e">
        <f t="shared" ref="AW21" si="331">AW19-AW20</f>
        <v>#DIV/0!</v>
      </c>
      <c r="AX21" s="12" t="e">
        <f t="shared" ref="AX21:AY21" si="332">AX19-AX20</f>
        <v>#DIV/0!</v>
      </c>
      <c r="AY21" s="12" t="e">
        <f t="shared" si="332"/>
        <v>#DIV/0!</v>
      </c>
      <c r="AZ21" s="11">
        <f t="shared" ref="AZ21:BG21" si="333">AZ19-AZ20</f>
        <v>0.10704550105770975</v>
      </c>
      <c r="BA21" s="11">
        <f t="shared" si="333"/>
        <v>0.42818200423083902</v>
      </c>
      <c r="BB21" s="11">
        <f t="shared" si="333"/>
        <v>0.85636400846167804</v>
      </c>
      <c r="BC21" s="11">
        <f t="shared" si="333"/>
        <v>1.284546012692517</v>
      </c>
      <c r="BD21" s="11">
        <f t="shared" si="333"/>
        <v>1.7127280169233561</v>
      </c>
      <c r="BE21" s="11">
        <f t="shared" si="333"/>
        <v>2.569092025385034</v>
      </c>
      <c r="BF21" s="11">
        <f t="shared" si="333"/>
        <v>3.4254560338467122</v>
      </c>
      <c r="BG21" s="11">
        <f t="shared" si="333"/>
        <v>4.2818200423083903</v>
      </c>
      <c r="BH21" s="11">
        <f t="shared" ref="BH21:BX21" si="334">BH19-BH20</f>
        <v>5.138184050770068</v>
      </c>
      <c r="BI21" s="11">
        <f t="shared" si="334"/>
        <v>5.9945480592317457</v>
      </c>
      <c r="BJ21" s="11">
        <f t="shared" si="334"/>
        <v>6.8509120676934243</v>
      </c>
      <c r="BK21" s="11">
        <f t="shared" si="334"/>
        <v>7.707276076155102</v>
      </c>
      <c r="BL21" s="11">
        <f t="shared" si="334"/>
        <v>8.5636400846167806</v>
      </c>
      <c r="BM21" s="11">
        <f t="shared" si="334"/>
        <v>9.4200040930784574</v>
      </c>
      <c r="BN21" s="11">
        <f t="shared" si="334"/>
        <v>10.276368101540136</v>
      </c>
      <c r="BO21" s="11">
        <f t="shared" si="334"/>
        <v>11.132732110001815</v>
      </c>
      <c r="BP21" s="11">
        <f t="shared" si="334"/>
        <v>11.989096118463493</v>
      </c>
      <c r="BQ21" s="11">
        <f t="shared" si="334"/>
        <v>12.84546012692517</v>
      </c>
      <c r="BR21" s="11">
        <f t="shared" si="334"/>
        <v>13.701824135386847</v>
      </c>
      <c r="BS21" s="11">
        <f t="shared" si="334"/>
        <v>14.558188143848525</v>
      </c>
      <c r="BT21" s="11">
        <f t="shared" si="334"/>
        <v>15.414552152310204</v>
      </c>
      <c r="BU21" s="11" t="e">
        <f t="shared" si="334"/>
        <v>#DIV/0!</v>
      </c>
      <c r="BV21" s="11" t="e">
        <f t="shared" si="334"/>
        <v>#DIV/0!</v>
      </c>
      <c r="BW21" s="11" t="e">
        <f t="shared" si="334"/>
        <v>#DIV/0!</v>
      </c>
      <c r="BX21" s="11" t="e">
        <f t="shared" si="334"/>
        <v>#DIV/0!</v>
      </c>
    </row>
    <row r="22" spans="1:7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s="16" customFormat="1" x14ac:dyDescent="0.3">
      <c r="A23" s="14" t="s">
        <v>64</v>
      </c>
      <c r="B23" s="14">
        <f t="shared" ref="B23:J23" si="335">B19/B5</f>
        <v>5.1866967046409985E-4</v>
      </c>
      <c r="C23" s="14">
        <f t="shared" si="335"/>
        <v>5.1881742216832534E-4</v>
      </c>
      <c r="D23" s="14">
        <f t="shared" si="335"/>
        <v>5.2066559690606951E-4</v>
      </c>
      <c r="E23" s="14">
        <f t="shared" si="335"/>
        <v>5.2746230574332576E-4</v>
      </c>
      <c r="F23" s="14">
        <f t="shared" si="335"/>
        <v>5.4386216374367421E-4</v>
      </c>
      <c r="G23" s="14">
        <f t="shared" si="335"/>
        <v>6.4319850340224056E-4</v>
      </c>
      <c r="H23" s="14">
        <f t="shared" si="335"/>
        <v>1.151986916079263E-3</v>
      </c>
      <c r="I23" s="14" t="e">
        <f t="shared" si="335"/>
        <v>#DIV/0!</v>
      </c>
      <c r="J23" s="14" t="e">
        <f t="shared" si="335"/>
        <v>#DIV/0!</v>
      </c>
      <c r="K23" s="14" t="e">
        <f t="shared" ref="K23:Q23" si="336">K19/K5</f>
        <v>#DIV/0!</v>
      </c>
      <c r="L23" s="14" t="e">
        <f t="shared" si="336"/>
        <v>#DIV/0!</v>
      </c>
      <c r="M23" s="14" t="e">
        <f t="shared" si="336"/>
        <v>#DIV/0!</v>
      </c>
      <c r="N23" s="14" t="e">
        <f t="shared" si="336"/>
        <v>#DIV/0!</v>
      </c>
      <c r="O23" s="14" t="e">
        <f t="shared" si="336"/>
        <v>#DIV/0!</v>
      </c>
      <c r="P23" s="14" t="e">
        <f t="shared" si="336"/>
        <v>#DIV/0!</v>
      </c>
      <c r="Q23" s="14" t="e">
        <f t="shared" si="336"/>
        <v>#DIV/0!</v>
      </c>
      <c r="R23" s="14" t="e">
        <f t="shared" ref="R23:Z23" si="337">R19/R5</f>
        <v>#DIV/0!</v>
      </c>
      <c r="S23" s="14" t="e">
        <f t="shared" si="337"/>
        <v>#DIV/0!</v>
      </c>
      <c r="T23" s="14" t="e">
        <f t="shared" si="337"/>
        <v>#DIV/0!</v>
      </c>
      <c r="U23" s="14" t="e">
        <f t="shared" si="337"/>
        <v>#DIV/0!</v>
      </c>
      <c r="V23" s="14" t="e">
        <f t="shared" si="337"/>
        <v>#DIV/0!</v>
      </c>
      <c r="W23" s="14" t="e">
        <f t="shared" si="337"/>
        <v>#DIV/0!</v>
      </c>
      <c r="X23" s="14" t="e">
        <f t="shared" si="337"/>
        <v>#DIV/0!</v>
      </c>
      <c r="Y23" s="14" t="e">
        <f t="shared" si="337"/>
        <v>#DIV/0!</v>
      </c>
      <c r="Z23" s="14" t="e">
        <f t="shared" si="337"/>
        <v>#DIV/0!</v>
      </c>
      <c r="AA23" s="15">
        <f>AA19/AA5</f>
        <v>5.186689975420454E-4</v>
      </c>
      <c r="AB23" s="15">
        <f>AB19/AB5</f>
        <v>5.1866899886370986E-4</v>
      </c>
      <c r="AC23" s="15">
        <f>AC19/AC5</f>
        <v>5.186692452695006E-4</v>
      </c>
      <c r="AD23" s="15">
        <f>AD19/AD5</f>
        <v>5.1867367957491672E-4</v>
      </c>
      <c r="AE23" s="15">
        <f>AE19/AE5</f>
        <v>5.1870376779680511E-4</v>
      </c>
      <c r="AF23" s="15">
        <f t="shared" ref="AF23:AG23" si="338">AF19/AF5</f>
        <v>5.191760638079163E-4</v>
      </c>
      <c r="AG23" s="15">
        <f t="shared" si="338"/>
        <v>5.2169347157639734E-4</v>
      </c>
      <c r="AH23" s="15">
        <f>AH19/AH5</f>
        <v>5.3013437817853019E-4</v>
      </c>
      <c r="AI23" s="15">
        <f t="shared" ref="AI23:AS23" si="339">AI19/AI5</f>
        <v>5.5280411691107604E-4</v>
      </c>
      <c r="AJ23" s="15">
        <f t="shared" si="339"/>
        <v>6.1066555632062383E-4</v>
      </c>
      <c r="AK23" s="15">
        <f t="shared" si="339"/>
        <v>7.8417205825793209E-4</v>
      </c>
      <c r="AL23" s="15">
        <f t="shared" si="339"/>
        <v>2.0862216505535677E-3</v>
      </c>
      <c r="AM23" s="15" t="e">
        <f t="shared" si="339"/>
        <v>#DIV/0!</v>
      </c>
      <c r="AN23" s="15" t="e">
        <f t="shared" si="339"/>
        <v>#DIV/0!</v>
      </c>
      <c r="AO23" s="15" t="e">
        <f t="shared" si="339"/>
        <v>#DIV/0!</v>
      </c>
      <c r="AP23" s="15" t="e">
        <f t="shared" si="339"/>
        <v>#DIV/0!</v>
      </c>
      <c r="AQ23" s="15" t="e">
        <f t="shared" si="339"/>
        <v>#DIV/0!</v>
      </c>
      <c r="AR23" s="15" t="e">
        <f t="shared" si="339"/>
        <v>#DIV/0!</v>
      </c>
      <c r="AS23" s="15" t="e">
        <f t="shared" si="339"/>
        <v>#DIV/0!</v>
      </c>
      <c r="AT23" s="15" t="e">
        <f>AT19/AT5</f>
        <v>#DIV/0!</v>
      </c>
      <c r="AU23" s="15" t="e">
        <f t="shared" ref="AU23:AX23" si="340">AU19/AU5</f>
        <v>#DIV/0!</v>
      </c>
      <c r="AV23" s="15" t="e">
        <f t="shared" si="340"/>
        <v>#DIV/0!</v>
      </c>
      <c r="AW23" s="15" t="e">
        <f t="shared" si="340"/>
        <v>#DIV/0!</v>
      </c>
      <c r="AX23" s="15" t="e">
        <f t="shared" si="340"/>
        <v>#DIV/0!</v>
      </c>
      <c r="AY23" s="15" t="e">
        <f t="shared" ref="AY23" si="341">AY19/AY5</f>
        <v>#DIV/0!</v>
      </c>
      <c r="AZ23" s="14">
        <f t="shared" ref="AZ23:BG23" si="342">AZ19/AZ5</f>
        <v>5.1866899754201981E-4</v>
      </c>
      <c r="BA23" s="14">
        <f t="shared" si="342"/>
        <v>5.1866899754201981E-4</v>
      </c>
      <c r="BB23" s="14">
        <f t="shared" si="342"/>
        <v>5.1866899754201992E-4</v>
      </c>
      <c r="BC23" s="14">
        <f t="shared" si="342"/>
        <v>5.1866899754204768E-4</v>
      </c>
      <c r="BD23" s="14">
        <f t="shared" si="342"/>
        <v>5.1866899754394145E-4</v>
      </c>
      <c r="BE23" s="14">
        <f t="shared" si="342"/>
        <v>5.1866899814863321E-4</v>
      </c>
      <c r="BF23" s="14">
        <f t="shared" si="342"/>
        <v>5.1866902686741642E-4</v>
      </c>
      <c r="BG23" s="14">
        <f t="shared" si="342"/>
        <v>5.1866950705349818E-4</v>
      </c>
      <c r="BH23" s="14">
        <f t="shared" ref="BH23:BX23" si="343">BH19/BH5</f>
        <v>5.1867365397969699E-4</v>
      </c>
      <c r="BI23" s="14">
        <f t="shared" si="343"/>
        <v>5.1869645183350304E-4</v>
      </c>
      <c r="BJ23" s="14">
        <f t="shared" si="343"/>
        <v>5.1878709472134008E-4</v>
      </c>
      <c r="BK23" s="14">
        <f t="shared" si="343"/>
        <v>5.1907074952081569E-4</v>
      </c>
      <c r="BL23" s="14">
        <f t="shared" si="343"/>
        <v>5.1981272438321707E-4</v>
      </c>
      <c r="BM23" s="14">
        <f t="shared" si="343"/>
        <v>5.2151090413853313E-4</v>
      </c>
      <c r="BN23" s="14">
        <f t="shared" si="343"/>
        <v>5.2504080763067257E-4</v>
      </c>
      <c r="BO23" s="14">
        <f t="shared" si="343"/>
        <v>5.3192894073134166E-4</v>
      </c>
      <c r="BP23" s="14">
        <f t="shared" si="343"/>
        <v>5.4497020573432192E-4</v>
      </c>
      <c r="BQ23" s="14">
        <f t="shared" si="343"/>
        <v>5.6987017953010616E-4</v>
      </c>
      <c r="BR23" s="14">
        <f t="shared" si="343"/>
        <v>6.2060413824963296E-4</v>
      </c>
      <c r="BS23" s="14">
        <f t="shared" si="343"/>
        <v>7.4394591695791355E-4</v>
      </c>
      <c r="BT23" s="14">
        <f t="shared" si="343"/>
        <v>1.2594082645223754E-3</v>
      </c>
      <c r="BU23" s="14" t="e">
        <f t="shared" si="343"/>
        <v>#DIV/0!</v>
      </c>
      <c r="BV23" s="14" t="e">
        <f t="shared" si="343"/>
        <v>#DIV/0!</v>
      </c>
      <c r="BW23" s="14" t="e">
        <f t="shared" si="343"/>
        <v>#DIV/0!</v>
      </c>
      <c r="BX23" s="14" t="e">
        <f t="shared" si="343"/>
        <v>#DIV/0!</v>
      </c>
    </row>
    <row r="24" spans="1:76" s="13" customFormat="1" x14ac:dyDescent="0.3">
      <c r="A24" s="21" t="s">
        <v>12</v>
      </c>
      <c r="B24" s="11">
        <f>IF(B13&lt;1, (1/B11) * (1+(B18/(B2*(1-B13)))), 0)</f>
        <v>2.0746786818563994E-3</v>
      </c>
      <c r="C24" s="11">
        <f t="shared" ref="C24:J24" si="344">IF(C13&lt;1, (1/C11) * (1+(C18/(C2*(1-C13)))), 100000)</f>
        <v>2.0752696886733009E-3</v>
      </c>
      <c r="D24" s="11">
        <f t="shared" si="344"/>
        <v>2.082662387624278E-3</v>
      </c>
      <c r="E24" s="11">
        <f t="shared" si="344"/>
        <v>2.109849222973303E-3</v>
      </c>
      <c r="F24" s="11">
        <f t="shared" si="344"/>
        <v>2.1754486549746968E-3</v>
      </c>
      <c r="G24" s="11">
        <f t="shared" si="344"/>
        <v>2.5727940136089623E-3</v>
      </c>
      <c r="H24" s="11">
        <f t="shared" si="344"/>
        <v>4.6079476643170521E-3</v>
      </c>
      <c r="I24" s="11">
        <f t="shared" si="344"/>
        <v>100000</v>
      </c>
      <c r="J24" s="11">
        <f t="shared" si="344"/>
        <v>100000</v>
      </c>
      <c r="K24" s="11">
        <f t="shared" ref="K24:Q24" si="345">IF(K13&lt;1, (1/K11) * (1+(K18/(K2*(1-K13)))), 100000)</f>
        <v>100000</v>
      </c>
      <c r="L24" s="11">
        <f t="shared" si="345"/>
        <v>100000</v>
      </c>
      <c r="M24" s="11">
        <f t="shared" si="345"/>
        <v>100000</v>
      </c>
      <c r="N24" s="11">
        <f t="shared" si="345"/>
        <v>100000</v>
      </c>
      <c r="O24" s="11">
        <f t="shared" si="345"/>
        <v>100000</v>
      </c>
      <c r="P24" s="11">
        <f t="shared" si="345"/>
        <v>100000</v>
      </c>
      <c r="Q24" s="11">
        <f t="shared" si="345"/>
        <v>100000</v>
      </c>
      <c r="R24" s="11">
        <f t="shared" ref="R24:Z24" si="346">IF(R13&lt;1, (1/R11) * (1+(R18/(R2*(1-R13)))), 100000)</f>
        <v>100000</v>
      </c>
      <c r="S24" s="11">
        <f t="shared" si="346"/>
        <v>100000</v>
      </c>
      <c r="T24" s="11">
        <f t="shared" si="346"/>
        <v>100000</v>
      </c>
      <c r="U24" s="11">
        <f t="shared" si="346"/>
        <v>100000</v>
      </c>
      <c r="V24" s="11">
        <f t="shared" si="346"/>
        <v>100000</v>
      </c>
      <c r="W24" s="11">
        <f t="shared" si="346"/>
        <v>100000</v>
      </c>
      <c r="X24" s="11">
        <f t="shared" si="346"/>
        <v>100000</v>
      </c>
      <c r="Y24" s="11">
        <f t="shared" si="346"/>
        <v>100000</v>
      </c>
      <c r="Z24" s="11">
        <f t="shared" si="346"/>
        <v>100000</v>
      </c>
      <c r="AA24" s="12">
        <f>IF(AA13&lt;1, (1/AA11) * (1+(AA18/(AA2*(1-AA13)))), 0)</f>
        <v>4.3410101690877943E-3</v>
      </c>
      <c r="AB24" s="12">
        <f>IF(AB13&lt;1, (1/AB11) * (1+(AB18/(AB2*(1-AB13)))), 100000)</f>
        <v>4.3410101801494901E-3</v>
      </c>
      <c r="AC24" s="12">
        <f>IF(AC13&lt;1, (1/AC11) * (1+(AC18/(AC2*(1-AC13)))), 100000)</f>
        <v>4.341012242447503E-3</v>
      </c>
      <c r="AD24" s="12">
        <f>IF(AD13&lt;1, (1/AD11) * (1+(AD18/(AD2*(1-AD13)))), 100000)</f>
        <v>4.3410493554521283E-3</v>
      </c>
      <c r="AE24" s="12">
        <f>IF(AE13&lt;1, (1/AE11) * (1+(AE18/(AE2*(1-AE13)))), 100000)</f>
        <v>4.3413011794049879E-3</v>
      </c>
      <c r="AF24" s="12">
        <f t="shared" ref="AF24:AG24" si="347">IF(AF13&lt;1, (1/AF11) * (1+(AF18/(AF2*(1-AF13)))), 100000)</f>
        <v>4.345254069970589E-3</v>
      </c>
      <c r="AG24" s="12">
        <f t="shared" si="347"/>
        <v>4.3663235627964658E-3</v>
      </c>
      <c r="AH24" s="12">
        <f>IF(AH13&lt;1, (1/AH11) * (1+(AH18/(AH2*(1-AH13)))), 100000)</f>
        <v>4.4369698932496537E-3</v>
      </c>
      <c r="AI24" s="12">
        <f t="shared" ref="AI24:AS24" si="348">IF(AI13&lt;1, (1/AI11) * (1+(AI18/(AI2*(1-AI13)))), 100000)</f>
        <v>4.6267047083916888E-3</v>
      </c>
      <c r="AJ24" s="12">
        <f t="shared" si="348"/>
        <v>5.1109771404538023E-3</v>
      </c>
      <c r="AK24" s="12">
        <f t="shared" si="348"/>
        <v>6.5631431516903795E-3</v>
      </c>
      <c r="AL24" s="12">
        <f t="shared" si="348"/>
        <v>1.746067230341837E-2</v>
      </c>
      <c r="AM24" s="12">
        <f t="shared" si="348"/>
        <v>100000</v>
      </c>
      <c r="AN24" s="12">
        <f t="shared" si="348"/>
        <v>100000</v>
      </c>
      <c r="AO24" s="12">
        <f t="shared" si="348"/>
        <v>100000</v>
      </c>
      <c r="AP24" s="12">
        <f t="shared" si="348"/>
        <v>100000</v>
      </c>
      <c r="AQ24" s="12">
        <f t="shared" si="348"/>
        <v>100000</v>
      </c>
      <c r="AR24" s="12">
        <f t="shared" si="348"/>
        <v>100000</v>
      </c>
      <c r="AS24" s="12">
        <f t="shared" si="348"/>
        <v>100000</v>
      </c>
      <c r="AT24" s="12">
        <f>IF(AT13&lt;1, (1/AT11) * (1+(AT18/(AT2*(1-AT13)))), 100000)</f>
        <v>100000</v>
      </c>
      <c r="AU24" s="12">
        <f t="shared" ref="AU24:AX24" si="349">IF(AU13&lt;1, (1/AU11) * (1+(AU18/(AU2*(1-AU13)))), 100000)</f>
        <v>100000</v>
      </c>
      <c r="AV24" s="12">
        <f t="shared" si="349"/>
        <v>100000</v>
      </c>
      <c r="AW24" s="12">
        <f t="shared" si="349"/>
        <v>100000</v>
      </c>
      <c r="AX24" s="12">
        <f t="shared" si="349"/>
        <v>100000</v>
      </c>
      <c r="AY24" s="12">
        <f t="shared" ref="AY24" si="350">IF(AY13&lt;1, (1/AY11) * (1+(AY18/(AY2*(1-AY13)))), 100000)</f>
        <v>100000</v>
      </c>
      <c r="AZ24" s="11">
        <f>IF(AZ13&lt;1, (1/AZ11) * (1+(AZ18/(AZ2*(1-AZ13)))), 0)</f>
        <v>8.7304087702410396E-3</v>
      </c>
      <c r="BA24" s="11">
        <f t="shared" ref="BA24:BG24" si="351">IF(BA13&lt;1, (1/BA11) * (1+(BA18/(BA2*(1-BA13)))), 100000)</f>
        <v>8.7304087702410396E-3</v>
      </c>
      <c r="BB24" s="11">
        <f t="shared" si="351"/>
        <v>8.7304087702410414E-3</v>
      </c>
      <c r="BC24" s="11">
        <f t="shared" si="351"/>
        <v>8.730408770241508E-3</v>
      </c>
      <c r="BD24" s="11">
        <f t="shared" si="351"/>
        <v>8.7304087702733853E-3</v>
      </c>
      <c r="BE24" s="11">
        <f t="shared" si="351"/>
        <v>8.730408780451759E-3</v>
      </c>
      <c r="BF24" s="11">
        <f t="shared" si="351"/>
        <v>8.7304092638558501E-3</v>
      </c>
      <c r="BG24" s="11">
        <f t="shared" si="351"/>
        <v>8.7304173465074086E-3</v>
      </c>
      <c r="BH24" s="11">
        <f t="shared" ref="BH24:BX24" si="352">IF(BH13&lt;1, (1/BH11) * (1+(BH18/(BH2*(1-BH13)))), 100000)</f>
        <v>8.7304871489460086E-3</v>
      </c>
      <c r="BI24" s="11">
        <f t="shared" si="352"/>
        <v>8.7308708899904025E-3</v>
      </c>
      <c r="BJ24" s="11">
        <f t="shared" si="352"/>
        <v>8.7323966211728752E-3</v>
      </c>
      <c r="BK24" s="11">
        <f t="shared" si="352"/>
        <v>8.7371711929340543E-3</v>
      </c>
      <c r="BL24" s="11">
        <f t="shared" si="352"/>
        <v>8.749660360161525E-3</v>
      </c>
      <c r="BM24" s="11">
        <f t="shared" si="352"/>
        <v>8.7782446856167155E-3</v>
      </c>
      <c r="BN24" s="11">
        <f t="shared" si="352"/>
        <v>8.8376611931618391E-3</v>
      </c>
      <c r="BO24" s="11">
        <f t="shared" si="352"/>
        <v>8.953604536445621E-3</v>
      </c>
      <c r="BP24" s="11">
        <f t="shared" si="352"/>
        <v>9.1731194388142197E-3</v>
      </c>
      <c r="BQ24" s="11">
        <f t="shared" si="352"/>
        <v>9.5922440648005189E-3</v>
      </c>
      <c r="BR24" s="11">
        <f t="shared" si="352"/>
        <v>1.044621490218052E-2</v>
      </c>
      <c r="BS24" s="11">
        <f t="shared" si="352"/>
        <v>1.2522344672178318E-2</v>
      </c>
      <c r="BT24" s="11">
        <f t="shared" si="352"/>
        <v>2.1198778045355266E-2</v>
      </c>
      <c r="BU24" s="11">
        <f t="shared" si="352"/>
        <v>100000</v>
      </c>
      <c r="BV24" s="11">
        <f t="shared" si="352"/>
        <v>100000</v>
      </c>
      <c r="BW24" s="11">
        <f t="shared" si="352"/>
        <v>100000</v>
      </c>
      <c r="BX24" s="11">
        <f t="shared" si="352"/>
        <v>100000</v>
      </c>
    </row>
    <row r="25" spans="1:7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s="16" customFormat="1" x14ac:dyDescent="0.3">
      <c r="A26" s="20" t="s">
        <v>68</v>
      </c>
      <c r="B26" s="14">
        <f t="shared" ref="B26:J26" si="353">IF(B13&lt;1, B19/B24, 0) * B2</f>
        <v>206.38499999999999</v>
      </c>
      <c r="C26" s="14">
        <f t="shared" si="353"/>
        <v>825.54000000000008</v>
      </c>
      <c r="D26" s="14">
        <f t="shared" si="353"/>
        <v>1651.08</v>
      </c>
      <c r="E26" s="14">
        <f t="shared" si="353"/>
        <v>2476.62</v>
      </c>
      <c r="F26" s="14">
        <f t="shared" si="353"/>
        <v>3302.16</v>
      </c>
      <c r="G26" s="14">
        <f t="shared" si="353"/>
        <v>4953.24</v>
      </c>
      <c r="H26" s="14">
        <f t="shared" si="353"/>
        <v>6604.3200000000006</v>
      </c>
      <c r="I26" s="14">
        <f t="shared" si="353"/>
        <v>0</v>
      </c>
      <c r="J26" s="14">
        <f t="shared" si="353"/>
        <v>0</v>
      </c>
      <c r="K26" s="14">
        <f t="shared" ref="K26:Q26" si="354">IF(K13&lt;1, K19/K24, 0) * K2</f>
        <v>0</v>
      </c>
      <c r="L26" s="14">
        <f t="shared" si="354"/>
        <v>0</v>
      </c>
      <c r="M26" s="14">
        <f t="shared" si="354"/>
        <v>0</v>
      </c>
      <c r="N26" s="14">
        <f t="shared" si="354"/>
        <v>0</v>
      </c>
      <c r="O26" s="14">
        <f t="shared" si="354"/>
        <v>0</v>
      </c>
      <c r="P26" s="14">
        <f t="shared" si="354"/>
        <v>0</v>
      </c>
      <c r="Q26" s="14">
        <f t="shared" si="354"/>
        <v>0</v>
      </c>
      <c r="R26" s="14">
        <f t="shared" ref="R26:Z26" si="355">IF(R13&lt;1, R19/R24, 0) * R2</f>
        <v>0</v>
      </c>
      <c r="S26" s="14">
        <f t="shared" si="355"/>
        <v>0</v>
      </c>
      <c r="T26" s="14">
        <f t="shared" si="355"/>
        <v>0</v>
      </c>
      <c r="U26" s="14">
        <f t="shared" si="355"/>
        <v>0</v>
      </c>
      <c r="V26" s="14">
        <f t="shared" si="355"/>
        <v>0</v>
      </c>
      <c r="W26" s="14">
        <f t="shared" si="355"/>
        <v>0</v>
      </c>
      <c r="X26" s="14">
        <f t="shared" si="355"/>
        <v>0</v>
      </c>
      <c r="Y26" s="14">
        <f t="shared" si="355"/>
        <v>0</v>
      </c>
      <c r="Z26" s="14">
        <f t="shared" si="355"/>
        <v>0</v>
      </c>
      <c r="AA26" s="15">
        <f>IF(AA13&lt;1, AA19/AA24, 0) * AA2</f>
        <v>197.27297912358355</v>
      </c>
      <c r="AB26" s="15">
        <f>IF(AB13&lt;1, AB19/AB24, 0) * AB2</f>
        <v>789.09191649433433</v>
      </c>
      <c r="AC26" s="15">
        <f>IF(AC13&lt;1, AC19/AC24, 0) * AC2</f>
        <v>1578.1838329886684</v>
      </c>
      <c r="AD26" s="15">
        <f>IF(AD13&lt;1, AD19/AD24, 0) * AD2</f>
        <v>2367.2757494830025</v>
      </c>
      <c r="AE26" s="15">
        <f>IF(AE13&lt;1, AE19/AE24, 0) * AE2</f>
        <v>3156.3676659773373</v>
      </c>
      <c r="AF26" s="15">
        <f t="shared" ref="AF26:AG26" si="356">IF(AF13&lt;1, AF19/AF24, 0) * AF2</f>
        <v>4734.5514989660051</v>
      </c>
      <c r="AG26" s="15">
        <f t="shared" si="356"/>
        <v>6312.7353319546728</v>
      </c>
      <c r="AH26" s="15">
        <f>IF(AH13&lt;1, AH19/AH24, 0) * AH2</f>
        <v>7890.9191649433424</v>
      </c>
      <c r="AI26" s="15">
        <f t="shared" ref="AI26:AS26" si="357">IF(AI13&lt;1, AI19/AI24, 0) * AI2</f>
        <v>9469.1029979320101</v>
      </c>
      <c r="AJ26" s="15">
        <f t="shared" si="357"/>
        <v>11047.286830920679</v>
      </c>
      <c r="AK26" s="15">
        <f t="shared" si="357"/>
        <v>12625.470663909346</v>
      </c>
      <c r="AL26" s="15">
        <f t="shared" si="357"/>
        <v>14203.654496898012</v>
      </c>
      <c r="AM26" s="15">
        <f t="shared" si="357"/>
        <v>0</v>
      </c>
      <c r="AN26" s="15">
        <f t="shared" si="357"/>
        <v>0</v>
      </c>
      <c r="AO26" s="15">
        <f t="shared" si="357"/>
        <v>0</v>
      </c>
      <c r="AP26" s="15">
        <f t="shared" si="357"/>
        <v>0</v>
      </c>
      <c r="AQ26" s="15">
        <f t="shared" si="357"/>
        <v>0</v>
      </c>
      <c r="AR26" s="15">
        <f t="shared" si="357"/>
        <v>0</v>
      </c>
      <c r="AS26" s="15">
        <f t="shared" si="357"/>
        <v>0</v>
      </c>
      <c r="AT26" s="15">
        <f>IF(AT13&lt;1, AT19/AT24, 0) * AT2</f>
        <v>0</v>
      </c>
      <c r="AU26" s="15">
        <f t="shared" ref="AU26:AX26" si="358">IF(AU13&lt;1, AU19/AU24, 0) * AU2</f>
        <v>0</v>
      </c>
      <c r="AV26" s="15">
        <f t="shared" si="358"/>
        <v>0</v>
      </c>
      <c r="AW26" s="15">
        <f t="shared" si="358"/>
        <v>0</v>
      </c>
      <c r="AX26" s="15">
        <f t="shared" si="358"/>
        <v>0</v>
      </c>
      <c r="AY26" s="15">
        <f t="shared" ref="AY26" si="359">IF(AY13&lt;1, AY19/AY24, 0) * AY2</f>
        <v>0</v>
      </c>
      <c r="AZ26" s="14">
        <f t="shared" ref="AZ26:BG26" si="360">IF(AZ13&lt;1, AZ19/AZ24, 0) * AZ2</f>
        <v>196.17959044042206</v>
      </c>
      <c r="BA26" s="14">
        <f t="shared" si="360"/>
        <v>784.71836176168824</v>
      </c>
      <c r="BB26" s="14">
        <f t="shared" si="360"/>
        <v>1569.4367235233765</v>
      </c>
      <c r="BC26" s="14">
        <f t="shared" si="360"/>
        <v>2354.1550852850651</v>
      </c>
      <c r="BD26" s="14">
        <f t="shared" si="360"/>
        <v>3138.8734470467534</v>
      </c>
      <c r="BE26" s="14">
        <f t="shared" si="360"/>
        <v>4708.3101705701292</v>
      </c>
      <c r="BF26" s="14">
        <f t="shared" si="360"/>
        <v>6277.7468940935078</v>
      </c>
      <c r="BG26" s="14">
        <f t="shared" si="360"/>
        <v>7847.1836176168817</v>
      </c>
      <c r="BH26" s="14">
        <f t="shared" ref="BH26:BX26" si="361">IF(BH13&lt;1, BH19/BH24, 0) * BH2</f>
        <v>9416.6203411402585</v>
      </c>
      <c r="BI26" s="14">
        <f t="shared" si="361"/>
        <v>10986.057064663635</v>
      </c>
      <c r="BJ26" s="14">
        <f t="shared" si="361"/>
        <v>12555.493788187012</v>
      </c>
      <c r="BK26" s="14">
        <f t="shared" si="361"/>
        <v>14124.930511710387</v>
      </c>
      <c r="BL26" s="14">
        <f t="shared" si="361"/>
        <v>15694.367235233767</v>
      </c>
      <c r="BM26" s="14">
        <f t="shared" si="361"/>
        <v>17263.803958757137</v>
      </c>
      <c r="BN26" s="14">
        <f t="shared" si="361"/>
        <v>18833.240682280521</v>
      </c>
      <c r="BO26" s="14">
        <f t="shared" si="361"/>
        <v>20402.677405803897</v>
      </c>
      <c r="BP26" s="14">
        <f t="shared" si="361"/>
        <v>21972.114129327274</v>
      </c>
      <c r="BQ26" s="14">
        <f t="shared" si="361"/>
        <v>23541.550852850647</v>
      </c>
      <c r="BR26" s="14">
        <f t="shared" si="361"/>
        <v>25110.98757637402</v>
      </c>
      <c r="BS26" s="14">
        <f t="shared" si="361"/>
        <v>26680.4242998974</v>
      </c>
      <c r="BT26" s="14">
        <f t="shared" si="361"/>
        <v>28249.861023420777</v>
      </c>
      <c r="BU26" s="14">
        <f t="shared" si="361"/>
        <v>0</v>
      </c>
      <c r="BV26" s="14">
        <f t="shared" si="361"/>
        <v>0</v>
      </c>
      <c r="BW26" s="14">
        <f t="shared" si="361"/>
        <v>0</v>
      </c>
      <c r="BX26" s="14">
        <f t="shared" si="361"/>
        <v>0</v>
      </c>
    </row>
    <row r="27" spans="1:76" s="10" customFormat="1" x14ac:dyDescent="0.3">
      <c r="A27" s="8" t="s">
        <v>70</v>
      </c>
      <c r="B27" s="8">
        <f xml:space="preserve"> IF(B13&lt;1, B26,#REF!)</f>
        <v>206.38499999999999</v>
      </c>
      <c r="C27" s="8">
        <f>IF(C13&lt;1, C26, B27)</f>
        <v>825.54000000000008</v>
      </c>
      <c r="D27" s="8">
        <f>IF(D13&lt;1, D26, C27)</f>
        <v>1651.08</v>
      </c>
      <c r="E27" s="8">
        <f>IF(E13&lt;1, E26, D27)</f>
        <v>2476.62</v>
      </c>
      <c r="F27" s="8">
        <f>IF(F13&lt;1, F26, E27)</f>
        <v>3302.16</v>
      </c>
      <c r="G27" s="8">
        <f>IF(G13&lt;1, G26, E27)</f>
        <v>4953.24</v>
      </c>
      <c r="H27" s="8">
        <f>IF(H13&lt;1, H26, F27)</f>
        <v>6604.3200000000006</v>
      </c>
      <c r="I27" s="8">
        <f t="shared" ref="I27:Z27" si="362">IF(I13&lt;1, I26, H27)</f>
        <v>6604.3200000000006</v>
      </c>
      <c r="J27" s="8">
        <f t="shared" si="362"/>
        <v>6604.3200000000006</v>
      </c>
      <c r="K27" s="8">
        <f t="shared" si="362"/>
        <v>6604.3200000000006</v>
      </c>
      <c r="L27" s="8">
        <f t="shared" si="362"/>
        <v>6604.3200000000006</v>
      </c>
      <c r="M27" s="8">
        <f t="shared" si="362"/>
        <v>6604.3200000000006</v>
      </c>
      <c r="N27" s="8">
        <f t="shared" si="362"/>
        <v>6604.3200000000006</v>
      </c>
      <c r="O27" s="8">
        <f t="shared" si="362"/>
        <v>6604.3200000000006</v>
      </c>
      <c r="P27" s="8">
        <f t="shared" si="362"/>
        <v>6604.3200000000006</v>
      </c>
      <c r="Q27" s="8">
        <f t="shared" si="362"/>
        <v>6604.3200000000006</v>
      </c>
      <c r="R27" s="8">
        <f t="shared" si="362"/>
        <v>6604.3200000000006</v>
      </c>
      <c r="S27" s="8">
        <f t="shared" si="362"/>
        <v>6604.3200000000006</v>
      </c>
      <c r="T27" s="8">
        <f t="shared" si="362"/>
        <v>6604.3200000000006</v>
      </c>
      <c r="U27" s="8">
        <f t="shared" si="362"/>
        <v>6604.3200000000006</v>
      </c>
      <c r="V27" s="8">
        <f t="shared" si="362"/>
        <v>6604.3200000000006</v>
      </c>
      <c r="W27" s="8">
        <f t="shared" si="362"/>
        <v>6604.3200000000006</v>
      </c>
      <c r="X27" s="8">
        <f t="shared" si="362"/>
        <v>6604.3200000000006</v>
      </c>
      <c r="Y27" s="8">
        <f t="shared" si="362"/>
        <v>6604.3200000000006</v>
      </c>
      <c r="Z27" s="8">
        <f t="shared" si="362"/>
        <v>6604.3200000000006</v>
      </c>
      <c r="AA27" s="9">
        <f>IF(AA13&lt;1, AA26, J27)</f>
        <v>197.27297912358355</v>
      </c>
      <c r="AB27" s="9">
        <f t="shared" ref="AB27:AY27" si="363">IF(AB13&lt;1, AB26, AA27)</f>
        <v>789.09191649433433</v>
      </c>
      <c r="AC27" s="9">
        <f t="shared" si="363"/>
        <v>1578.1838329886684</v>
      </c>
      <c r="AD27" s="9">
        <f t="shared" si="363"/>
        <v>2367.2757494830025</v>
      </c>
      <c r="AE27" s="9">
        <f t="shared" si="363"/>
        <v>3156.3676659773373</v>
      </c>
      <c r="AF27" s="9">
        <f t="shared" si="363"/>
        <v>4734.5514989660051</v>
      </c>
      <c r="AG27" s="9">
        <f t="shared" si="363"/>
        <v>6312.7353319546728</v>
      </c>
      <c r="AH27" s="9">
        <f t="shared" si="363"/>
        <v>7890.9191649433424</v>
      </c>
      <c r="AI27" s="9">
        <f t="shared" si="363"/>
        <v>9469.1029979320101</v>
      </c>
      <c r="AJ27" s="9">
        <f t="shared" si="363"/>
        <v>11047.286830920679</v>
      </c>
      <c r="AK27" s="9">
        <f t="shared" si="363"/>
        <v>12625.470663909346</v>
      </c>
      <c r="AL27" s="9">
        <f t="shared" si="363"/>
        <v>14203.654496898012</v>
      </c>
      <c r="AM27" s="9">
        <f t="shared" si="363"/>
        <v>14203.654496898012</v>
      </c>
      <c r="AN27" s="9">
        <f t="shared" si="363"/>
        <v>14203.654496898012</v>
      </c>
      <c r="AO27" s="9">
        <f t="shared" si="363"/>
        <v>14203.654496898012</v>
      </c>
      <c r="AP27" s="9">
        <f t="shared" si="363"/>
        <v>14203.654496898012</v>
      </c>
      <c r="AQ27" s="9">
        <f t="shared" si="363"/>
        <v>14203.654496898012</v>
      </c>
      <c r="AR27" s="9">
        <f t="shared" si="363"/>
        <v>14203.654496898012</v>
      </c>
      <c r="AS27" s="9">
        <f t="shared" si="363"/>
        <v>14203.654496898012</v>
      </c>
      <c r="AT27" s="9">
        <f t="shared" si="363"/>
        <v>14203.654496898012</v>
      </c>
      <c r="AU27" s="9">
        <f t="shared" si="363"/>
        <v>14203.654496898012</v>
      </c>
      <c r="AV27" s="9">
        <f t="shared" si="363"/>
        <v>14203.654496898012</v>
      </c>
      <c r="AW27" s="9">
        <f t="shared" si="363"/>
        <v>14203.654496898012</v>
      </c>
      <c r="AX27" s="9">
        <f t="shared" si="363"/>
        <v>14203.654496898012</v>
      </c>
      <c r="AY27" s="9">
        <f t="shared" si="363"/>
        <v>14203.654496898012</v>
      </c>
      <c r="AZ27" s="8">
        <f>IF(AZ13&lt;1, AZ26, AI27)</f>
        <v>196.17959044042206</v>
      </c>
      <c r="BA27" s="8">
        <f>IF(BA13&lt;1, BA26, AZ27)</f>
        <v>784.71836176168824</v>
      </c>
      <c r="BB27" s="8">
        <f>IF(BB13&lt;1, BB26, BA27)</f>
        <v>1569.4367235233765</v>
      </c>
      <c r="BC27" s="8">
        <f>IF(BC13&lt;1, BC26, BB27)</f>
        <v>2354.1550852850651</v>
      </c>
      <c r="BD27" s="8">
        <f>IF(BD13&lt;1, BD26, BC27)</f>
        <v>3138.8734470467534</v>
      </c>
      <c r="BE27" s="8">
        <f>IF(BE13&lt;1, BE26, BC27)</f>
        <v>4708.3101705701292</v>
      </c>
      <c r="BF27" s="8">
        <f>IF(BF13&lt;1, BF26, BD27)</f>
        <v>6277.7468940935078</v>
      </c>
      <c r="BG27" s="8">
        <f t="shared" ref="BG27:BX27" si="364">IF(BG13&lt;1, BG26, BF27)</f>
        <v>7847.1836176168817</v>
      </c>
      <c r="BH27" s="8">
        <f t="shared" si="364"/>
        <v>9416.6203411402585</v>
      </c>
      <c r="BI27" s="8">
        <f t="shared" si="364"/>
        <v>10986.057064663635</v>
      </c>
      <c r="BJ27" s="8">
        <f t="shared" si="364"/>
        <v>12555.493788187012</v>
      </c>
      <c r="BK27" s="8">
        <f t="shared" si="364"/>
        <v>14124.930511710387</v>
      </c>
      <c r="BL27" s="8">
        <f t="shared" si="364"/>
        <v>15694.367235233767</v>
      </c>
      <c r="BM27" s="8">
        <f t="shared" si="364"/>
        <v>17263.803958757137</v>
      </c>
      <c r="BN27" s="8">
        <f t="shared" si="364"/>
        <v>18833.240682280521</v>
      </c>
      <c r="BO27" s="8">
        <f t="shared" si="364"/>
        <v>20402.677405803897</v>
      </c>
      <c r="BP27" s="8">
        <f t="shared" si="364"/>
        <v>21972.114129327274</v>
      </c>
      <c r="BQ27" s="8">
        <f t="shared" si="364"/>
        <v>23541.550852850647</v>
      </c>
      <c r="BR27" s="8">
        <f t="shared" si="364"/>
        <v>25110.98757637402</v>
      </c>
      <c r="BS27" s="8">
        <f t="shared" si="364"/>
        <v>26680.4242998974</v>
      </c>
      <c r="BT27" s="8">
        <f t="shared" si="364"/>
        <v>28249.861023420777</v>
      </c>
      <c r="BU27" s="8">
        <f t="shared" si="364"/>
        <v>28249.861023420777</v>
      </c>
      <c r="BV27" s="8">
        <f t="shared" si="364"/>
        <v>28249.861023420777</v>
      </c>
      <c r="BW27" s="8">
        <f t="shared" si="364"/>
        <v>28249.861023420777</v>
      </c>
      <c r="BX27" s="8">
        <f t="shared" si="364"/>
        <v>28249.861023420777</v>
      </c>
    </row>
    <row r="28" spans="1:76" s="13" customFormat="1" x14ac:dyDescent="0.3">
      <c r="A28" s="21" t="s">
        <v>67</v>
      </c>
      <c r="B28" s="11">
        <f t="shared" ref="B28:J28" si="365">B27</f>
        <v>206.38499999999999</v>
      </c>
      <c r="C28" s="11">
        <f t="shared" si="365"/>
        <v>825.54000000000008</v>
      </c>
      <c r="D28" s="11">
        <f t="shared" si="365"/>
        <v>1651.08</v>
      </c>
      <c r="E28" s="11">
        <f t="shared" si="365"/>
        <v>2476.62</v>
      </c>
      <c r="F28" s="11">
        <f t="shared" si="365"/>
        <v>3302.16</v>
      </c>
      <c r="G28" s="11">
        <f t="shared" si="365"/>
        <v>4953.24</v>
      </c>
      <c r="H28" s="11">
        <f t="shared" si="365"/>
        <v>6604.3200000000006</v>
      </c>
      <c r="I28" s="11">
        <f t="shared" si="365"/>
        <v>6604.3200000000006</v>
      </c>
      <c r="J28" s="11">
        <f t="shared" si="365"/>
        <v>6604.3200000000006</v>
      </c>
      <c r="K28" s="11">
        <f t="shared" ref="K28:Q28" si="366">K27</f>
        <v>6604.3200000000006</v>
      </c>
      <c r="L28" s="11">
        <f t="shared" si="366"/>
        <v>6604.3200000000006</v>
      </c>
      <c r="M28" s="11">
        <f t="shared" si="366"/>
        <v>6604.3200000000006</v>
      </c>
      <c r="N28" s="11">
        <f t="shared" si="366"/>
        <v>6604.3200000000006</v>
      </c>
      <c r="O28" s="11">
        <f t="shared" si="366"/>
        <v>6604.3200000000006</v>
      </c>
      <c r="P28" s="11">
        <f t="shared" si="366"/>
        <v>6604.3200000000006</v>
      </c>
      <c r="Q28" s="11">
        <f t="shared" si="366"/>
        <v>6604.3200000000006</v>
      </c>
      <c r="R28" s="11">
        <f t="shared" ref="R28" si="367">R27</f>
        <v>6604.3200000000006</v>
      </c>
      <c r="S28" s="11">
        <f t="shared" ref="S28" si="368">S27</f>
        <v>6604.3200000000006</v>
      </c>
      <c r="T28" s="11">
        <f t="shared" ref="T28" si="369">T27</f>
        <v>6604.3200000000006</v>
      </c>
      <c r="U28" s="11">
        <f t="shared" ref="U28" si="370">U27</f>
        <v>6604.3200000000006</v>
      </c>
      <c r="V28" s="11">
        <f t="shared" ref="V28" si="371">V27</f>
        <v>6604.3200000000006</v>
      </c>
      <c r="W28" s="11">
        <f t="shared" ref="W28" si="372">W27</f>
        <v>6604.3200000000006</v>
      </c>
      <c r="X28" s="11">
        <f t="shared" ref="X28" si="373">X27</f>
        <v>6604.3200000000006</v>
      </c>
      <c r="Y28" s="11">
        <f t="shared" ref="Y28" si="374">Y27</f>
        <v>6604.3200000000006</v>
      </c>
      <c r="Z28" s="11">
        <f t="shared" ref="Z28" si="375">Z27</f>
        <v>6604.3200000000006</v>
      </c>
      <c r="AA28" s="12">
        <f>AA27</f>
        <v>197.27297912358355</v>
      </c>
      <c r="AB28" s="12">
        <f>AB27</f>
        <v>789.09191649433433</v>
      </c>
      <c r="AC28" s="12">
        <f>AC27</f>
        <v>1578.1838329886684</v>
      </c>
      <c r="AD28" s="12">
        <f>AD27</f>
        <v>2367.2757494830025</v>
      </c>
      <c r="AE28" s="12">
        <f>AE27</f>
        <v>3156.3676659773373</v>
      </c>
      <c r="AF28" s="12">
        <f t="shared" ref="AF28:AG28" si="376">AF27</f>
        <v>4734.5514989660051</v>
      </c>
      <c r="AG28" s="12">
        <f t="shared" si="376"/>
        <v>6312.7353319546728</v>
      </c>
      <c r="AH28" s="12">
        <f>AH27</f>
        <v>7890.9191649433424</v>
      </c>
      <c r="AI28" s="12">
        <f t="shared" ref="AI28:AS28" si="377">AI27</f>
        <v>9469.1029979320101</v>
      </c>
      <c r="AJ28" s="12">
        <f t="shared" si="377"/>
        <v>11047.286830920679</v>
      </c>
      <c r="AK28" s="12">
        <f t="shared" si="377"/>
        <v>12625.470663909346</v>
      </c>
      <c r="AL28" s="12">
        <f t="shared" si="377"/>
        <v>14203.654496898012</v>
      </c>
      <c r="AM28" s="12">
        <f t="shared" si="377"/>
        <v>14203.654496898012</v>
      </c>
      <c r="AN28" s="12">
        <f t="shared" si="377"/>
        <v>14203.654496898012</v>
      </c>
      <c r="AO28" s="12">
        <f t="shared" si="377"/>
        <v>14203.654496898012</v>
      </c>
      <c r="AP28" s="12">
        <f t="shared" si="377"/>
        <v>14203.654496898012</v>
      </c>
      <c r="AQ28" s="12">
        <f t="shared" si="377"/>
        <v>14203.654496898012</v>
      </c>
      <c r="AR28" s="12">
        <f t="shared" si="377"/>
        <v>14203.654496898012</v>
      </c>
      <c r="AS28" s="12">
        <f t="shared" si="377"/>
        <v>14203.654496898012</v>
      </c>
      <c r="AT28" s="12">
        <f>AT27</f>
        <v>14203.654496898012</v>
      </c>
      <c r="AU28" s="12">
        <f t="shared" ref="AU28" si="378">AU27</f>
        <v>14203.654496898012</v>
      </c>
      <c r="AV28" s="12">
        <f t="shared" ref="AV28" si="379">AV27</f>
        <v>14203.654496898012</v>
      </c>
      <c r="AW28" s="12">
        <f t="shared" ref="AW28" si="380">AW27</f>
        <v>14203.654496898012</v>
      </c>
      <c r="AX28" s="12">
        <f t="shared" ref="AX28:AY28" si="381">AX27</f>
        <v>14203.654496898012</v>
      </c>
      <c r="AY28" s="12">
        <f t="shared" si="381"/>
        <v>14203.654496898012</v>
      </c>
      <c r="AZ28" s="11">
        <f t="shared" ref="AZ28:BG28" si="382">AZ27</f>
        <v>196.17959044042206</v>
      </c>
      <c r="BA28" s="11">
        <f t="shared" si="382"/>
        <v>784.71836176168824</v>
      </c>
      <c r="BB28" s="11">
        <f t="shared" si="382"/>
        <v>1569.4367235233765</v>
      </c>
      <c r="BC28" s="11">
        <f t="shared" si="382"/>
        <v>2354.1550852850651</v>
      </c>
      <c r="BD28" s="11">
        <f t="shared" si="382"/>
        <v>3138.8734470467534</v>
      </c>
      <c r="BE28" s="11">
        <f t="shared" si="382"/>
        <v>4708.3101705701292</v>
      </c>
      <c r="BF28" s="11">
        <f t="shared" si="382"/>
        <v>6277.7468940935078</v>
      </c>
      <c r="BG28" s="11">
        <f t="shared" si="382"/>
        <v>7847.1836176168817</v>
      </c>
      <c r="BH28" s="11">
        <f t="shared" ref="BH28:BX28" si="383">BH27</f>
        <v>9416.6203411402585</v>
      </c>
      <c r="BI28" s="11">
        <f t="shared" si="383"/>
        <v>10986.057064663635</v>
      </c>
      <c r="BJ28" s="11">
        <f t="shared" si="383"/>
        <v>12555.493788187012</v>
      </c>
      <c r="BK28" s="11">
        <f t="shared" si="383"/>
        <v>14124.930511710387</v>
      </c>
      <c r="BL28" s="11">
        <f t="shared" si="383"/>
        <v>15694.367235233767</v>
      </c>
      <c r="BM28" s="11">
        <f t="shared" si="383"/>
        <v>17263.803958757137</v>
      </c>
      <c r="BN28" s="11">
        <f t="shared" si="383"/>
        <v>18833.240682280521</v>
      </c>
      <c r="BO28" s="11">
        <f t="shared" si="383"/>
        <v>20402.677405803897</v>
      </c>
      <c r="BP28" s="11">
        <f t="shared" si="383"/>
        <v>21972.114129327274</v>
      </c>
      <c r="BQ28" s="11">
        <f t="shared" si="383"/>
        <v>23541.550852850647</v>
      </c>
      <c r="BR28" s="11">
        <f t="shared" si="383"/>
        <v>25110.98757637402</v>
      </c>
      <c r="BS28" s="11">
        <f t="shared" si="383"/>
        <v>26680.4242998974</v>
      </c>
      <c r="BT28" s="11">
        <f t="shared" si="383"/>
        <v>28249.861023420777</v>
      </c>
      <c r="BU28" s="11">
        <f t="shared" si="383"/>
        <v>28249.861023420777</v>
      </c>
      <c r="BV28" s="11">
        <f t="shared" si="383"/>
        <v>28249.861023420777</v>
      </c>
      <c r="BW28" s="11">
        <f t="shared" si="383"/>
        <v>28249.861023420777</v>
      </c>
      <c r="BX28" s="11">
        <f t="shared" si="383"/>
        <v>28249.861023420777</v>
      </c>
    </row>
    <row r="29" spans="1:76" x14ac:dyDescent="0.3">
      <c r="B29"/>
      <c r="C29"/>
      <c r="D29"/>
      <c r="E29"/>
      <c r="F29"/>
      <c r="G29"/>
      <c r="H29"/>
      <c r="I29"/>
      <c r="R29"/>
      <c r="S29"/>
      <c r="T29"/>
      <c r="U29"/>
      <c r="V29"/>
      <c r="W29"/>
      <c r="X29"/>
      <c r="Y29"/>
    </row>
    <row r="30" spans="1:76" x14ac:dyDescent="0.3">
      <c r="B30"/>
      <c r="C30"/>
      <c r="D30"/>
      <c r="E30"/>
      <c r="F30"/>
      <c r="G30"/>
      <c r="H30"/>
      <c r="I30"/>
      <c r="R30"/>
      <c r="S30"/>
      <c r="T30"/>
      <c r="U30"/>
      <c r="V30"/>
      <c r="W30"/>
      <c r="X30"/>
      <c r="Y30"/>
    </row>
    <row r="31" spans="1:76" x14ac:dyDescent="0.3">
      <c r="B31"/>
      <c r="C31"/>
      <c r="D31"/>
      <c r="E31"/>
      <c r="F31"/>
      <c r="G31"/>
      <c r="H31"/>
      <c r="I31"/>
      <c r="R31"/>
      <c r="S31"/>
      <c r="T31"/>
      <c r="U31"/>
      <c r="V31"/>
      <c r="W31"/>
      <c r="X31"/>
      <c r="Y31"/>
    </row>
    <row r="32" spans="1:76" x14ac:dyDescent="0.3">
      <c r="B32"/>
      <c r="C32"/>
      <c r="D32"/>
      <c r="E32"/>
      <c r="F32"/>
      <c r="G32"/>
      <c r="H32"/>
      <c r="I32"/>
      <c r="R32"/>
      <c r="S32"/>
      <c r="T32"/>
      <c r="U32"/>
      <c r="V32"/>
      <c r="W32"/>
      <c r="X32"/>
      <c r="Y32"/>
    </row>
    <row r="33" spans="1:25" x14ac:dyDescent="0.3">
      <c r="B33"/>
      <c r="C33"/>
      <c r="D33"/>
      <c r="E33"/>
      <c r="F33"/>
      <c r="G33"/>
      <c r="H33"/>
      <c r="I33"/>
      <c r="R33"/>
      <c r="S33"/>
      <c r="T33"/>
      <c r="U33"/>
      <c r="V33"/>
      <c r="W33"/>
      <c r="X33"/>
      <c r="Y33"/>
    </row>
    <row r="34" spans="1:25" x14ac:dyDescent="0.3">
      <c r="B34"/>
      <c r="C34"/>
      <c r="D34"/>
      <c r="E34"/>
      <c r="F34"/>
      <c r="G34"/>
      <c r="H34"/>
      <c r="I34"/>
      <c r="R34"/>
      <c r="S34"/>
      <c r="T34"/>
      <c r="U34"/>
      <c r="V34"/>
      <c r="W34"/>
      <c r="X34"/>
      <c r="Y34"/>
    </row>
    <row r="35" spans="1:25" x14ac:dyDescent="0.3">
      <c r="B35"/>
      <c r="C35"/>
      <c r="D35"/>
      <c r="E35"/>
      <c r="F35"/>
      <c r="G35"/>
      <c r="H35"/>
      <c r="I35"/>
      <c r="R35"/>
      <c r="S35"/>
      <c r="T35"/>
      <c r="U35"/>
      <c r="V35"/>
      <c r="W35"/>
      <c r="X35"/>
      <c r="Y35"/>
    </row>
    <row r="36" spans="1:25" x14ac:dyDescent="0.3">
      <c r="B36"/>
      <c r="C36"/>
      <c r="D36"/>
      <c r="E36"/>
      <c r="F36"/>
      <c r="G36"/>
      <c r="H36"/>
      <c r="I36"/>
      <c r="R36"/>
      <c r="S36"/>
      <c r="T36"/>
      <c r="U36"/>
      <c r="V36"/>
      <c r="W36"/>
      <c r="X36"/>
      <c r="Y36"/>
    </row>
    <row r="37" spans="1:25" x14ac:dyDescent="0.3">
      <c r="B37"/>
      <c r="C37"/>
      <c r="D37"/>
      <c r="E37"/>
      <c r="F37"/>
      <c r="G37"/>
      <c r="H37"/>
      <c r="I37"/>
      <c r="R37"/>
      <c r="S37"/>
      <c r="T37"/>
      <c r="U37"/>
      <c r="V37"/>
      <c r="W37"/>
      <c r="X37"/>
      <c r="Y37"/>
    </row>
    <row r="38" spans="1:25" x14ac:dyDescent="0.3">
      <c r="B38"/>
      <c r="C38"/>
      <c r="D38"/>
      <c r="E38"/>
      <c r="F38"/>
      <c r="G38"/>
      <c r="H38"/>
      <c r="I38"/>
      <c r="R38"/>
      <c r="S38"/>
      <c r="T38"/>
      <c r="U38"/>
      <c r="V38"/>
      <c r="W38"/>
      <c r="X38"/>
      <c r="Y38"/>
    </row>
    <row r="39" spans="1:25" x14ac:dyDescent="0.3">
      <c r="B39"/>
      <c r="C39"/>
      <c r="D39"/>
      <c r="E39"/>
      <c r="F39"/>
      <c r="G39"/>
      <c r="H39"/>
      <c r="I39"/>
      <c r="R39"/>
      <c r="S39"/>
      <c r="T39"/>
      <c r="U39"/>
      <c r="V39"/>
      <c r="W39"/>
      <c r="X39"/>
      <c r="Y39"/>
    </row>
    <row r="40" spans="1:25" x14ac:dyDescent="0.3">
      <c r="B40"/>
      <c r="C40"/>
      <c r="D40"/>
      <c r="E40"/>
      <c r="F40"/>
      <c r="G40"/>
      <c r="H40"/>
      <c r="I40"/>
      <c r="R40"/>
      <c r="S40"/>
      <c r="T40"/>
      <c r="U40"/>
      <c r="V40"/>
      <c r="W40"/>
      <c r="X40"/>
      <c r="Y40"/>
    </row>
    <row r="41" spans="1:25" x14ac:dyDescent="0.3">
      <c r="B41"/>
      <c r="C41"/>
      <c r="D41"/>
      <c r="E41"/>
      <c r="F41"/>
      <c r="G41"/>
      <c r="H41"/>
      <c r="I41"/>
      <c r="R41"/>
      <c r="S41"/>
      <c r="T41"/>
      <c r="U41"/>
      <c r="V41"/>
      <c r="W41"/>
      <c r="X41"/>
      <c r="Y41"/>
    </row>
    <row r="42" spans="1:25" x14ac:dyDescent="0.3">
      <c r="B42"/>
      <c r="C42"/>
      <c r="D42"/>
      <c r="E42"/>
      <c r="F42"/>
      <c r="G42"/>
      <c r="H42"/>
      <c r="I42"/>
      <c r="R42"/>
      <c r="S42"/>
      <c r="T42"/>
      <c r="U42"/>
      <c r="V42"/>
      <c r="W42"/>
      <c r="X42"/>
      <c r="Y42"/>
    </row>
    <row r="43" spans="1:25" x14ac:dyDescent="0.3">
      <c r="B43"/>
      <c r="C43"/>
      <c r="D43"/>
      <c r="E43"/>
      <c r="F43"/>
      <c r="G43"/>
      <c r="H43"/>
      <c r="I43"/>
      <c r="R43"/>
      <c r="S43"/>
      <c r="T43"/>
      <c r="U43"/>
      <c r="V43"/>
      <c r="W43"/>
      <c r="X43"/>
      <c r="Y43"/>
    </row>
    <row r="44" spans="1:25" x14ac:dyDescent="0.3">
      <c r="B44"/>
      <c r="C44"/>
      <c r="D44"/>
      <c r="E44"/>
      <c r="F44"/>
      <c r="G44"/>
      <c r="H44"/>
      <c r="I44"/>
      <c r="R44"/>
      <c r="S44"/>
      <c r="T44"/>
      <c r="U44"/>
      <c r="V44"/>
      <c r="W44"/>
      <c r="X44"/>
      <c r="Y44"/>
    </row>
    <row r="45" spans="1:25" x14ac:dyDescent="0.3">
      <c r="B45"/>
      <c r="C45"/>
      <c r="D45"/>
      <c r="E45"/>
      <c r="F45"/>
      <c r="G45"/>
      <c r="H45"/>
      <c r="I45"/>
      <c r="R45"/>
      <c r="S45"/>
      <c r="T45"/>
      <c r="U45"/>
      <c r="V45"/>
      <c r="W45"/>
      <c r="X45"/>
      <c r="Y45"/>
    </row>
    <row r="46" spans="1:25" x14ac:dyDescent="0.3">
      <c r="B46"/>
      <c r="C46"/>
      <c r="D46"/>
      <c r="E46"/>
      <c r="F46"/>
      <c r="G46"/>
      <c r="H46"/>
      <c r="I46"/>
      <c r="R46"/>
      <c r="S46"/>
      <c r="T46"/>
      <c r="U46"/>
      <c r="V46"/>
      <c r="W46"/>
      <c r="X46"/>
      <c r="Y46"/>
    </row>
    <row r="47" spans="1:25" x14ac:dyDescent="0.3">
      <c r="A47" s="5" t="s">
        <v>39</v>
      </c>
      <c r="B47" s="5">
        <v>1</v>
      </c>
      <c r="C47" s="5">
        <v>4</v>
      </c>
      <c r="D47" s="5">
        <v>8</v>
      </c>
      <c r="E47" s="5">
        <v>12</v>
      </c>
      <c r="F47" s="5">
        <v>16</v>
      </c>
      <c r="G47" s="5">
        <v>32</v>
      </c>
      <c r="H47" s="5">
        <v>64</v>
      </c>
      <c r="I47" s="5">
        <v>128</v>
      </c>
      <c r="J47" s="5">
        <v>1</v>
      </c>
      <c r="K47" s="5">
        <v>4</v>
      </c>
      <c r="L47" s="5">
        <v>8</v>
      </c>
      <c r="M47" s="5">
        <v>12</v>
      </c>
      <c r="N47" s="5">
        <v>16</v>
      </c>
      <c r="O47" s="5">
        <v>32</v>
      </c>
      <c r="P47" s="5">
        <v>64</v>
      </c>
      <c r="Q47" s="5">
        <v>128</v>
      </c>
      <c r="R47" s="5">
        <v>1</v>
      </c>
      <c r="S47" s="5">
        <v>4</v>
      </c>
      <c r="T47" s="5">
        <v>8</v>
      </c>
      <c r="U47" s="5">
        <v>12</v>
      </c>
      <c r="V47" s="5">
        <v>16</v>
      </c>
      <c r="W47" s="5">
        <v>32</v>
      </c>
      <c r="X47" s="5">
        <v>64</v>
      </c>
      <c r="Y47" s="5">
        <v>128</v>
      </c>
    </row>
    <row r="48" spans="1:25" x14ac:dyDescent="0.3">
      <c r="A48" s="6" t="s">
        <v>14</v>
      </c>
      <c r="B48" s="5" cm="1">
        <f t="array" ref="B48:Y48">[7]Graphs!$Z$4:$AW$4</f>
        <v>5.0565159299416186E-3</v>
      </c>
      <c r="C48" s="5">
        <v>4.4349653625906597E-3</v>
      </c>
      <c r="D48" s="5">
        <v>4.2089969027256863E-3</v>
      </c>
      <c r="E48" s="5">
        <v>4.2081513195798993E-3</v>
      </c>
      <c r="F48" s="5">
        <v>4.2188295208802195E-3</v>
      </c>
      <c r="G48" s="5">
        <v>4.6199375993998459E-3</v>
      </c>
      <c r="H48" s="5">
        <v>8.6739061902975732E-3</v>
      </c>
      <c r="I48" s="5">
        <v>1.5032195555555553E-2</v>
      </c>
      <c r="J48" s="5">
        <v>4.3635598432026634E-3</v>
      </c>
      <c r="K48" s="5">
        <v>4.5417068139534857E-3</v>
      </c>
      <c r="L48" s="5">
        <v>3.9660410332583084E-3</v>
      </c>
      <c r="M48" s="5">
        <v>4.4639977801950396E-3</v>
      </c>
      <c r="N48" s="5">
        <v>4.1545152325581413E-3</v>
      </c>
      <c r="O48" s="5">
        <v>4.7814387711928074E-3</v>
      </c>
      <c r="P48" s="5">
        <v>9.3314683463365765E-3</v>
      </c>
      <c r="Q48" s="5">
        <v>1.5248286594982074E-2</v>
      </c>
      <c r="R48" s="5">
        <v>4.5689848065054196E-3</v>
      </c>
      <c r="S48" s="5">
        <v>4.5425952120530287E-3</v>
      </c>
      <c r="T48" s="5">
        <v>3.9642358329582414E-3</v>
      </c>
      <c r="U48" s="5">
        <v>4.3762096514128497E-3</v>
      </c>
      <c r="V48" s="5">
        <v>4.0957446876719143E-3</v>
      </c>
      <c r="W48" s="5">
        <v>5.0689134191047808E-3</v>
      </c>
      <c r="X48" s="5">
        <v>1.0123836776444137E-2</v>
      </c>
      <c r="Y48" s="5">
        <v>1.5365925161290326E-2</v>
      </c>
    </row>
    <row r="49" spans="1:25" x14ac:dyDescent="0.3">
      <c r="A49" s="6" t="s">
        <v>15</v>
      </c>
      <c r="B49" s="5" cm="1">
        <f t="array" ref="B49:Y49">[8]Graphs!$Z$4:$AW$4</f>
        <v>5.1560766196830626E-3</v>
      </c>
      <c r="C49" s="5">
        <v>4.2856805291322823E-3</v>
      </c>
      <c r="D49" s="5">
        <v>3.8863528812203103E-3</v>
      </c>
      <c r="E49" s="5">
        <v>3.9486806364090968E-3</v>
      </c>
      <c r="F49" s="5">
        <v>4.0923047639409927E-3</v>
      </c>
      <c r="G49" s="5">
        <v>4.9216416696674275E-3</v>
      </c>
      <c r="H49" s="5">
        <v>9.0007296121530408E-3</v>
      </c>
      <c r="I49" s="5">
        <v>1.2508560896057347E-2</v>
      </c>
      <c r="J49" s="5">
        <v>4.0096068190158497E-3</v>
      </c>
      <c r="K49" s="5">
        <v>4.3925989909977363E-3</v>
      </c>
      <c r="L49" s="5">
        <v>3.8334557726931785E-3</v>
      </c>
      <c r="M49" s="5">
        <v>4.6349771737934486E-3</v>
      </c>
      <c r="N49" s="5">
        <v>4.0325825083771007E-3</v>
      </c>
      <c r="O49" s="5">
        <v>4.9337332158039589E-3</v>
      </c>
      <c r="P49" s="5">
        <v>8.7857512618154231E-3</v>
      </c>
      <c r="Q49" s="5">
        <v>1.2724163440860213E-2</v>
      </c>
      <c r="R49" s="5">
        <v>4.747749141784826E-3</v>
      </c>
      <c r="S49" s="5">
        <v>4.4697765518879806E-3</v>
      </c>
      <c r="T49" s="5">
        <v>3.793765555638904E-3</v>
      </c>
      <c r="U49" s="5">
        <v>4.2523663273318435E-3</v>
      </c>
      <c r="V49" s="5">
        <v>3.9243931482870606E-3</v>
      </c>
      <c r="W49" s="5">
        <v>4.9695258302075588E-3</v>
      </c>
      <c r="X49" s="5">
        <v>9.6678076364091273E-3</v>
      </c>
      <c r="Y49" s="5">
        <v>1.2401676845878135E-2</v>
      </c>
    </row>
    <row r="50" spans="1:25" x14ac:dyDescent="0.3">
      <c r="A50" s="6" t="s">
        <v>42</v>
      </c>
      <c r="B50" s="5">
        <f t="shared" ref="B50:Y50" si="384">AVERAGE(B48:B49)</f>
        <v>5.106296274812341E-3</v>
      </c>
      <c r="C50" s="5">
        <f t="shared" si="384"/>
        <v>4.3603229458614706E-3</v>
      </c>
      <c r="D50" s="5">
        <f t="shared" si="384"/>
        <v>4.0476748919729983E-3</v>
      </c>
      <c r="E50" s="5">
        <f t="shared" si="384"/>
        <v>4.0784159779944981E-3</v>
      </c>
      <c r="F50" s="5">
        <f t="shared" si="384"/>
        <v>4.1555671424106065E-3</v>
      </c>
      <c r="G50" s="5">
        <f t="shared" si="384"/>
        <v>4.7707896345336367E-3</v>
      </c>
      <c r="H50" s="5">
        <f t="shared" si="384"/>
        <v>8.837317901225307E-3</v>
      </c>
      <c r="I50" s="5">
        <f t="shared" si="384"/>
        <v>1.377037822580645E-2</v>
      </c>
      <c r="J50" s="5">
        <f t="shared" si="384"/>
        <v>4.186583331109257E-3</v>
      </c>
      <c r="K50" s="5">
        <f t="shared" si="384"/>
        <v>4.467152902475611E-3</v>
      </c>
      <c r="L50" s="5">
        <f t="shared" si="384"/>
        <v>3.8997484029757437E-3</v>
      </c>
      <c r="M50" s="5">
        <f t="shared" si="384"/>
        <v>4.5494874769942441E-3</v>
      </c>
      <c r="N50" s="5">
        <f t="shared" si="384"/>
        <v>4.0935488704676205E-3</v>
      </c>
      <c r="O50" s="5">
        <f t="shared" si="384"/>
        <v>4.8575859934983836E-3</v>
      </c>
      <c r="P50" s="5">
        <f t="shared" si="384"/>
        <v>9.0586098040759989E-3</v>
      </c>
      <c r="Q50" s="5">
        <f t="shared" si="384"/>
        <v>1.3986225017921143E-2</v>
      </c>
      <c r="R50" s="5">
        <f t="shared" si="384"/>
        <v>4.6583669741451228E-3</v>
      </c>
      <c r="S50" s="5">
        <f t="shared" si="384"/>
        <v>4.5061858819705047E-3</v>
      </c>
      <c r="T50" s="5">
        <f t="shared" si="384"/>
        <v>3.8790006942985727E-3</v>
      </c>
      <c r="U50" s="5">
        <f t="shared" si="384"/>
        <v>4.3142879893723462E-3</v>
      </c>
      <c r="V50" s="5">
        <f t="shared" si="384"/>
        <v>4.0100689179794879E-3</v>
      </c>
      <c r="W50" s="5">
        <f t="shared" si="384"/>
        <v>5.0192196246561698E-3</v>
      </c>
      <c r="X50" s="5">
        <f t="shared" si="384"/>
        <v>9.8958222064266313E-3</v>
      </c>
      <c r="Y50" s="5">
        <f t="shared" si="384"/>
        <v>1.3883801003584231E-2</v>
      </c>
    </row>
    <row r="51" spans="1:2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6" t="s">
        <v>20</v>
      </c>
      <c r="B52" s="5" cm="1">
        <f t="array" ref="B52:Y52">[5]Graphs!$Z$4:$AW$4</f>
        <v>184.84058333333337</v>
      </c>
      <c r="C52" s="5">
        <v>824.37100000000009</v>
      </c>
      <c r="D52" s="5">
        <v>1747.8279166666669</v>
      </c>
      <c r="E52" s="5">
        <v>2637.8808333333332</v>
      </c>
      <c r="F52" s="5">
        <v>3483.5475000000006</v>
      </c>
      <c r="G52" s="5">
        <v>6737.217083333333</v>
      </c>
      <c r="H52" s="5">
        <v>7043.7925000000023</v>
      </c>
      <c r="I52" s="5">
        <v>7358.1695833333324</v>
      </c>
      <c r="J52" s="5">
        <v>209.73508333333334</v>
      </c>
      <c r="K52" s="5">
        <v>805.67845833333342</v>
      </c>
      <c r="L52" s="5">
        <v>1866.2508333333333</v>
      </c>
      <c r="M52" s="5">
        <v>2507.0579166666666</v>
      </c>
      <c r="N52" s="5">
        <v>3625.5825000000004</v>
      </c>
      <c r="O52" s="5">
        <v>6344.0491666666667</v>
      </c>
      <c r="P52" s="5">
        <v>6322.0379166666653</v>
      </c>
      <c r="Q52" s="5">
        <v>7425.1262500000012</v>
      </c>
      <c r="R52" s="5">
        <v>200.56670833333337</v>
      </c>
      <c r="S52" s="5">
        <v>801.84100000000024</v>
      </c>
      <c r="T52" s="5">
        <v>1871.1216666666671</v>
      </c>
      <c r="U52" s="5">
        <v>2575.7837500000001</v>
      </c>
      <c r="V52" s="5">
        <v>3696.068749999999</v>
      </c>
      <c r="W52" s="5">
        <v>6032.958333333333</v>
      </c>
      <c r="X52" s="5">
        <v>5774.96</v>
      </c>
      <c r="Y52" s="5">
        <v>7113.4016666666685</v>
      </c>
    </row>
    <row r="53" spans="1:25" x14ac:dyDescent="0.3">
      <c r="A53" s="6" t="s">
        <v>21</v>
      </c>
      <c r="B53" s="5" cm="1">
        <f t="array" ref="B53:Y53">[6]Graphs!$Z$4:$AW$4</f>
        <v>179.49838095238096</v>
      </c>
      <c r="C53" s="5">
        <v>857.97771428571446</v>
      </c>
      <c r="D53" s="5">
        <v>1894.6676190476196</v>
      </c>
      <c r="E53" s="5">
        <v>2829.12619047619</v>
      </c>
      <c r="F53" s="5">
        <v>3673.4985714285708</v>
      </c>
      <c r="G53" s="5">
        <v>6238.2000000000007</v>
      </c>
      <c r="H53" s="5">
        <v>6295.2566666666689</v>
      </c>
      <c r="I53" s="5">
        <v>7462.4519047619042</v>
      </c>
      <c r="J53" s="5">
        <v>234.82014285714286</v>
      </c>
      <c r="K53" s="5">
        <v>832.38338095238089</v>
      </c>
      <c r="L53" s="5">
        <v>1923.1857142857141</v>
      </c>
      <c r="M53" s="5">
        <v>2393.6995238095237</v>
      </c>
      <c r="N53" s="5">
        <v>3737.8966666666665</v>
      </c>
      <c r="O53" s="5">
        <v>6129.5919047619045</v>
      </c>
      <c r="P53" s="5">
        <v>6402.3409523809523</v>
      </c>
      <c r="Q53" s="5">
        <v>7518.6614285714304</v>
      </c>
      <c r="R53" s="5">
        <v>192.19780952380952</v>
      </c>
      <c r="S53" s="5">
        <v>815.86138095238096</v>
      </c>
      <c r="T53" s="5">
        <v>1941.5714285714287</v>
      </c>
      <c r="U53" s="5">
        <v>2590.8457142857142</v>
      </c>
      <c r="V53" s="5">
        <v>3763.4957142857143</v>
      </c>
      <c r="W53" s="5">
        <v>5907.3590476190484</v>
      </c>
      <c r="X53" s="5">
        <v>5892.82</v>
      </c>
      <c r="Y53" s="5">
        <v>7113.4238095238088</v>
      </c>
    </row>
    <row r="54" spans="1:25" x14ac:dyDescent="0.3">
      <c r="A54" s="6" t="s">
        <v>43</v>
      </c>
      <c r="B54" s="5">
        <f t="shared" ref="B54:Y54" si="385">AVERAGE(B52:B53)</f>
        <v>182.16948214285716</v>
      </c>
      <c r="C54" s="5">
        <f t="shared" si="385"/>
        <v>841.17435714285727</v>
      </c>
      <c r="D54" s="5">
        <f t="shared" si="385"/>
        <v>1821.2477678571431</v>
      </c>
      <c r="E54" s="5">
        <f t="shared" si="385"/>
        <v>2733.5035119047616</v>
      </c>
      <c r="F54" s="5">
        <f t="shared" si="385"/>
        <v>3578.5230357142855</v>
      </c>
      <c r="G54" s="5">
        <f t="shared" si="385"/>
        <v>6487.7085416666669</v>
      </c>
      <c r="H54" s="5">
        <f t="shared" si="385"/>
        <v>6669.5245833333356</v>
      </c>
      <c r="I54" s="5">
        <f t="shared" si="385"/>
        <v>7410.3107440476178</v>
      </c>
      <c r="J54" s="5">
        <f t="shared" si="385"/>
        <v>222.27761309523811</v>
      </c>
      <c r="K54" s="5">
        <f t="shared" si="385"/>
        <v>819.03091964285716</v>
      </c>
      <c r="L54" s="5">
        <f t="shared" si="385"/>
        <v>1894.7182738095237</v>
      </c>
      <c r="M54" s="5">
        <f t="shared" si="385"/>
        <v>2450.3787202380954</v>
      </c>
      <c r="N54" s="5">
        <f t="shared" si="385"/>
        <v>3681.7395833333335</v>
      </c>
      <c r="O54" s="5">
        <f t="shared" si="385"/>
        <v>6236.8205357142851</v>
      </c>
      <c r="P54" s="5">
        <f t="shared" si="385"/>
        <v>6362.1894345238088</v>
      </c>
      <c r="Q54" s="5">
        <f t="shared" si="385"/>
        <v>7471.8938392857162</v>
      </c>
      <c r="R54" s="5">
        <f t="shared" si="385"/>
        <v>196.38225892857145</v>
      </c>
      <c r="S54" s="5">
        <f t="shared" si="385"/>
        <v>808.8511904761906</v>
      </c>
      <c r="T54" s="5">
        <f t="shared" si="385"/>
        <v>1906.3465476190479</v>
      </c>
      <c r="U54" s="5">
        <f t="shared" si="385"/>
        <v>2583.3147321428569</v>
      </c>
      <c r="V54" s="5">
        <f t="shared" si="385"/>
        <v>3729.7822321428566</v>
      </c>
      <c r="W54" s="5">
        <f t="shared" si="385"/>
        <v>5970.1586904761907</v>
      </c>
      <c r="X54" s="5">
        <f t="shared" si="385"/>
        <v>5833.8899999999994</v>
      </c>
      <c r="Y54" s="5">
        <f t="shared" si="385"/>
        <v>7113.4127380952386</v>
      </c>
    </row>
    <row r="55" spans="1:25" x14ac:dyDescent="0.3">
      <c r="B55"/>
      <c r="C55"/>
      <c r="D55"/>
      <c r="E55"/>
      <c r="F55"/>
      <c r="G55"/>
      <c r="H55"/>
      <c r="I55"/>
      <c r="R55"/>
      <c r="S55"/>
      <c r="T55"/>
      <c r="U55"/>
      <c r="V55"/>
      <c r="W55"/>
      <c r="X55"/>
      <c r="Y55"/>
    </row>
    <row r="56" spans="1:25" x14ac:dyDescent="0.3">
      <c r="B56"/>
      <c r="C56"/>
      <c r="D56"/>
      <c r="E56"/>
      <c r="F56"/>
      <c r="G56"/>
      <c r="H56"/>
      <c r="I56"/>
      <c r="R56"/>
      <c r="S56"/>
      <c r="T56"/>
      <c r="U56"/>
      <c r="V56"/>
      <c r="W56"/>
      <c r="X56"/>
      <c r="Y56"/>
    </row>
    <row r="57" spans="1:25" x14ac:dyDescent="0.3">
      <c r="B57"/>
      <c r="C57"/>
      <c r="D57"/>
      <c r="E57"/>
      <c r="F57"/>
      <c r="G57"/>
      <c r="H57"/>
      <c r="I57"/>
      <c r="R57"/>
      <c r="S57"/>
      <c r="T57"/>
      <c r="U57"/>
      <c r="V57"/>
      <c r="W57"/>
      <c r="X57"/>
      <c r="Y57"/>
    </row>
    <row r="58" spans="1:25" x14ac:dyDescent="0.3">
      <c r="B58"/>
      <c r="C58"/>
      <c r="D58"/>
      <c r="E58"/>
      <c r="F58"/>
      <c r="G58"/>
      <c r="H58"/>
      <c r="I58"/>
      <c r="R58"/>
      <c r="S58"/>
      <c r="T58"/>
      <c r="U58"/>
      <c r="V58"/>
      <c r="W58"/>
      <c r="X58"/>
      <c r="Y58"/>
    </row>
    <row r="59" spans="1:25" x14ac:dyDescent="0.3">
      <c r="B59"/>
      <c r="C59"/>
      <c r="D59"/>
      <c r="E59"/>
      <c r="F59"/>
      <c r="G59"/>
      <c r="H59"/>
      <c r="I59"/>
      <c r="R59"/>
      <c r="S59"/>
      <c r="T59"/>
      <c r="U59"/>
      <c r="V59"/>
      <c r="W59"/>
      <c r="X59"/>
      <c r="Y59"/>
    </row>
    <row r="60" spans="1:25" x14ac:dyDescent="0.3">
      <c r="B60"/>
      <c r="C60"/>
      <c r="D60"/>
      <c r="E60"/>
      <c r="F60"/>
      <c r="G60"/>
      <c r="H60"/>
      <c r="I60"/>
      <c r="R60"/>
      <c r="S60"/>
      <c r="T60"/>
      <c r="U60"/>
      <c r="V60"/>
      <c r="W60"/>
      <c r="X60"/>
      <c r="Y60"/>
    </row>
    <row r="61" spans="1:25" x14ac:dyDescent="0.3">
      <c r="B61"/>
      <c r="C61"/>
      <c r="D61"/>
      <c r="E61"/>
      <c r="F61"/>
      <c r="G61"/>
      <c r="H61"/>
      <c r="I61"/>
      <c r="R61"/>
      <c r="S61"/>
      <c r="T61"/>
      <c r="U61"/>
      <c r="V61"/>
      <c r="W61"/>
      <c r="X61"/>
      <c r="Y61"/>
    </row>
    <row r="62" spans="1:25" x14ac:dyDescent="0.3">
      <c r="B62"/>
      <c r="C62"/>
      <c r="D62"/>
      <c r="E62"/>
      <c r="F62"/>
      <c r="G62"/>
      <c r="H62"/>
      <c r="I62"/>
      <c r="R62"/>
      <c r="S62"/>
      <c r="T62"/>
      <c r="U62"/>
      <c r="V62"/>
      <c r="W62"/>
      <c r="X62"/>
      <c r="Y62"/>
    </row>
    <row r="63" spans="1:25" x14ac:dyDescent="0.3">
      <c r="B63"/>
      <c r="C63"/>
      <c r="D63"/>
      <c r="E63"/>
      <c r="F63"/>
      <c r="G63"/>
      <c r="H63"/>
      <c r="I63"/>
      <c r="R63"/>
      <c r="S63"/>
      <c r="T63"/>
      <c r="U63"/>
      <c r="V63"/>
      <c r="W63"/>
      <c r="X63"/>
      <c r="Y63"/>
    </row>
    <row r="64" spans="1:25" x14ac:dyDescent="0.3">
      <c r="B64"/>
      <c r="C64"/>
      <c r="D64"/>
      <c r="E64"/>
      <c r="F64"/>
      <c r="G64"/>
      <c r="H64"/>
      <c r="I64"/>
      <c r="R64"/>
      <c r="S64"/>
      <c r="T64"/>
      <c r="U64"/>
      <c r="V64"/>
      <c r="W64"/>
      <c r="X64"/>
      <c r="Y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751F-BA6F-4E96-85E6-4AAA780132A8}">
  <dimension ref="A1:I29"/>
  <sheetViews>
    <sheetView workbookViewId="0">
      <selection activeCell="B7" sqref="B7"/>
    </sheetView>
  </sheetViews>
  <sheetFormatPr defaultRowHeight="14.4" x14ac:dyDescent="0.3"/>
  <cols>
    <col min="1" max="1" width="32.5546875" bestFit="1" customWidth="1"/>
    <col min="2" max="2" width="11" bestFit="1" customWidth="1"/>
  </cols>
  <sheetData>
    <row r="1" spans="1:9" x14ac:dyDescent="0.3">
      <c r="A1" t="s">
        <v>39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</row>
    <row r="2" spans="1:9" x14ac:dyDescent="0.3">
      <c r="A2" t="s">
        <v>13</v>
      </c>
      <c r="B2">
        <v>4</v>
      </c>
      <c r="C2">
        <f>B2+36</f>
        <v>40</v>
      </c>
      <c r="D2">
        <f t="shared" ref="D2:I2" si="0">C2+36</f>
        <v>76</v>
      </c>
      <c r="E2">
        <f t="shared" si="0"/>
        <v>112</v>
      </c>
      <c r="F2">
        <f t="shared" si="0"/>
        <v>148</v>
      </c>
      <c r="G2">
        <f t="shared" si="0"/>
        <v>184</v>
      </c>
      <c r="H2">
        <f t="shared" si="0"/>
        <v>220</v>
      </c>
      <c r="I2">
        <f t="shared" si="0"/>
        <v>256</v>
      </c>
    </row>
    <row r="3" spans="1:9" x14ac:dyDescent="0.3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 x14ac:dyDescent="0.3">
      <c r="A4" t="s">
        <v>16</v>
      </c>
      <c r="B4">
        <f xml:space="preserve"> ([1]Means!$B$6+[2]Means!$B$6)/2</f>
        <v>2072.347904361628</v>
      </c>
      <c r="C4">
        <f xml:space="preserve"> ([1]Means!$G$6+[2]Means!$G$6)/2</f>
        <v>223.16422751596502</v>
      </c>
      <c r="D4">
        <f xml:space="preserve"> ([1]Means!$L$6+[2]Means!$L$6)/2</f>
        <v>114.91450644194074</v>
      </c>
      <c r="E4">
        <f xml:space="preserve"> ([1]Means!$Q$6+[2]Means!$Q$6)/2</f>
        <v>75.850452110780481</v>
      </c>
      <c r="F4">
        <f xml:space="preserve"> ([1]Means!$V$6+[2]Means!$V$6)/2</f>
        <v>54.45451626185077</v>
      </c>
      <c r="G4">
        <f xml:space="preserve"> ([1]Means!$AA$6+[2]Means!$AA$6)/2</f>
        <v>42.002379597960868</v>
      </c>
      <c r="H4">
        <f xml:space="preserve"> ([1]Means!$AF$6+[2]Means!$AF$6)/2</f>
        <v>33.504193313570553</v>
      </c>
      <c r="I4">
        <f xml:space="preserve"> ([1]Means!$AK$6+[2]Means!$AK$6)/2</f>
        <v>27.836449418879923</v>
      </c>
    </row>
    <row r="5" spans="1:9" x14ac:dyDescent="0.3">
      <c r="A5" t="s">
        <v>17</v>
      </c>
      <c r="B5">
        <f>MIN(B4,B8)</f>
        <v>2072.347904361628</v>
      </c>
      <c r="C5">
        <f t="shared" ref="C5:I5" si="1">MIN(C4,C8)</f>
        <v>223.16422751596502</v>
      </c>
      <c r="D5">
        <f t="shared" si="1"/>
        <v>114.91450644194074</v>
      </c>
      <c r="E5">
        <f t="shared" si="1"/>
        <v>75.850452110780481</v>
      </c>
      <c r="F5">
        <f t="shared" si="1"/>
        <v>54.45451626185077</v>
      </c>
      <c r="G5">
        <f t="shared" si="1"/>
        <v>42.002379597960868</v>
      </c>
      <c r="H5">
        <f t="shared" si="1"/>
        <v>33.504193313570553</v>
      </c>
      <c r="I5">
        <f t="shared" si="1"/>
        <v>27.836449418879923</v>
      </c>
    </row>
    <row r="6" spans="1:9" x14ac:dyDescent="0.3">
      <c r="A6" t="s">
        <v>18</v>
      </c>
      <c r="B6">
        <f xml:space="preserve"> ([1]Means!$B$8+[2]Means!$B$8)/2</f>
        <v>1.316832964165464E-4</v>
      </c>
      <c r="C6">
        <f xml:space="preserve"> ([1]Means!$G$8+[2]Means!$G$8)/2</f>
        <v>9.6293055086580097E-4</v>
      </c>
      <c r="D6">
        <f xml:space="preserve"> ([1]Means!$L$8+[2]Means!$L$8)/2</f>
        <v>1.6368604531024529E-3</v>
      </c>
      <c r="E6">
        <f xml:space="preserve"> ([1]Means!$Q$8+[2]Means!$Q$8)/2</f>
        <v>2.3526737680375186E-3</v>
      </c>
      <c r="F6">
        <f xml:space="preserve"> ([1]Means!$V$8+[2]Means!$V$8)/2</f>
        <v>3.0766551082251079E-3</v>
      </c>
      <c r="G6">
        <f xml:space="preserve"> ([1]Means!$AA$8+[2]Means!$AA$8)/2</f>
        <v>3.6915405712973906E-3</v>
      </c>
      <c r="H6">
        <f xml:space="preserve"> ([1]Means!$AF$8+[2]Means!$AF$8)/2</f>
        <v>4.3458198051948057E-3</v>
      </c>
      <c r="I6">
        <f xml:space="preserve"> ([1]Means!$AK$8+[2]Means!$AK$8)/2</f>
        <v>5.0864423092532463E-3</v>
      </c>
    </row>
    <row r="7" spans="1:9" x14ac:dyDescent="0.3">
      <c r="A7" t="s">
        <v>19</v>
      </c>
      <c r="B7">
        <f xml:space="preserve"> ([1]Means!$B$8+[2]Means!$B$8)/2</f>
        <v>1.316832964165464E-4</v>
      </c>
      <c r="C7">
        <f xml:space="preserve"> ([1]Means!$G$8+[2]Means!$G$8)/2</f>
        <v>9.6293055086580097E-4</v>
      </c>
      <c r="D7">
        <f xml:space="preserve"> ([1]Means!$L$8+[2]Means!$L$8)/2</f>
        <v>1.6368604531024529E-3</v>
      </c>
      <c r="E7">
        <f xml:space="preserve"> ([1]Means!$Q$8+[2]Means!$Q$8)/2</f>
        <v>2.3526737680375186E-3</v>
      </c>
      <c r="F7">
        <f xml:space="preserve"> ([1]Means!$V$8+[2]Means!$V$8)/2</f>
        <v>3.0766551082251079E-3</v>
      </c>
      <c r="G7">
        <f xml:space="preserve"> ([1]Means!$AA$8+[2]Means!$AA$8)/2</f>
        <v>3.6915405712973906E-3</v>
      </c>
      <c r="H7">
        <f xml:space="preserve"> ([1]Means!$AF$8+[2]Means!$AF$8)/2</f>
        <v>4.3458198051948057E-3</v>
      </c>
      <c r="I7">
        <f xml:space="preserve"> ([1]Means!$AK$8+[2]Means!$AK$8)/2</f>
        <v>5.0864423092532463E-3</v>
      </c>
    </row>
    <row r="8" spans="1:9" x14ac:dyDescent="0.3">
      <c r="A8" s="2" t="s">
        <v>10</v>
      </c>
      <c r="B8">
        <f t="shared" ref="B8:I8" si="2">1/B7</f>
        <v>7593.9775750810186</v>
      </c>
      <c r="C8">
        <f t="shared" si="2"/>
        <v>1038.4964929203552</v>
      </c>
      <c r="D8">
        <f t="shared" si="2"/>
        <v>610.92562784117126</v>
      </c>
      <c r="E8">
        <f t="shared" si="2"/>
        <v>425.04830613814738</v>
      </c>
      <c r="F8">
        <f t="shared" si="2"/>
        <v>325.02830665894498</v>
      </c>
      <c r="G8">
        <f t="shared" si="2"/>
        <v>270.88961388511854</v>
      </c>
      <c r="H8">
        <f t="shared" si="2"/>
        <v>230.10618130200498</v>
      </c>
      <c r="I8">
        <f t="shared" si="2"/>
        <v>196.60106990318201</v>
      </c>
    </row>
    <row r="9" spans="1:9" x14ac:dyDescent="0.3">
      <c r="A9" t="s">
        <v>7</v>
      </c>
      <c r="B9">
        <f t="shared" ref="B9:I9" si="3">B8 /B3</f>
        <v>949.24719688512732</v>
      </c>
      <c r="C9">
        <f t="shared" si="3"/>
        <v>129.8120616150444</v>
      </c>
      <c r="D9">
        <f t="shared" si="3"/>
        <v>76.365703480146408</v>
      </c>
      <c r="E9">
        <f t="shared" si="3"/>
        <v>53.131038267268423</v>
      </c>
      <c r="F9">
        <f t="shared" si="3"/>
        <v>40.628538332368123</v>
      </c>
      <c r="G9">
        <f t="shared" si="3"/>
        <v>33.861201735639817</v>
      </c>
      <c r="H9">
        <f t="shared" si="3"/>
        <v>28.763272662750623</v>
      </c>
      <c r="I9">
        <f t="shared" si="3"/>
        <v>24.575133737897751</v>
      </c>
    </row>
    <row r="10" spans="1:9" x14ac:dyDescent="0.3">
      <c r="A10" s="1" t="s">
        <v>9</v>
      </c>
      <c r="B10">
        <f t="shared" ref="B10:I10" si="4">B5/(B3*B9)</f>
        <v>0.27289360336826102</v>
      </c>
      <c r="C10">
        <f t="shared" si="4"/>
        <v>0.21489165253548914</v>
      </c>
      <c r="D10">
        <f t="shared" si="4"/>
        <v>0.18809901108259985</v>
      </c>
      <c r="E10">
        <f t="shared" si="4"/>
        <v>0.17845136897481928</v>
      </c>
      <c r="F10">
        <f t="shared" si="4"/>
        <v>0.16753776562295039</v>
      </c>
      <c r="G10">
        <f t="shared" si="4"/>
        <v>0.15505348837690633</v>
      </c>
      <c r="H10">
        <f t="shared" si="4"/>
        <v>0.1456031868591903</v>
      </c>
      <c r="I10">
        <f t="shared" si="4"/>
        <v>0.14158849406357879</v>
      </c>
    </row>
    <row r="12" spans="1:9" x14ac:dyDescent="0.3">
      <c r="A12" t="s">
        <v>2</v>
      </c>
      <c r="B12">
        <f t="shared" ref="B12:I12" si="5">((B3*B10)^B3) /(FACT(B3)*(1-B10))</f>
        <v>1.7601442228200141E-2</v>
      </c>
      <c r="C12">
        <f t="shared" si="5"/>
        <v>2.4100504998614586E-3</v>
      </c>
      <c r="D12">
        <f t="shared" si="5"/>
        <v>8.0313471861714718E-4</v>
      </c>
      <c r="E12">
        <f t="shared" si="5"/>
        <v>5.2086499071948432E-4</v>
      </c>
      <c r="F12">
        <f t="shared" si="5"/>
        <v>3.1026771362150073E-4</v>
      </c>
      <c r="G12">
        <f t="shared" si="5"/>
        <v>1.6452143403947943E-4</v>
      </c>
      <c r="H12">
        <f t="shared" si="5"/>
        <v>9.8379995326212564E-5</v>
      </c>
      <c r="I12">
        <f t="shared" si="5"/>
        <v>7.8293830859647336E-5</v>
      </c>
    </row>
    <row r="14" spans="1:9" x14ac:dyDescent="0.3">
      <c r="A14" t="s">
        <v>1</v>
      </c>
      <c r="B14">
        <f t="shared" ref="B14:I14" si="6">((B3*B10)^1) / FACT(1) + ((B3*B10)^2) / FACT(2) + ((B3*B10)^3) / FACT(3) + ((B3*B10)^4) / FACT(4) + ((B3*B10)^5) / FACT(5) + ((B3*B10)^6) / FACT(6) + ((B3*B10)^7) / FACT(7)</f>
        <v>7.8574614667375915</v>
      </c>
      <c r="C14">
        <f t="shared" si="6"/>
        <v>4.5773629802380205</v>
      </c>
      <c r="D14">
        <f t="shared" si="6"/>
        <v>3.502437204106267</v>
      </c>
      <c r="E14">
        <f t="shared" si="6"/>
        <v>3.1682210845051677</v>
      </c>
      <c r="F14">
        <f t="shared" si="6"/>
        <v>2.8198948956376073</v>
      </c>
      <c r="G14">
        <f t="shared" si="6"/>
        <v>2.4569316160829162</v>
      </c>
      <c r="H14">
        <f t="shared" si="6"/>
        <v>2.205267131898708</v>
      </c>
      <c r="I14">
        <f t="shared" si="6"/>
        <v>2.1039740175039103</v>
      </c>
    </row>
    <row r="15" spans="1:9" x14ac:dyDescent="0.3">
      <c r="A15" t="s">
        <v>5</v>
      </c>
      <c r="B15">
        <f>(1+B12+B14)^-1</f>
        <v>0.11267525765814879</v>
      </c>
      <c r="C15">
        <f t="shared" ref="C15:I15" si="7">(1+C12+C14)^-1</f>
        <v>0.17921875934580045</v>
      </c>
      <c r="D15">
        <f t="shared" si="7"/>
        <v>0.22206232063131431</v>
      </c>
      <c r="E15">
        <f t="shared" si="7"/>
        <v>0.23988052321658501</v>
      </c>
      <c r="F15">
        <f t="shared" si="7"/>
        <v>0.26176604586408181</v>
      </c>
      <c r="G15">
        <f t="shared" si="7"/>
        <v>0.28926010739124125</v>
      </c>
      <c r="H15">
        <f t="shared" si="7"/>
        <v>0.31197690132040667</v>
      </c>
      <c r="I15">
        <f t="shared" si="7"/>
        <v>0.32215951913838436</v>
      </c>
    </row>
    <row r="16" spans="1:9" x14ac:dyDescent="0.3">
      <c r="A16" s="1" t="s">
        <v>6</v>
      </c>
      <c r="B16">
        <f>B12 * B15</f>
        <v>1.9832470382174713E-3</v>
      </c>
      <c r="C16">
        <f t="shared" ref="C16:I16" si="8">C12 * C15</f>
        <v>4.3192626054589683E-4</v>
      </c>
      <c r="D16">
        <f t="shared" si="8"/>
        <v>1.7834595939570134E-4</v>
      </c>
      <c r="E16">
        <f t="shared" si="8"/>
        <v>1.2494536649899159E-4</v>
      </c>
      <c r="F16">
        <f t="shared" si="8"/>
        <v>8.1217552553989561E-5</v>
      </c>
      <c r="G16">
        <f t="shared" si="8"/>
        <v>4.7589487678420834E-5</v>
      </c>
      <c r="H16">
        <f t="shared" si="8"/>
        <v>3.0692286093787885E-5</v>
      </c>
      <c r="I16">
        <f t="shared" si="8"/>
        <v>2.5223102901245985E-5</v>
      </c>
    </row>
    <row r="17" spans="1:9" x14ac:dyDescent="0.3">
      <c r="A17" s="2" t="s">
        <v>3</v>
      </c>
      <c r="B17">
        <f t="shared" ref="B17:I17" si="9">B3*B10 + B10*B16/(1-B10)</f>
        <v>2.1838931683975398</v>
      </c>
      <c r="C17">
        <f t="shared" si="9"/>
        <v>1.7192514426263477</v>
      </c>
      <c r="D17">
        <f t="shared" si="9"/>
        <v>1.5048334073672063</v>
      </c>
      <c r="E17">
        <f t="shared" si="9"/>
        <v>1.4276380916060554</v>
      </c>
      <c r="F17">
        <f t="shared" si="9"/>
        <v>1.3403184704785966</v>
      </c>
      <c r="G17">
        <f t="shared" si="9"/>
        <v>1.2404366400131068</v>
      </c>
      <c r="H17">
        <f t="shared" si="9"/>
        <v>1.16483072534091</v>
      </c>
      <c r="I17">
        <f t="shared" si="9"/>
        <v>1.1327121128689361</v>
      </c>
    </row>
    <row r="18" spans="1:9" x14ac:dyDescent="0.3">
      <c r="A18" s="2" t="s">
        <v>4</v>
      </c>
      <c r="B18">
        <f>B10*B16/(1-B10)</f>
        <v>7.4434145145158026E-4</v>
      </c>
      <c r="C18">
        <f t="shared" ref="C18:I18" si="10">C10*C16/(1-C10)</f>
        <v>1.182223424345614E-4</v>
      </c>
      <c r="D18">
        <f t="shared" si="10"/>
        <v>4.1318706407342303E-5</v>
      </c>
      <c r="E18">
        <f t="shared" si="10"/>
        <v>2.7139807501087751E-5</v>
      </c>
      <c r="F18">
        <f t="shared" si="10"/>
        <v>1.634549499346645E-5</v>
      </c>
      <c r="G18">
        <f t="shared" si="10"/>
        <v>8.7329978562009551E-6</v>
      </c>
      <c r="H18">
        <f t="shared" si="10"/>
        <v>5.2304673876551839E-6</v>
      </c>
      <c r="I18">
        <f t="shared" si="10"/>
        <v>4.1603603058678178E-6</v>
      </c>
    </row>
    <row r="19" spans="1:9" x14ac:dyDescent="0.3">
      <c r="A19" s="2" t="s">
        <v>11</v>
      </c>
      <c r="B19">
        <f>B17-B18</f>
        <v>2.1831488269460881</v>
      </c>
      <c r="C19">
        <f t="shared" ref="C19:I19" si="11">C17-C18</f>
        <v>1.7191332202839131</v>
      </c>
      <c r="D19">
        <f t="shared" si="11"/>
        <v>1.5047920886607988</v>
      </c>
      <c r="E19">
        <f t="shared" si="11"/>
        <v>1.4276109517985542</v>
      </c>
      <c r="F19">
        <f t="shared" si="11"/>
        <v>1.3403021249836031</v>
      </c>
      <c r="G19">
        <f t="shared" si="11"/>
        <v>1.2404279070152506</v>
      </c>
      <c r="H19">
        <f t="shared" si="11"/>
        <v>1.1648254948735224</v>
      </c>
      <c r="I19">
        <f t="shared" si="11"/>
        <v>1.1327079525086303</v>
      </c>
    </row>
    <row r="21" spans="1:9" x14ac:dyDescent="0.3">
      <c r="A21" t="s">
        <v>64</v>
      </c>
      <c r="B21">
        <f>B17/B5</f>
        <v>1.0538255491759586E-3</v>
      </c>
      <c r="C21">
        <f t="shared" ref="C21:I21" si="12">C17/C5</f>
        <v>7.7039741618237338E-3</v>
      </c>
      <c r="D21">
        <f t="shared" si="12"/>
        <v>1.309524318522402E-2</v>
      </c>
      <c r="E21">
        <f t="shared" si="12"/>
        <v>1.8821747951099529E-2</v>
      </c>
      <c r="F21">
        <f t="shared" si="12"/>
        <v>2.4613541033649478E-2</v>
      </c>
      <c r="G21">
        <f t="shared" si="12"/>
        <v>2.9532532487119553E-2</v>
      </c>
      <c r="H21">
        <f t="shared" si="12"/>
        <v>3.4766714555371982E-2</v>
      </c>
      <c r="I21">
        <f t="shared" si="12"/>
        <v>4.0691687931316417E-2</v>
      </c>
    </row>
    <row r="22" spans="1:9" x14ac:dyDescent="0.3">
      <c r="A22" s="2" t="s">
        <v>12</v>
      </c>
      <c r="B22">
        <f>(1/B9) * (1+(B16/(B3*(1-B10))))</f>
        <v>1.0538255491759586E-3</v>
      </c>
      <c r="C22">
        <f t="shared" ref="C22:I22" si="13">(1/C9) * (1+(C16/(C3*(1-C10))))</f>
        <v>7.7039741618237347E-3</v>
      </c>
      <c r="D22">
        <f t="shared" si="13"/>
        <v>1.3095243185224018E-2</v>
      </c>
      <c r="E22">
        <f t="shared" si="13"/>
        <v>1.8821747951099525E-2</v>
      </c>
      <c r="F22">
        <f t="shared" si="13"/>
        <v>2.4613541033649471E-2</v>
      </c>
      <c r="G22">
        <f t="shared" si="13"/>
        <v>2.953253248711955E-2</v>
      </c>
      <c r="H22">
        <f t="shared" si="13"/>
        <v>3.4766714555371982E-2</v>
      </c>
      <c r="I22">
        <f t="shared" si="13"/>
        <v>4.0691687931316424E-2</v>
      </c>
    </row>
    <row r="23" spans="1:9" x14ac:dyDescent="0.3">
      <c r="A23" s="2" t="s">
        <v>14</v>
      </c>
      <c r="B23" cm="1">
        <f t="array" ref="B23:I23">[1]Means!$B$31:$I$31</f>
        <v>4.658121933621933E-4</v>
      </c>
      <c r="C23">
        <v>4.3213964646464671E-3</v>
      </c>
      <c r="D23">
        <v>8.6427929292929341E-3</v>
      </c>
      <c r="E23">
        <v>1.2885785173160176E-2</v>
      </c>
      <c r="F23">
        <v>1.8115856277056284E-2</v>
      </c>
      <c r="G23">
        <v>2.3654078774760601E-2</v>
      </c>
      <c r="H23">
        <v>2.9690192279942271E-2</v>
      </c>
      <c r="I23">
        <v>3.579240124458874E-2</v>
      </c>
    </row>
    <row r="24" spans="1:9" x14ac:dyDescent="0.3">
      <c r="A24" s="2" t="s">
        <v>15</v>
      </c>
      <c r="B24" cm="1">
        <f t="array" ref="B24:I24">[2]Means!$B$31:$I$31</f>
        <v>5.0052358104858111E-4</v>
      </c>
      <c r="C24">
        <v>4.6528556277056245E-3</v>
      </c>
      <c r="D24">
        <v>8.7622702741702741E-3</v>
      </c>
      <c r="E24">
        <v>1.3496003427128426E-2</v>
      </c>
      <c r="F24">
        <v>1.8618932756132758E-2</v>
      </c>
      <c r="G24">
        <v>2.3964291945428307E-2</v>
      </c>
      <c r="H24">
        <v>3.0005493506493484E-2</v>
      </c>
      <c r="I24">
        <v>3.6056815476190468E-2</v>
      </c>
    </row>
    <row r="26" spans="1:9" x14ac:dyDescent="0.3">
      <c r="A26" s="2"/>
    </row>
    <row r="27" spans="1:9" x14ac:dyDescent="0.3">
      <c r="A27" s="2" t="s">
        <v>22</v>
      </c>
      <c r="B27">
        <f>B1/B22</f>
        <v>22774.167905462964</v>
      </c>
      <c r="C27">
        <f t="shared" ref="C27:I27" si="14">C1/C22</f>
        <v>3115.2752457205238</v>
      </c>
      <c r="D27">
        <f t="shared" si="14"/>
        <v>1832.7265603650901</v>
      </c>
      <c r="E27">
        <f t="shared" si="14"/>
        <v>1275.1206775456778</v>
      </c>
      <c r="F27">
        <f t="shared" si="14"/>
        <v>975.07302858980381</v>
      </c>
      <c r="G27">
        <f t="shared" si="14"/>
        <v>812.66312025450122</v>
      </c>
      <c r="H27">
        <f t="shared" si="14"/>
        <v>690.31544415207441</v>
      </c>
      <c r="I27">
        <f t="shared" si="14"/>
        <v>589.80104340988862</v>
      </c>
    </row>
    <row r="28" spans="1:9" x14ac:dyDescent="0.3">
      <c r="A28" s="2" t="s">
        <v>20</v>
      </c>
      <c r="B28" cm="1">
        <f t="array" ref="B28:I28">[3]Means!$B$25:$I$25</f>
        <v>23979.459196078427</v>
      </c>
      <c r="C28">
        <v>3074.8667411764709</v>
      </c>
      <c r="D28">
        <v>1624.6136647058825</v>
      </c>
      <c r="E28">
        <v>1102.9593450980392</v>
      </c>
      <c r="F28">
        <v>835.09622333333334</v>
      </c>
      <c r="G28">
        <v>671.54202588235296</v>
      </c>
      <c r="H28">
        <v>561.67240215686286</v>
      </c>
      <c r="I28">
        <v>482.69483392156866</v>
      </c>
    </row>
    <row r="29" spans="1:9" x14ac:dyDescent="0.3">
      <c r="A29" s="2" t="s">
        <v>21</v>
      </c>
      <c r="B29" cm="1">
        <f t="array" ref="B29:I29">[4]Means!$B$25:$I$25</f>
        <v>23658.097098039212</v>
      </c>
      <c r="C29">
        <v>3085.2099078431365</v>
      </c>
      <c r="D29">
        <v>1626.4264921568627</v>
      </c>
      <c r="E29">
        <v>1104.7139313725486</v>
      </c>
      <c r="F29">
        <v>836.15380470588218</v>
      </c>
      <c r="G29">
        <v>672.68228176470598</v>
      </c>
      <c r="H29">
        <v>562.78740294117654</v>
      </c>
      <c r="I29">
        <v>483.66335568627454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C2CD-3495-462B-9010-8CAD231389B6}">
  <dimension ref="A2:O134"/>
  <sheetViews>
    <sheetView topLeftCell="A2" zoomScale="117" workbookViewId="0">
      <selection activeCell="E6" sqref="E6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0" width="8.6640625" bestFit="1" customWidth="1"/>
    <col min="11" max="11" width="11" bestFit="1" customWidth="1"/>
    <col min="12" max="12" width="16.6640625" bestFit="1" customWidth="1"/>
    <col min="13" max="13" width="20.109375" bestFit="1" customWidth="1"/>
    <col min="14" max="15" width="13.44140625" bestFit="1" customWidth="1"/>
  </cols>
  <sheetData>
    <row r="2" spans="1:15" x14ac:dyDescent="0.3">
      <c r="A2" t="s">
        <v>27</v>
      </c>
      <c r="D2" t="s">
        <v>38</v>
      </c>
      <c r="E2" t="s">
        <v>38</v>
      </c>
      <c r="H2" t="s">
        <v>28</v>
      </c>
      <c r="L2" t="s">
        <v>35</v>
      </c>
    </row>
    <row r="3" spans="1:15" x14ac:dyDescent="0.3">
      <c r="B3" t="s">
        <v>24</v>
      </c>
      <c r="C3" t="s">
        <v>36</v>
      </c>
      <c r="D3" t="s">
        <v>23</v>
      </c>
      <c r="E3" t="s">
        <v>25</v>
      </c>
      <c r="F3" t="s">
        <v>26</v>
      </c>
      <c r="I3" t="s">
        <v>34</v>
      </c>
      <c r="J3" t="s">
        <v>33</v>
      </c>
      <c r="K3" t="s">
        <v>29</v>
      </c>
      <c r="L3" t="s">
        <v>30</v>
      </c>
      <c r="M3" t="s">
        <v>31</v>
      </c>
      <c r="N3" t="s">
        <v>37</v>
      </c>
      <c r="O3" t="s">
        <v>32</v>
      </c>
    </row>
    <row r="4" spans="1:15" x14ac:dyDescent="0.3">
      <c r="E4" t="s">
        <v>0</v>
      </c>
      <c r="I4">
        <v>0</v>
      </c>
      <c r="J4">
        <v>0</v>
      </c>
    </row>
    <row r="5" spans="1:15" x14ac:dyDescent="0.3">
      <c r="B5">
        <v>1</v>
      </c>
      <c r="C5">
        <v>0</v>
      </c>
      <c r="D5">
        <f>125</f>
        <v>125</v>
      </c>
      <c r="E5">
        <f xml:space="preserve"> 'Over clients'!AA9</f>
        <v>5.4262627113594751E-4</v>
      </c>
      <c r="F5">
        <f>1</f>
        <v>1</v>
      </c>
      <c r="I5">
        <v>1</v>
      </c>
      <c r="J5">
        <f>K5*L5*F5</f>
        <v>125</v>
      </c>
      <c r="K5">
        <f>D5/(C5+M5)</f>
        <v>230361.12818187341</v>
      </c>
      <c r="L5">
        <f>E5*(1+J4)</f>
        <v>5.4262627113594751E-4</v>
      </c>
      <c r="M5">
        <f>L5*F5</f>
        <v>5.4262627113594751E-4</v>
      </c>
      <c r="N5">
        <f>K5*F5</f>
        <v>230361.12818187341</v>
      </c>
      <c r="O5">
        <f>N5*E5*F5</f>
        <v>125</v>
      </c>
    </row>
    <row r="6" spans="1:15" x14ac:dyDescent="0.3">
      <c r="B6">
        <f>B5</f>
        <v>1</v>
      </c>
      <c r="C6">
        <f>C5</f>
        <v>0</v>
      </c>
      <c r="D6">
        <f>D5</f>
        <v>125</v>
      </c>
      <c r="E6">
        <f>E5</f>
        <v>5.4262627113594751E-4</v>
      </c>
      <c r="F6">
        <f>F5</f>
        <v>1</v>
      </c>
      <c r="I6">
        <v>2</v>
      </c>
      <c r="J6">
        <f t="shared" ref="J6:J69" si="0">K6*L6*F6</f>
        <v>124.99999999999999</v>
      </c>
      <c r="K6">
        <f t="shared" ref="K6:K69" si="1">D6/(C6+M6)</f>
        <v>1828.2629220783601</v>
      </c>
      <c r="L6">
        <f>E6*(1+J5)</f>
        <v>6.8370910163129392E-2</v>
      </c>
      <c r="M6">
        <f t="shared" ref="M6:M69" si="2">L6*F6</f>
        <v>6.8370910163129392E-2</v>
      </c>
      <c r="N6">
        <f>K6*F6</f>
        <v>1828.2629220783601</v>
      </c>
      <c r="O6">
        <f t="shared" ref="O6:O69" si="3">N6*E6*F6</f>
        <v>0.99206349206349187</v>
      </c>
    </row>
    <row r="7" spans="1:15" x14ac:dyDescent="0.3">
      <c r="B7">
        <f t="shared" ref="B7:B70" si="4">B6</f>
        <v>1</v>
      </c>
      <c r="C7">
        <f t="shared" ref="C7:D70" si="5">C6</f>
        <v>0</v>
      </c>
      <c r="D7">
        <f t="shared" si="5"/>
        <v>125</v>
      </c>
      <c r="E7">
        <f t="shared" ref="E7:E70" si="6">E6</f>
        <v>5.4262627113594751E-4</v>
      </c>
      <c r="F7">
        <f t="shared" ref="F7:F70" si="7">F6</f>
        <v>1</v>
      </c>
      <c r="I7">
        <v>3</v>
      </c>
      <c r="J7">
        <f t="shared" si="0"/>
        <v>125</v>
      </c>
      <c r="K7">
        <f t="shared" si="1"/>
        <v>1828.2629220783606</v>
      </c>
      <c r="L7">
        <f t="shared" ref="L7:L69" si="8">E7*(1+J6)</f>
        <v>6.8370910163129378E-2</v>
      </c>
      <c r="M7">
        <f t="shared" si="2"/>
        <v>6.8370910163129378E-2</v>
      </c>
      <c r="N7">
        <f t="shared" ref="N7:N69" si="9">K7*F7</f>
        <v>1828.2629220783606</v>
      </c>
      <c r="O7">
        <f t="shared" si="3"/>
        <v>0.9920634920634922</v>
      </c>
    </row>
    <row r="8" spans="1:15" x14ac:dyDescent="0.3">
      <c r="B8">
        <f t="shared" si="4"/>
        <v>1</v>
      </c>
      <c r="C8">
        <f t="shared" si="5"/>
        <v>0</v>
      </c>
      <c r="D8">
        <f t="shared" si="5"/>
        <v>125</v>
      </c>
      <c r="E8">
        <f t="shared" si="6"/>
        <v>5.4262627113594751E-4</v>
      </c>
      <c r="F8">
        <f t="shared" si="7"/>
        <v>1</v>
      </c>
      <c r="I8">
        <v>4</v>
      </c>
      <c r="J8">
        <f t="shared" si="0"/>
        <v>124.99999999999999</v>
      </c>
      <c r="K8">
        <f t="shared" si="1"/>
        <v>1828.2629220783601</v>
      </c>
      <c r="L8">
        <f t="shared" si="8"/>
        <v>6.8370910163129392E-2</v>
      </c>
      <c r="M8">
        <f t="shared" si="2"/>
        <v>6.8370910163129392E-2</v>
      </c>
      <c r="N8">
        <f t="shared" si="9"/>
        <v>1828.2629220783601</v>
      </c>
      <c r="O8">
        <f>N8*E8*F8</f>
        <v>0.99206349206349187</v>
      </c>
    </row>
    <row r="9" spans="1:15" x14ac:dyDescent="0.3">
      <c r="B9">
        <f t="shared" si="4"/>
        <v>1</v>
      </c>
      <c r="C9">
        <f t="shared" si="5"/>
        <v>0</v>
      </c>
      <c r="D9">
        <f t="shared" si="5"/>
        <v>125</v>
      </c>
      <c r="E9">
        <f t="shared" si="6"/>
        <v>5.4262627113594751E-4</v>
      </c>
      <c r="F9">
        <f t="shared" si="7"/>
        <v>1</v>
      </c>
      <c r="I9">
        <v>5</v>
      </c>
      <c r="J9">
        <f t="shared" si="0"/>
        <v>125</v>
      </c>
      <c r="K9">
        <f t="shared" si="1"/>
        <v>1828.2629220783606</v>
      </c>
      <c r="L9">
        <f t="shared" si="8"/>
        <v>6.8370910163129378E-2</v>
      </c>
      <c r="M9">
        <f t="shared" si="2"/>
        <v>6.8370910163129378E-2</v>
      </c>
      <c r="N9">
        <f t="shared" si="9"/>
        <v>1828.2629220783606</v>
      </c>
      <c r="O9">
        <f t="shared" si="3"/>
        <v>0.9920634920634922</v>
      </c>
    </row>
    <row r="10" spans="1:15" x14ac:dyDescent="0.3">
      <c r="B10">
        <f t="shared" si="4"/>
        <v>1</v>
      </c>
      <c r="C10">
        <f t="shared" si="5"/>
        <v>0</v>
      </c>
      <c r="D10">
        <f t="shared" si="5"/>
        <v>125</v>
      </c>
      <c r="E10">
        <f t="shared" si="6"/>
        <v>5.4262627113594751E-4</v>
      </c>
      <c r="F10">
        <f t="shared" si="7"/>
        <v>1</v>
      </c>
      <c r="I10">
        <v>6</v>
      </c>
      <c r="J10">
        <f>K10*L10*F10</f>
        <v>124.99999999999999</v>
      </c>
      <c r="K10">
        <f t="shared" si="1"/>
        <v>1828.2629220783601</v>
      </c>
      <c r="L10">
        <f>E10*(1+J9)</f>
        <v>6.8370910163129392E-2</v>
      </c>
      <c r="M10">
        <f t="shared" si="2"/>
        <v>6.8370910163129392E-2</v>
      </c>
      <c r="N10">
        <f t="shared" si="9"/>
        <v>1828.2629220783601</v>
      </c>
      <c r="O10">
        <f t="shared" si="3"/>
        <v>0.99206349206349187</v>
      </c>
    </row>
    <row r="11" spans="1:15" x14ac:dyDescent="0.3">
      <c r="B11">
        <f t="shared" si="4"/>
        <v>1</v>
      </c>
      <c r="C11">
        <f t="shared" si="5"/>
        <v>0</v>
      </c>
      <c r="D11">
        <f t="shared" si="5"/>
        <v>125</v>
      </c>
      <c r="E11">
        <f t="shared" si="6"/>
        <v>5.4262627113594751E-4</v>
      </c>
      <c r="F11">
        <f t="shared" si="7"/>
        <v>1</v>
      </c>
      <c r="I11">
        <v>7</v>
      </c>
      <c r="J11">
        <f t="shared" si="0"/>
        <v>125</v>
      </c>
      <c r="K11">
        <f t="shared" si="1"/>
        <v>1828.2629220783606</v>
      </c>
      <c r="L11">
        <f t="shared" si="8"/>
        <v>6.8370910163129378E-2</v>
      </c>
      <c r="M11">
        <f t="shared" si="2"/>
        <v>6.8370910163129378E-2</v>
      </c>
      <c r="N11">
        <f t="shared" si="9"/>
        <v>1828.2629220783606</v>
      </c>
      <c r="O11">
        <f t="shared" si="3"/>
        <v>0.9920634920634922</v>
      </c>
    </row>
    <row r="12" spans="1:15" x14ac:dyDescent="0.3">
      <c r="B12">
        <f t="shared" si="4"/>
        <v>1</v>
      </c>
      <c r="C12">
        <f t="shared" si="5"/>
        <v>0</v>
      </c>
      <c r="D12">
        <f t="shared" si="5"/>
        <v>125</v>
      </c>
      <c r="E12">
        <f t="shared" si="6"/>
        <v>5.4262627113594751E-4</v>
      </c>
      <c r="F12">
        <f t="shared" si="7"/>
        <v>1</v>
      </c>
      <c r="I12">
        <v>8</v>
      </c>
      <c r="J12">
        <f t="shared" si="0"/>
        <v>124.99999999999999</v>
      </c>
      <c r="K12">
        <f t="shared" si="1"/>
        <v>1828.2629220783601</v>
      </c>
      <c r="L12">
        <f t="shared" si="8"/>
        <v>6.8370910163129392E-2</v>
      </c>
      <c r="M12">
        <f t="shared" si="2"/>
        <v>6.8370910163129392E-2</v>
      </c>
      <c r="N12">
        <f t="shared" si="9"/>
        <v>1828.2629220783601</v>
      </c>
      <c r="O12">
        <f t="shared" si="3"/>
        <v>0.99206349206349187</v>
      </c>
    </row>
    <row r="13" spans="1:15" x14ac:dyDescent="0.3">
      <c r="B13">
        <f t="shared" si="4"/>
        <v>1</v>
      </c>
      <c r="C13">
        <f t="shared" si="5"/>
        <v>0</v>
      </c>
      <c r="D13">
        <f t="shared" si="5"/>
        <v>125</v>
      </c>
      <c r="E13">
        <f t="shared" si="6"/>
        <v>5.4262627113594751E-4</v>
      </c>
      <c r="F13">
        <f t="shared" si="7"/>
        <v>1</v>
      </c>
      <c r="I13">
        <v>9</v>
      </c>
      <c r="J13">
        <f t="shared" si="0"/>
        <v>125</v>
      </c>
      <c r="K13">
        <f t="shared" si="1"/>
        <v>1828.2629220783606</v>
      </c>
      <c r="L13">
        <f t="shared" si="8"/>
        <v>6.8370910163129378E-2</v>
      </c>
      <c r="M13">
        <f t="shared" si="2"/>
        <v>6.8370910163129378E-2</v>
      </c>
      <c r="N13">
        <f t="shared" si="9"/>
        <v>1828.2629220783606</v>
      </c>
      <c r="O13">
        <f t="shared" si="3"/>
        <v>0.9920634920634922</v>
      </c>
    </row>
    <row r="14" spans="1:15" x14ac:dyDescent="0.3">
      <c r="B14">
        <f t="shared" si="4"/>
        <v>1</v>
      </c>
      <c r="C14">
        <f t="shared" si="5"/>
        <v>0</v>
      </c>
      <c r="D14">
        <f t="shared" si="5"/>
        <v>125</v>
      </c>
      <c r="E14">
        <f t="shared" si="6"/>
        <v>5.4262627113594751E-4</v>
      </c>
      <c r="F14">
        <f t="shared" si="7"/>
        <v>1</v>
      </c>
      <c r="I14">
        <v>10</v>
      </c>
      <c r="J14">
        <f t="shared" si="0"/>
        <v>124.99999999999999</v>
      </c>
      <c r="K14">
        <f t="shared" si="1"/>
        <v>1828.2629220783601</v>
      </c>
      <c r="L14">
        <f t="shared" si="8"/>
        <v>6.8370910163129392E-2</v>
      </c>
      <c r="M14">
        <f t="shared" si="2"/>
        <v>6.8370910163129392E-2</v>
      </c>
      <c r="N14">
        <f t="shared" si="9"/>
        <v>1828.2629220783601</v>
      </c>
      <c r="O14">
        <f t="shared" si="3"/>
        <v>0.99206349206349187</v>
      </c>
    </row>
    <row r="15" spans="1:15" x14ac:dyDescent="0.3">
      <c r="B15">
        <f t="shared" si="4"/>
        <v>1</v>
      </c>
      <c r="C15">
        <f t="shared" si="5"/>
        <v>0</v>
      </c>
      <c r="D15">
        <f t="shared" si="5"/>
        <v>125</v>
      </c>
      <c r="E15">
        <f t="shared" si="6"/>
        <v>5.4262627113594751E-4</v>
      </c>
      <c r="F15">
        <f t="shared" si="7"/>
        <v>1</v>
      </c>
      <c r="I15">
        <v>11</v>
      </c>
      <c r="J15">
        <f t="shared" si="0"/>
        <v>125</v>
      </c>
      <c r="K15">
        <f t="shared" si="1"/>
        <v>1828.2629220783606</v>
      </c>
      <c r="L15">
        <f t="shared" si="8"/>
        <v>6.8370910163129378E-2</v>
      </c>
      <c r="M15">
        <f t="shared" si="2"/>
        <v>6.8370910163129378E-2</v>
      </c>
      <c r="N15">
        <f t="shared" si="9"/>
        <v>1828.2629220783606</v>
      </c>
      <c r="O15">
        <f t="shared" si="3"/>
        <v>0.9920634920634922</v>
      </c>
    </row>
    <row r="16" spans="1:15" x14ac:dyDescent="0.3">
      <c r="B16">
        <f t="shared" si="4"/>
        <v>1</v>
      </c>
      <c r="C16">
        <f t="shared" si="5"/>
        <v>0</v>
      </c>
      <c r="D16">
        <f t="shared" si="5"/>
        <v>125</v>
      </c>
      <c r="E16">
        <f t="shared" si="6"/>
        <v>5.4262627113594751E-4</v>
      </c>
      <c r="F16">
        <f t="shared" si="7"/>
        <v>1</v>
      </c>
      <c r="I16">
        <v>12</v>
      </c>
      <c r="J16">
        <f t="shared" si="0"/>
        <v>124.99999999999999</v>
      </c>
      <c r="K16">
        <f t="shared" si="1"/>
        <v>1828.2629220783601</v>
      </c>
      <c r="L16">
        <f t="shared" si="8"/>
        <v>6.8370910163129392E-2</v>
      </c>
      <c r="M16">
        <f t="shared" si="2"/>
        <v>6.8370910163129392E-2</v>
      </c>
      <c r="N16">
        <f t="shared" si="9"/>
        <v>1828.2629220783601</v>
      </c>
      <c r="O16">
        <f t="shared" si="3"/>
        <v>0.99206349206349187</v>
      </c>
    </row>
    <row r="17" spans="2:15" x14ac:dyDescent="0.3">
      <c r="B17">
        <f t="shared" si="4"/>
        <v>1</v>
      </c>
      <c r="C17">
        <f t="shared" si="5"/>
        <v>0</v>
      </c>
      <c r="D17">
        <f t="shared" si="5"/>
        <v>125</v>
      </c>
      <c r="E17">
        <f t="shared" si="6"/>
        <v>5.4262627113594751E-4</v>
      </c>
      <c r="F17">
        <f t="shared" si="7"/>
        <v>1</v>
      </c>
      <c r="I17">
        <v>13</v>
      </c>
      <c r="J17">
        <f t="shared" si="0"/>
        <v>125</v>
      </c>
      <c r="K17">
        <f t="shared" si="1"/>
        <v>1828.2629220783606</v>
      </c>
      <c r="L17">
        <f t="shared" si="8"/>
        <v>6.8370910163129378E-2</v>
      </c>
      <c r="M17">
        <f t="shared" si="2"/>
        <v>6.8370910163129378E-2</v>
      </c>
      <c r="N17">
        <f t="shared" si="9"/>
        <v>1828.2629220783606</v>
      </c>
      <c r="O17">
        <f t="shared" si="3"/>
        <v>0.9920634920634922</v>
      </c>
    </row>
    <row r="18" spans="2:15" x14ac:dyDescent="0.3">
      <c r="B18">
        <f t="shared" si="4"/>
        <v>1</v>
      </c>
      <c r="C18">
        <f t="shared" si="5"/>
        <v>0</v>
      </c>
      <c r="D18">
        <f t="shared" si="5"/>
        <v>125</v>
      </c>
      <c r="E18">
        <f t="shared" si="6"/>
        <v>5.4262627113594751E-4</v>
      </c>
      <c r="F18">
        <f t="shared" si="7"/>
        <v>1</v>
      </c>
      <c r="I18">
        <v>14</v>
      </c>
      <c r="J18">
        <f t="shared" si="0"/>
        <v>124.99999999999999</v>
      </c>
      <c r="K18">
        <f t="shared" si="1"/>
        <v>1828.2629220783601</v>
      </c>
      <c r="L18">
        <f t="shared" si="8"/>
        <v>6.8370910163129392E-2</v>
      </c>
      <c r="M18">
        <f t="shared" si="2"/>
        <v>6.8370910163129392E-2</v>
      </c>
      <c r="N18">
        <f t="shared" si="9"/>
        <v>1828.2629220783601</v>
      </c>
      <c r="O18">
        <f t="shared" si="3"/>
        <v>0.99206349206349187</v>
      </c>
    </row>
    <row r="19" spans="2:15" x14ac:dyDescent="0.3">
      <c r="B19">
        <f t="shared" si="4"/>
        <v>1</v>
      </c>
      <c r="C19">
        <f t="shared" si="5"/>
        <v>0</v>
      </c>
      <c r="D19">
        <f t="shared" si="5"/>
        <v>125</v>
      </c>
      <c r="E19">
        <f t="shared" si="6"/>
        <v>5.4262627113594751E-4</v>
      </c>
      <c r="F19">
        <f t="shared" si="7"/>
        <v>1</v>
      </c>
      <c r="I19">
        <v>15</v>
      </c>
      <c r="J19">
        <f t="shared" si="0"/>
        <v>125</v>
      </c>
      <c r="K19">
        <f t="shared" si="1"/>
        <v>1828.2629220783606</v>
      </c>
      <c r="L19">
        <f t="shared" si="8"/>
        <v>6.8370910163129378E-2</v>
      </c>
      <c r="M19">
        <f t="shared" si="2"/>
        <v>6.8370910163129378E-2</v>
      </c>
      <c r="N19">
        <f t="shared" si="9"/>
        <v>1828.2629220783606</v>
      </c>
      <c r="O19">
        <f t="shared" si="3"/>
        <v>0.9920634920634922</v>
      </c>
    </row>
    <row r="20" spans="2:15" x14ac:dyDescent="0.3">
      <c r="B20">
        <f t="shared" si="4"/>
        <v>1</v>
      </c>
      <c r="C20">
        <f t="shared" si="5"/>
        <v>0</v>
      </c>
      <c r="D20">
        <f t="shared" si="5"/>
        <v>125</v>
      </c>
      <c r="E20">
        <f t="shared" si="6"/>
        <v>5.4262627113594751E-4</v>
      </c>
      <c r="F20">
        <f t="shared" si="7"/>
        <v>1</v>
      </c>
      <c r="I20">
        <v>16</v>
      </c>
      <c r="J20">
        <f t="shared" si="0"/>
        <v>124.99999999999999</v>
      </c>
      <c r="K20">
        <f t="shared" si="1"/>
        <v>1828.2629220783601</v>
      </c>
      <c r="L20">
        <f t="shared" si="8"/>
        <v>6.8370910163129392E-2</v>
      </c>
      <c r="M20">
        <f t="shared" si="2"/>
        <v>6.8370910163129392E-2</v>
      </c>
      <c r="N20">
        <f t="shared" si="9"/>
        <v>1828.2629220783601</v>
      </c>
      <c r="O20">
        <f t="shared" si="3"/>
        <v>0.99206349206349187</v>
      </c>
    </row>
    <row r="21" spans="2:15" x14ac:dyDescent="0.3">
      <c r="B21">
        <f t="shared" si="4"/>
        <v>1</v>
      </c>
      <c r="C21">
        <f t="shared" si="5"/>
        <v>0</v>
      </c>
      <c r="D21">
        <f t="shared" si="5"/>
        <v>125</v>
      </c>
      <c r="E21">
        <f t="shared" si="6"/>
        <v>5.4262627113594751E-4</v>
      </c>
      <c r="F21">
        <f t="shared" si="7"/>
        <v>1</v>
      </c>
      <c r="I21">
        <v>17</v>
      </c>
      <c r="J21">
        <f t="shared" si="0"/>
        <v>125</v>
      </c>
      <c r="K21">
        <f t="shared" si="1"/>
        <v>1828.2629220783606</v>
      </c>
      <c r="L21">
        <f t="shared" si="8"/>
        <v>6.8370910163129378E-2</v>
      </c>
      <c r="M21">
        <f t="shared" si="2"/>
        <v>6.8370910163129378E-2</v>
      </c>
      <c r="N21">
        <f t="shared" si="9"/>
        <v>1828.2629220783606</v>
      </c>
      <c r="O21">
        <f t="shared" si="3"/>
        <v>0.9920634920634922</v>
      </c>
    </row>
    <row r="22" spans="2:15" x14ac:dyDescent="0.3">
      <c r="B22">
        <f t="shared" si="4"/>
        <v>1</v>
      </c>
      <c r="C22">
        <f t="shared" si="5"/>
        <v>0</v>
      </c>
      <c r="D22">
        <f t="shared" si="5"/>
        <v>125</v>
      </c>
      <c r="E22">
        <f t="shared" si="6"/>
        <v>5.4262627113594751E-4</v>
      </c>
      <c r="F22">
        <f t="shared" si="7"/>
        <v>1</v>
      </c>
      <c r="I22">
        <v>18</v>
      </c>
      <c r="J22">
        <f t="shared" si="0"/>
        <v>124.99999999999999</v>
      </c>
      <c r="K22">
        <f t="shared" si="1"/>
        <v>1828.2629220783601</v>
      </c>
      <c r="L22">
        <f t="shared" si="8"/>
        <v>6.8370910163129392E-2</v>
      </c>
      <c r="M22">
        <f t="shared" si="2"/>
        <v>6.8370910163129392E-2</v>
      </c>
      <c r="N22">
        <f t="shared" si="9"/>
        <v>1828.2629220783601</v>
      </c>
      <c r="O22">
        <f t="shared" si="3"/>
        <v>0.99206349206349187</v>
      </c>
    </row>
    <row r="23" spans="2:15" x14ac:dyDescent="0.3">
      <c r="B23">
        <f t="shared" si="4"/>
        <v>1</v>
      </c>
      <c r="C23">
        <f t="shared" si="5"/>
        <v>0</v>
      </c>
      <c r="D23">
        <f t="shared" si="5"/>
        <v>125</v>
      </c>
      <c r="E23">
        <f t="shared" si="6"/>
        <v>5.4262627113594751E-4</v>
      </c>
      <c r="F23">
        <f t="shared" si="7"/>
        <v>1</v>
      </c>
      <c r="I23">
        <v>19</v>
      </c>
      <c r="J23">
        <f t="shared" si="0"/>
        <v>125</v>
      </c>
      <c r="K23">
        <f t="shared" si="1"/>
        <v>1828.2629220783606</v>
      </c>
      <c r="L23">
        <f t="shared" si="8"/>
        <v>6.8370910163129378E-2</v>
      </c>
      <c r="M23">
        <f t="shared" si="2"/>
        <v>6.8370910163129378E-2</v>
      </c>
      <c r="N23">
        <f t="shared" si="9"/>
        <v>1828.2629220783606</v>
      </c>
      <c r="O23">
        <f t="shared" si="3"/>
        <v>0.9920634920634922</v>
      </c>
    </row>
    <row r="24" spans="2:15" x14ac:dyDescent="0.3">
      <c r="B24">
        <f t="shared" si="4"/>
        <v>1</v>
      </c>
      <c r="C24">
        <f t="shared" si="5"/>
        <v>0</v>
      </c>
      <c r="D24">
        <f t="shared" si="5"/>
        <v>125</v>
      </c>
      <c r="E24">
        <f t="shared" si="6"/>
        <v>5.4262627113594751E-4</v>
      </c>
      <c r="F24">
        <f t="shared" si="7"/>
        <v>1</v>
      </c>
      <c r="I24">
        <v>20</v>
      </c>
      <c r="J24">
        <f t="shared" si="0"/>
        <v>124.99999999999999</v>
      </c>
      <c r="K24">
        <f t="shared" si="1"/>
        <v>1828.2629220783601</v>
      </c>
      <c r="L24">
        <f t="shared" si="8"/>
        <v>6.8370910163129392E-2</v>
      </c>
      <c r="M24">
        <f t="shared" si="2"/>
        <v>6.8370910163129392E-2</v>
      </c>
      <c r="N24">
        <f t="shared" si="9"/>
        <v>1828.2629220783601</v>
      </c>
      <c r="O24">
        <f t="shared" si="3"/>
        <v>0.99206349206349187</v>
      </c>
    </row>
    <row r="25" spans="2:15" x14ac:dyDescent="0.3">
      <c r="B25">
        <f t="shared" si="4"/>
        <v>1</v>
      </c>
      <c r="C25">
        <f t="shared" si="5"/>
        <v>0</v>
      </c>
      <c r="D25">
        <f t="shared" si="5"/>
        <v>125</v>
      </c>
      <c r="E25">
        <f t="shared" si="6"/>
        <v>5.4262627113594751E-4</v>
      </c>
      <c r="F25">
        <f t="shared" si="7"/>
        <v>1</v>
      </c>
      <c r="I25">
        <v>21</v>
      </c>
      <c r="J25">
        <f t="shared" si="0"/>
        <v>125</v>
      </c>
      <c r="K25">
        <f t="shared" si="1"/>
        <v>1828.2629220783606</v>
      </c>
      <c r="L25">
        <f t="shared" si="8"/>
        <v>6.8370910163129378E-2</v>
      </c>
      <c r="M25">
        <f t="shared" si="2"/>
        <v>6.8370910163129378E-2</v>
      </c>
      <c r="N25">
        <f t="shared" si="9"/>
        <v>1828.2629220783606</v>
      </c>
      <c r="O25">
        <f t="shared" si="3"/>
        <v>0.9920634920634922</v>
      </c>
    </row>
    <row r="26" spans="2:15" x14ac:dyDescent="0.3">
      <c r="B26">
        <f t="shared" si="4"/>
        <v>1</v>
      </c>
      <c r="C26">
        <f t="shared" si="5"/>
        <v>0</v>
      </c>
      <c r="D26">
        <f t="shared" si="5"/>
        <v>125</v>
      </c>
      <c r="E26">
        <f t="shared" si="6"/>
        <v>5.4262627113594751E-4</v>
      </c>
      <c r="F26">
        <f t="shared" si="7"/>
        <v>1</v>
      </c>
      <c r="I26">
        <v>22</v>
      </c>
      <c r="J26">
        <f t="shared" si="0"/>
        <v>124.99999999999999</v>
      </c>
      <c r="K26">
        <f t="shared" si="1"/>
        <v>1828.2629220783601</v>
      </c>
      <c r="L26">
        <f t="shared" si="8"/>
        <v>6.8370910163129392E-2</v>
      </c>
      <c r="M26">
        <f t="shared" si="2"/>
        <v>6.8370910163129392E-2</v>
      </c>
      <c r="N26">
        <f t="shared" si="9"/>
        <v>1828.2629220783601</v>
      </c>
      <c r="O26">
        <f t="shared" si="3"/>
        <v>0.99206349206349187</v>
      </c>
    </row>
    <row r="27" spans="2:15" x14ac:dyDescent="0.3">
      <c r="B27">
        <f t="shared" si="4"/>
        <v>1</v>
      </c>
      <c r="C27">
        <f t="shared" si="5"/>
        <v>0</v>
      </c>
      <c r="D27">
        <f t="shared" si="5"/>
        <v>125</v>
      </c>
      <c r="E27">
        <f t="shared" si="6"/>
        <v>5.4262627113594751E-4</v>
      </c>
      <c r="F27">
        <f t="shared" si="7"/>
        <v>1</v>
      </c>
      <c r="I27">
        <v>23</v>
      </c>
      <c r="J27">
        <f t="shared" si="0"/>
        <v>125</v>
      </c>
      <c r="K27">
        <f t="shared" si="1"/>
        <v>1828.2629220783606</v>
      </c>
      <c r="L27">
        <f t="shared" si="8"/>
        <v>6.8370910163129378E-2</v>
      </c>
      <c r="M27">
        <f t="shared" si="2"/>
        <v>6.8370910163129378E-2</v>
      </c>
      <c r="N27">
        <f t="shared" si="9"/>
        <v>1828.2629220783606</v>
      </c>
      <c r="O27">
        <f t="shared" si="3"/>
        <v>0.9920634920634922</v>
      </c>
    </row>
    <row r="28" spans="2:15" x14ac:dyDescent="0.3">
      <c r="B28">
        <f t="shared" si="4"/>
        <v>1</v>
      </c>
      <c r="C28">
        <f t="shared" si="5"/>
        <v>0</v>
      </c>
      <c r="D28">
        <f t="shared" si="5"/>
        <v>125</v>
      </c>
      <c r="E28">
        <f t="shared" si="6"/>
        <v>5.4262627113594751E-4</v>
      </c>
      <c r="F28">
        <f t="shared" si="7"/>
        <v>1</v>
      </c>
      <c r="I28">
        <v>24</v>
      </c>
      <c r="J28">
        <f t="shared" si="0"/>
        <v>124.99999999999999</v>
      </c>
      <c r="K28">
        <f t="shared" si="1"/>
        <v>1828.2629220783601</v>
      </c>
      <c r="L28">
        <f t="shared" si="8"/>
        <v>6.8370910163129392E-2</v>
      </c>
      <c r="M28">
        <f t="shared" si="2"/>
        <v>6.8370910163129392E-2</v>
      </c>
      <c r="N28">
        <f t="shared" si="9"/>
        <v>1828.2629220783601</v>
      </c>
      <c r="O28">
        <f t="shared" si="3"/>
        <v>0.99206349206349187</v>
      </c>
    </row>
    <row r="29" spans="2:15" x14ac:dyDescent="0.3">
      <c r="B29">
        <f t="shared" si="4"/>
        <v>1</v>
      </c>
      <c r="C29">
        <f t="shared" si="5"/>
        <v>0</v>
      </c>
      <c r="D29">
        <f t="shared" si="5"/>
        <v>125</v>
      </c>
      <c r="E29">
        <f t="shared" si="6"/>
        <v>5.4262627113594751E-4</v>
      </c>
      <c r="F29">
        <f t="shared" si="7"/>
        <v>1</v>
      </c>
      <c r="I29">
        <v>25</v>
      </c>
      <c r="J29">
        <f t="shared" si="0"/>
        <v>125</v>
      </c>
      <c r="K29">
        <f t="shared" si="1"/>
        <v>1828.2629220783606</v>
      </c>
      <c r="L29">
        <f t="shared" si="8"/>
        <v>6.8370910163129378E-2</v>
      </c>
      <c r="M29">
        <f t="shared" si="2"/>
        <v>6.8370910163129378E-2</v>
      </c>
      <c r="N29">
        <f t="shared" si="9"/>
        <v>1828.2629220783606</v>
      </c>
      <c r="O29">
        <f t="shared" si="3"/>
        <v>0.9920634920634922</v>
      </c>
    </row>
    <row r="30" spans="2:15" x14ac:dyDescent="0.3">
      <c r="B30">
        <f t="shared" si="4"/>
        <v>1</v>
      </c>
      <c r="C30">
        <f t="shared" si="5"/>
        <v>0</v>
      </c>
      <c r="D30">
        <f t="shared" si="5"/>
        <v>125</v>
      </c>
      <c r="E30">
        <f t="shared" si="6"/>
        <v>5.4262627113594751E-4</v>
      </c>
      <c r="F30">
        <f t="shared" si="7"/>
        <v>1</v>
      </c>
      <c r="I30">
        <v>26</v>
      </c>
      <c r="J30">
        <f t="shared" si="0"/>
        <v>124.99999999999999</v>
      </c>
      <c r="K30">
        <f t="shared" si="1"/>
        <v>1828.2629220783601</v>
      </c>
      <c r="L30">
        <f t="shared" si="8"/>
        <v>6.8370910163129392E-2</v>
      </c>
      <c r="M30">
        <f t="shared" si="2"/>
        <v>6.8370910163129392E-2</v>
      </c>
      <c r="N30">
        <f t="shared" si="9"/>
        <v>1828.2629220783601</v>
      </c>
      <c r="O30">
        <f t="shared" si="3"/>
        <v>0.99206349206349187</v>
      </c>
    </row>
    <row r="31" spans="2:15" x14ac:dyDescent="0.3">
      <c r="B31">
        <f t="shared" si="4"/>
        <v>1</v>
      </c>
      <c r="C31">
        <f t="shared" si="5"/>
        <v>0</v>
      </c>
      <c r="D31">
        <f t="shared" si="5"/>
        <v>125</v>
      </c>
      <c r="E31">
        <f t="shared" si="6"/>
        <v>5.4262627113594751E-4</v>
      </c>
      <c r="F31">
        <f t="shared" si="7"/>
        <v>1</v>
      </c>
      <c r="I31">
        <v>27</v>
      </c>
      <c r="J31">
        <f t="shared" si="0"/>
        <v>125</v>
      </c>
      <c r="K31">
        <f t="shared" si="1"/>
        <v>1828.2629220783606</v>
      </c>
      <c r="L31">
        <f t="shared" si="8"/>
        <v>6.8370910163129378E-2</v>
      </c>
      <c r="M31">
        <f t="shared" si="2"/>
        <v>6.8370910163129378E-2</v>
      </c>
      <c r="N31">
        <f t="shared" si="9"/>
        <v>1828.2629220783606</v>
      </c>
      <c r="O31">
        <f t="shared" si="3"/>
        <v>0.9920634920634922</v>
      </c>
    </row>
    <row r="32" spans="2:15" x14ac:dyDescent="0.3">
      <c r="B32">
        <f t="shared" si="4"/>
        <v>1</v>
      </c>
      <c r="C32">
        <f t="shared" si="5"/>
        <v>0</v>
      </c>
      <c r="D32">
        <f t="shared" si="5"/>
        <v>125</v>
      </c>
      <c r="E32">
        <f t="shared" si="6"/>
        <v>5.4262627113594751E-4</v>
      </c>
      <c r="F32">
        <f t="shared" si="7"/>
        <v>1</v>
      </c>
      <c r="I32">
        <v>28</v>
      </c>
      <c r="J32">
        <f t="shared" si="0"/>
        <v>124.99999999999999</v>
      </c>
      <c r="K32">
        <f t="shared" si="1"/>
        <v>1828.2629220783601</v>
      </c>
      <c r="L32">
        <f t="shared" si="8"/>
        <v>6.8370910163129392E-2</v>
      </c>
      <c r="M32">
        <f t="shared" si="2"/>
        <v>6.8370910163129392E-2</v>
      </c>
      <c r="N32">
        <f t="shared" si="9"/>
        <v>1828.2629220783601</v>
      </c>
      <c r="O32">
        <f t="shared" si="3"/>
        <v>0.99206349206349187</v>
      </c>
    </row>
    <row r="33" spans="2:15" x14ac:dyDescent="0.3">
      <c r="B33">
        <f t="shared" si="4"/>
        <v>1</v>
      </c>
      <c r="C33">
        <f t="shared" si="5"/>
        <v>0</v>
      </c>
      <c r="D33">
        <f t="shared" si="5"/>
        <v>125</v>
      </c>
      <c r="E33">
        <f t="shared" si="6"/>
        <v>5.4262627113594751E-4</v>
      </c>
      <c r="F33">
        <f t="shared" si="7"/>
        <v>1</v>
      </c>
      <c r="I33">
        <v>29</v>
      </c>
      <c r="J33">
        <f t="shared" si="0"/>
        <v>125</v>
      </c>
      <c r="K33">
        <f t="shared" si="1"/>
        <v>1828.2629220783606</v>
      </c>
      <c r="L33">
        <f t="shared" si="8"/>
        <v>6.8370910163129378E-2</v>
      </c>
      <c r="M33">
        <f t="shared" si="2"/>
        <v>6.8370910163129378E-2</v>
      </c>
      <c r="N33">
        <f t="shared" si="9"/>
        <v>1828.2629220783606</v>
      </c>
      <c r="O33">
        <f t="shared" si="3"/>
        <v>0.9920634920634922</v>
      </c>
    </row>
    <row r="34" spans="2:15" x14ac:dyDescent="0.3">
      <c r="B34">
        <f t="shared" si="4"/>
        <v>1</v>
      </c>
      <c r="C34">
        <f t="shared" si="5"/>
        <v>0</v>
      </c>
      <c r="D34">
        <f t="shared" si="5"/>
        <v>125</v>
      </c>
      <c r="E34">
        <f t="shared" si="6"/>
        <v>5.4262627113594751E-4</v>
      </c>
      <c r="F34">
        <f t="shared" si="7"/>
        <v>1</v>
      </c>
      <c r="I34">
        <v>30</v>
      </c>
      <c r="J34">
        <f t="shared" si="0"/>
        <v>124.99999999999999</v>
      </c>
      <c r="K34">
        <f t="shared" si="1"/>
        <v>1828.2629220783601</v>
      </c>
      <c r="L34">
        <f t="shared" si="8"/>
        <v>6.8370910163129392E-2</v>
      </c>
      <c r="M34">
        <f t="shared" si="2"/>
        <v>6.8370910163129392E-2</v>
      </c>
      <c r="N34">
        <f t="shared" si="9"/>
        <v>1828.2629220783601</v>
      </c>
      <c r="O34">
        <f t="shared" si="3"/>
        <v>0.99206349206349187</v>
      </c>
    </row>
    <row r="35" spans="2:15" x14ac:dyDescent="0.3">
      <c r="B35">
        <f t="shared" si="4"/>
        <v>1</v>
      </c>
      <c r="C35">
        <f t="shared" si="5"/>
        <v>0</v>
      </c>
      <c r="D35">
        <f t="shared" si="5"/>
        <v>125</v>
      </c>
      <c r="E35">
        <f t="shared" si="6"/>
        <v>5.4262627113594751E-4</v>
      </c>
      <c r="F35">
        <f t="shared" si="7"/>
        <v>1</v>
      </c>
      <c r="I35">
        <v>31</v>
      </c>
      <c r="J35">
        <f t="shared" si="0"/>
        <v>125</v>
      </c>
      <c r="K35">
        <f t="shared" si="1"/>
        <v>1828.2629220783606</v>
      </c>
      <c r="L35">
        <f t="shared" si="8"/>
        <v>6.8370910163129378E-2</v>
      </c>
      <c r="M35">
        <f t="shared" si="2"/>
        <v>6.8370910163129378E-2</v>
      </c>
      <c r="N35">
        <f t="shared" si="9"/>
        <v>1828.2629220783606</v>
      </c>
      <c r="O35">
        <f t="shared" si="3"/>
        <v>0.9920634920634922</v>
      </c>
    </row>
    <row r="36" spans="2:15" x14ac:dyDescent="0.3">
      <c r="B36">
        <f t="shared" si="4"/>
        <v>1</v>
      </c>
      <c r="C36">
        <f t="shared" si="5"/>
        <v>0</v>
      </c>
      <c r="D36">
        <f t="shared" si="5"/>
        <v>125</v>
      </c>
      <c r="E36">
        <f t="shared" si="6"/>
        <v>5.4262627113594751E-4</v>
      </c>
      <c r="F36">
        <f t="shared" si="7"/>
        <v>1</v>
      </c>
      <c r="I36">
        <v>32</v>
      </c>
      <c r="J36">
        <f t="shared" si="0"/>
        <v>124.99999999999999</v>
      </c>
      <c r="K36">
        <f t="shared" si="1"/>
        <v>1828.2629220783601</v>
      </c>
      <c r="L36">
        <f t="shared" si="8"/>
        <v>6.8370910163129392E-2</v>
      </c>
      <c r="M36">
        <f t="shared" si="2"/>
        <v>6.8370910163129392E-2</v>
      </c>
      <c r="N36">
        <f t="shared" si="9"/>
        <v>1828.2629220783601</v>
      </c>
      <c r="O36">
        <f t="shared" si="3"/>
        <v>0.99206349206349187</v>
      </c>
    </row>
    <row r="37" spans="2:15" x14ac:dyDescent="0.3">
      <c r="B37">
        <f t="shared" si="4"/>
        <v>1</v>
      </c>
      <c r="C37">
        <f t="shared" si="5"/>
        <v>0</v>
      </c>
      <c r="D37">
        <f t="shared" si="5"/>
        <v>125</v>
      </c>
      <c r="E37">
        <f t="shared" si="6"/>
        <v>5.4262627113594751E-4</v>
      </c>
      <c r="F37">
        <f t="shared" si="7"/>
        <v>1</v>
      </c>
      <c r="I37">
        <v>33</v>
      </c>
      <c r="J37">
        <f t="shared" si="0"/>
        <v>125</v>
      </c>
      <c r="K37">
        <f t="shared" si="1"/>
        <v>1828.2629220783606</v>
      </c>
      <c r="L37">
        <f t="shared" si="8"/>
        <v>6.8370910163129378E-2</v>
      </c>
      <c r="M37">
        <f t="shared" si="2"/>
        <v>6.8370910163129378E-2</v>
      </c>
      <c r="N37">
        <f t="shared" si="9"/>
        <v>1828.2629220783606</v>
      </c>
      <c r="O37">
        <f t="shared" si="3"/>
        <v>0.9920634920634922</v>
      </c>
    </row>
    <row r="38" spans="2:15" x14ac:dyDescent="0.3">
      <c r="B38">
        <f t="shared" si="4"/>
        <v>1</v>
      </c>
      <c r="C38">
        <f t="shared" si="5"/>
        <v>0</v>
      </c>
      <c r="D38">
        <f t="shared" si="5"/>
        <v>125</v>
      </c>
      <c r="E38">
        <f t="shared" si="6"/>
        <v>5.4262627113594751E-4</v>
      </c>
      <c r="F38">
        <f t="shared" si="7"/>
        <v>1</v>
      </c>
      <c r="I38">
        <v>34</v>
      </c>
      <c r="J38">
        <f t="shared" si="0"/>
        <v>124.99999999999999</v>
      </c>
      <c r="K38">
        <f t="shared" si="1"/>
        <v>1828.2629220783601</v>
      </c>
      <c r="L38">
        <f t="shared" si="8"/>
        <v>6.8370910163129392E-2</v>
      </c>
      <c r="M38">
        <f t="shared" si="2"/>
        <v>6.8370910163129392E-2</v>
      </c>
      <c r="N38">
        <f t="shared" si="9"/>
        <v>1828.2629220783601</v>
      </c>
      <c r="O38">
        <f t="shared" si="3"/>
        <v>0.99206349206349187</v>
      </c>
    </row>
    <row r="39" spans="2:15" x14ac:dyDescent="0.3">
      <c r="B39">
        <f t="shared" si="4"/>
        <v>1</v>
      </c>
      <c r="C39">
        <f t="shared" si="5"/>
        <v>0</v>
      </c>
      <c r="D39">
        <f t="shared" si="5"/>
        <v>125</v>
      </c>
      <c r="E39">
        <f t="shared" si="6"/>
        <v>5.4262627113594751E-4</v>
      </c>
      <c r="F39">
        <f t="shared" si="7"/>
        <v>1</v>
      </c>
      <c r="I39">
        <v>35</v>
      </c>
      <c r="J39">
        <f t="shared" si="0"/>
        <v>125</v>
      </c>
      <c r="K39">
        <f t="shared" si="1"/>
        <v>1828.2629220783606</v>
      </c>
      <c r="L39">
        <f t="shared" si="8"/>
        <v>6.8370910163129378E-2</v>
      </c>
      <c r="M39">
        <f t="shared" si="2"/>
        <v>6.8370910163129378E-2</v>
      </c>
      <c r="N39">
        <f t="shared" si="9"/>
        <v>1828.2629220783606</v>
      </c>
      <c r="O39">
        <f t="shared" si="3"/>
        <v>0.9920634920634922</v>
      </c>
    </row>
    <row r="40" spans="2:15" x14ac:dyDescent="0.3">
      <c r="B40">
        <f t="shared" si="4"/>
        <v>1</v>
      </c>
      <c r="C40">
        <f t="shared" si="5"/>
        <v>0</v>
      </c>
      <c r="D40">
        <f t="shared" si="5"/>
        <v>125</v>
      </c>
      <c r="E40">
        <f t="shared" si="6"/>
        <v>5.4262627113594751E-4</v>
      </c>
      <c r="F40">
        <f t="shared" si="7"/>
        <v>1</v>
      </c>
      <c r="I40">
        <v>36</v>
      </c>
      <c r="J40">
        <f t="shared" si="0"/>
        <v>124.99999999999999</v>
      </c>
      <c r="K40">
        <f t="shared" si="1"/>
        <v>1828.2629220783601</v>
      </c>
      <c r="L40">
        <f t="shared" si="8"/>
        <v>6.8370910163129392E-2</v>
      </c>
      <c r="M40">
        <f t="shared" si="2"/>
        <v>6.8370910163129392E-2</v>
      </c>
      <c r="N40">
        <f t="shared" si="9"/>
        <v>1828.2629220783601</v>
      </c>
      <c r="O40">
        <f t="shared" si="3"/>
        <v>0.99206349206349187</v>
      </c>
    </row>
    <row r="41" spans="2:15" x14ac:dyDescent="0.3">
      <c r="B41">
        <f t="shared" si="4"/>
        <v>1</v>
      </c>
      <c r="C41">
        <f t="shared" si="5"/>
        <v>0</v>
      </c>
      <c r="D41">
        <f t="shared" si="5"/>
        <v>125</v>
      </c>
      <c r="E41">
        <f t="shared" si="6"/>
        <v>5.4262627113594751E-4</v>
      </c>
      <c r="F41">
        <f t="shared" si="7"/>
        <v>1</v>
      </c>
      <c r="I41">
        <v>37</v>
      </c>
      <c r="J41">
        <f t="shared" si="0"/>
        <v>125</v>
      </c>
      <c r="K41">
        <f t="shared" si="1"/>
        <v>1828.2629220783606</v>
      </c>
      <c r="L41">
        <f t="shared" si="8"/>
        <v>6.8370910163129378E-2</v>
      </c>
      <c r="M41">
        <f t="shared" si="2"/>
        <v>6.8370910163129378E-2</v>
      </c>
      <c r="N41">
        <f t="shared" si="9"/>
        <v>1828.2629220783606</v>
      </c>
      <c r="O41">
        <f t="shared" si="3"/>
        <v>0.9920634920634922</v>
      </c>
    </row>
    <row r="42" spans="2:15" x14ac:dyDescent="0.3">
      <c r="B42">
        <f t="shared" si="4"/>
        <v>1</v>
      </c>
      <c r="C42">
        <f t="shared" si="5"/>
        <v>0</v>
      </c>
      <c r="D42">
        <f t="shared" si="5"/>
        <v>125</v>
      </c>
      <c r="E42">
        <f t="shared" si="6"/>
        <v>5.4262627113594751E-4</v>
      </c>
      <c r="F42">
        <f t="shared" si="7"/>
        <v>1</v>
      </c>
      <c r="I42">
        <v>38</v>
      </c>
      <c r="J42">
        <f t="shared" si="0"/>
        <v>124.99999999999999</v>
      </c>
      <c r="K42">
        <f t="shared" si="1"/>
        <v>1828.2629220783601</v>
      </c>
      <c r="L42">
        <f t="shared" si="8"/>
        <v>6.8370910163129392E-2</v>
      </c>
      <c r="M42">
        <f t="shared" si="2"/>
        <v>6.8370910163129392E-2</v>
      </c>
      <c r="N42">
        <f t="shared" si="9"/>
        <v>1828.2629220783601</v>
      </c>
      <c r="O42">
        <f t="shared" si="3"/>
        <v>0.99206349206349187</v>
      </c>
    </row>
    <row r="43" spans="2:15" x14ac:dyDescent="0.3">
      <c r="B43">
        <f t="shared" si="4"/>
        <v>1</v>
      </c>
      <c r="C43">
        <f t="shared" si="5"/>
        <v>0</v>
      </c>
      <c r="D43">
        <f t="shared" si="5"/>
        <v>125</v>
      </c>
      <c r="E43">
        <f t="shared" si="6"/>
        <v>5.4262627113594751E-4</v>
      </c>
      <c r="F43">
        <f t="shared" si="7"/>
        <v>1</v>
      </c>
      <c r="I43">
        <v>39</v>
      </c>
      <c r="J43">
        <f t="shared" si="0"/>
        <v>125</v>
      </c>
      <c r="K43">
        <f t="shared" si="1"/>
        <v>1828.2629220783606</v>
      </c>
      <c r="L43">
        <f t="shared" si="8"/>
        <v>6.8370910163129378E-2</v>
      </c>
      <c r="M43">
        <f t="shared" si="2"/>
        <v>6.8370910163129378E-2</v>
      </c>
      <c r="N43">
        <f t="shared" si="9"/>
        <v>1828.2629220783606</v>
      </c>
      <c r="O43">
        <f t="shared" si="3"/>
        <v>0.9920634920634922</v>
      </c>
    </row>
    <row r="44" spans="2:15" x14ac:dyDescent="0.3">
      <c r="B44">
        <f t="shared" si="4"/>
        <v>1</v>
      </c>
      <c r="C44">
        <f t="shared" si="5"/>
        <v>0</v>
      </c>
      <c r="D44">
        <f t="shared" si="5"/>
        <v>125</v>
      </c>
      <c r="E44">
        <f t="shared" si="6"/>
        <v>5.4262627113594751E-4</v>
      </c>
      <c r="F44">
        <f t="shared" si="7"/>
        <v>1</v>
      </c>
      <c r="I44">
        <v>40</v>
      </c>
      <c r="J44">
        <f t="shared" si="0"/>
        <v>124.99999999999999</v>
      </c>
      <c r="K44">
        <f t="shared" si="1"/>
        <v>1828.2629220783601</v>
      </c>
      <c r="L44">
        <f t="shared" si="8"/>
        <v>6.8370910163129392E-2</v>
      </c>
      <c r="M44">
        <f t="shared" si="2"/>
        <v>6.8370910163129392E-2</v>
      </c>
      <c r="N44">
        <f t="shared" si="9"/>
        <v>1828.2629220783601</v>
      </c>
      <c r="O44">
        <f t="shared" si="3"/>
        <v>0.99206349206349187</v>
      </c>
    </row>
    <row r="45" spans="2:15" x14ac:dyDescent="0.3">
      <c r="B45">
        <f t="shared" si="4"/>
        <v>1</v>
      </c>
      <c r="C45">
        <f t="shared" si="5"/>
        <v>0</v>
      </c>
      <c r="D45">
        <f t="shared" si="5"/>
        <v>125</v>
      </c>
      <c r="E45">
        <f t="shared" si="6"/>
        <v>5.4262627113594751E-4</v>
      </c>
      <c r="F45">
        <f t="shared" si="7"/>
        <v>1</v>
      </c>
      <c r="I45">
        <v>41</v>
      </c>
      <c r="J45">
        <f t="shared" si="0"/>
        <v>125</v>
      </c>
      <c r="K45">
        <f t="shared" si="1"/>
        <v>1828.2629220783606</v>
      </c>
      <c r="L45">
        <f t="shared" si="8"/>
        <v>6.8370910163129378E-2</v>
      </c>
      <c r="M45">
        <f t="shared" si="2"/>
        <v>6.8370910163129378E-2</v>
      </c>
      <c r="N45">
        <f t="shared" si="9"/>
        <v>1828.2629220783606</v>
      </c>
      <c r="O45">
        <f t="shared" si="3"/>
        <v>0.9920634920634922</v>
      </c>
    </row>
    <row r="46" spans="2:15" x14ac:dyDescent="0.3">
      <c r="B46">
        <f t="shared" si="4"/>
        <v>1</v>
      </c>
      <c r="C46">
        <f t="shared" si="5"/>
        <v>0</v>
      </c>
      <c r="D46">
        <f t="shared" si="5"/>
        <v>125</v>
      </c>
      <c r="E46">
        <f t="shared" si="6"/>
        <v>5.4262627113594751E-4</v>
      </c>
      <c r="F46">
        <f t="shared" si="7"/>
        <v>1</v>
      </c>
      <c r="I46">
        <v>42</v>
      </c>
      <c r="J46">
        <f t="shared" si="0"/>
        <v>124.99999999999999</v>
      </c>
      <c r="K46">
        <f t="shared" si="1"/>
        <v>1828.2629220783601</v>
      </c>
      <c r="L46">
        <f t="shared" si="8"/>
        <v>6.8370910163129392E-2</v>
      </c>
      <c r="M46">
        <f t="shared" si="2"/>
        <v>6.8370910163129392E-2</v>
      </c>
      <c r="N46">
        <f t="shared" si="9"/>
        <v>1828.2629220783601</v>
      </c>
      <c r="O46">
        <f t="shared" si="3"/>
        <v>0.99206349206349187</v>
      </c>
    </row>
    <row r="47" spans="2:15" x14ac:dyDescent="0.3">
      <c r="B47">
        <f t="shared" si="4"/>
        <v>1</v>
      </c>
      <c r="C47">
        <f t="shared" si="5"/>
        <v>0</v>
      </c>
      <c r="D47">
        <f t="shared" si="5"/>
        <v>125</v>
      </c>
      <c r="E47">
        <f t="shared" si="6"/>
        <v>5.4262627113594751E-4</v>
      </c>
      <c r="F47">
        <f t="shared" si="7"/>
        <v>1</v>
      </c>
      <c r="I47">
        <v>43</v>
      </c>
      <c r="J47">
        <f t="shared" si="0"/>
        <v>125</v>
      </c>
      <c r="K47">
        <f t="shared" si="1"/>
        <v>1828.2629220783606</v>
      </c>
      <c r="L47">
        <f t="shared" si="8"/>
        <v>6.8370910163129378E-2</v>
      </c>
      <c r="M47">
        <f t="shared" si="2"/>
        <v>6.8370910163129378E-2</v>
      </c>
      <c r="N47">
        <f t="shared" si="9"/>
        <v>1828.2629220783606</v>
      </c>
      <c r="O47">
        <f t="shared" si="3"/>
        <v>0.9920634920634922</v>
      </c>
    </row>
    <row r="48" spans="2:15" x14ac:dyDescent="0.3">
      <c r="B48">
        <f t="shared" si="4"/>
        <v>1</v>
      </c>
      <c r="C48">
        <f t="shared" si="5"/>
        <v>0</v>
      </c>
      <c r="D48">
        <f t="shared" si="5"/>
        <v>125</v>
      </c>
      <c r="E48">
        <f t="shared" si="6"/>
        <v>5.4262627113594751E-4</v>
      </c>
      <c r="F48">
        <f t="shared" si="7"/>
        <v>1</v>
      </c>
      <c r="I48">
        <v>44</v>
      </c>
      <c r="J48">
        <f t="shared" si="0"/>
        <v>124.99999999999999</v>
      </c>
      <c r="K48">
        <f t="shared" si="1"/>
        <v>1828.2629220783601</v>
      </c>
      <c r="L48">
        <f t="shared" si="8"/>
        <v>6.8370910163129392E-2</v>
      </c>
      <c r="M48">
        <f t="shared" si="2"/>
        <v>6.8370910163129392E-2</v>
      </c>
      <c r="N48">
        <f t="shared" si="9"/>
        <v>1828.2629220783601</v>
      </c>
      <c r="O48">
        <f t="shared" si="3"/>
        <v>0.99206349206349187</v>
      </c>
    </row>
    <row r="49" spans="2:15" x14ac:dyDescent="0.3">
      <c r="B49">
        <f t="shared" si="4"/>
        <v>1</v>
      </c>
      <c r="C49">
        <f t="shared" si="5"/>
        <v>0</v>
      </c>
      <c r="D49">
        <f t="shared" si="5"/>
        <v>125</v>
      </c>
      <c r="E49">
        <f t="shared" si="6"/>
        <v>5.4262627113594751E-4</v>
      </c>
      <c r="F49">
        <f t="shared" si="7"/>
        <v>1</v>
      </c>
      <c r="I49">
        <v>45</v>
      </c>
      <c r="J49">
        <f t="shared" si="0"/>
        <v>125</v>
      </c>
      <c r="K49">
        <f t="shared" si="1"/>
        <v>1828.2629220783606</v>
      </c>
      <c r="L49">
        <f t="shared" si="8"/>
        <v>6.8370910163129378E-2</v>
      </c>
      <c r="M49">
        <f t="shared" si="2"/>
        <v>6.8370910163129378E-2</v>
      </c>
      <c r="N49">
        <f t="shared" si="9"/>
        <v>1828.2629220783606</v>
      </c>
      <c r="O49">
        <f t="shared" si="3"/>
        <v>0.9920634920634922</v>
      </c>
    </row>
    <row r="50" spans="2:15" x14ac:dyDescent="0.3">
      <c r="B50">
        <f t="shared" si="4"/>
        <v>1</v>
      </c>
      <c r="C50">
        <f t="shared" si="5"/>
        <v>0</v>
      </c>
      <c r="D50">
        <f t="shared" si="5"/>
        <v>125</v>
      </c>
      <c r="E50">
        <f t="shared" si="6"/>
        <v>5.4262627113594751E-4</v>
      </c>
      <c r="F50">
        <f t="shared" si="7"/>
        <v>1</v>
      </c>
      <c r="I50">
        <v>46</v>
      </c>
      <c r="J50">
        <f t="shared" si="0"/>
        <v>124.99999999999999</v>
      </c>
      <c r="K50">
        <f t="shared" si="1"/>
        <v>1828.2629220783601</v>
      </c>
      <c r="L50">
        <f t="shared" si="8"/>
        <v>6.8370910163129392E-2</v>
      </c>
      <c r="M50">
        <f t="shared" si="2"/>
        <v>6.8370910163129392E-2</v>
      </c>
      <c r="N50">
        <f t="shared" si="9"/>
        <v>1828.2629220783601</v>
      </c>
      <c r="O50">
        <f t="shared" si="3"/>
        <v>0.99206349206349187</v>
      </c>
    </row>
    <row r="51" spans="2:15" x14ac:dyDescent="0.3">
      <c r="B51">
        <f t="shared" si="4"/>
        <v>1</v>
      </c>
      <c r="C51">
        <f t="shared" si="5"/>
        <v>0</v>
      </c>
      <c r="D51">
        <f t="shared" si="5"/>
        <v>125</v>
      </c>
      <c r="E51">
        <f t="shared" si="6"/>
        <v>5.4262627113594751E-4</v>
      </c>
      <c r="F51">
        <f t="shared" si="7"/>
        <v>1</v>
      </c>
      <c r="I51">
        <v>47</v>
      </c>
      <c r="J51">
        <f t="shared" si="0"/>
        <v>125</v>
      </c>
      <c r="K51">
        <f t="shared" si="1"/>
        <v>1828.2629220783606</v>
      </c>
      <c r="L51">
        <f t="shared" si="8"/>
        <v>6.8370910163129378E-2</v>
      </c>
      <c r="M51">
        <f t="shared" si="2"/>
        <v>6.8370910163129378E-2</v>
      </c>
      <c r="N51">
        <f t="shared" si="9"/>
        <v>1828.2629220783606</v>
      </c>
      <c r="O51">
        <f t="shared" si="3"/>
        <v>0.9920634920634922</v>
      </c>
    </row>
    <row r="52" spans="2:15" x14ac:dyDescent="0.3">
      <c r="B52">
        <f t="shared" si="4"/>
        <v>1</v>
      </c>
      <c r="C52">
        <f t="shared" si="5"/>
        <v>0</v>
      </c>
      <c r="D52">
        <f t="shared" si="5"/>
        <v>125</v>
      </c>
      <c r="E52">
        <f t="shared" si="6"/>
        <v>5.4262627113594751E-4</v>
      </c>
      <c r="F52">
        <f t="shared" si="7"/>
        <v>1</v>
      </c>
      <c r="I52">
        <v>48</v>
      </c>
      <c r="J52">
        <f t="shared" si="0"/>
        <v>124.99999999999999</v>
      </c>
      <c r="K52">
        <f t="shared" si="1"/>
        <v>1828.2629220783601</v>
      </c>
      <c r="L52">
        <f t="shared" si="8"/>
        <v>6.8370910163129392E-2</v>
      </c>
      <c r="M52">
        <f t="shared" si="2"/>
        <v>6.8370910163129392E-2</v>
      </c>
      <c r="N52">
        <f t="shared" si="9"/>
        <v>1828.2629220783601</v>
      </c>
      <c r="O52">
        <f t="shared" si="3"/>
        <v>0.99206349206349187</v>
      </c>
    </row>
    <row r="53" spans="2:15" x14ac:dyDescent="0.3">
      <c r="B53">
        <f t="shared" si="4"/>
        <v>1</v>
      </c>
      <c r="C53">
        <f t="shared" si="5"/>
        <v>0</v>
      </c>
      <c r="D53">
        <f t="shared" si="5"/>
        <v>125</v>
      </c>
      <c r="E53">
        <f t="shared" si="6"/>
        <v>5.4262627113594751E-4</v>
      </c>
      <c r="F53">
        <f t="shared" si="7"/>
        <v>1</v>
      </c>
      <c r="I53">
        <v>49</v>
      </c>
      <c r="J53">
        <f t="shared" si="0"/>
        <v>125</v>
      </c>
      <c r="K53">
        <f t="shared" si="1"/>
        <v>1828.2629220783606</v>
      </c>
      <c r="L53">
        <f t="shared" si="8"/>
        <v>6.8370910163129378E-2</v>
      </c>
      <c r="M53">
        <f t="shared" si="2"/>
        <v>6.8370910163129378E-2</v>
      </c>
      <c r="N53">
        <f t="shared" si="9"/>
        <v>1828.2629220783606</v>
      </c>
      <c r="O53">
        <f t="shared" si="3"/>
        <v>0.9920634920634922</v>
      </c>
    </row>
    <row r="54" spans="2:15" x14ac:dyDescent="0.3">
      <c r="B54">
        <f t="shared" si="4"/>
        <v>1</v>
      </c>
      <c r="C54">
        <f t="shared" si="5"/>
        <v>0</v>
      </c>
      <c r="D54">
        <f t="shared" si="5"/>
        <v>125</v>
      </c>
      <c r="E54">
        <f t="shared" si="6"/>
        <v>5.4262627113594751E-4</v>
      </c>
      <c r="F54">
        <f t="shared" si="7"/>
        <v>1</v>
      </c>
      <c r="I54">
        <v>50</v>
      </c>
      <c r="J54">
        <f t="shared" si="0"/>
        <v>124.99999999999999</v>
      </c>
      <c r="K54">
        <f t="shared" si="1"/>
        <v>1828.2629220783601</v>
      </c>
      <c r="L54">
        <f t="shared" si="8"/>
        <v>6.8370910163129392E-2</v>
      </c>
      <c r="M54">
        <f t="shared" si="2"/>
        <v>6.8370910163129392E-2</v>
      </c>
      <c r="N54">
        <f t="shared" si="9"/>
        <v>1828.2629220783601</v>
      </c>
      <c r="O54">
        <f t="shared" si="3"/>
        <v>0.99206349206349187</v>
      </c>
    </row>
    <row r="55" spans="2:15" x14ac:dyDescent="0.3">
      <c r="B55">
        <f t="shared" si="4"/>
        <v>1</v>
      </c>
      <c r="C55">
        <f t="shared" si="5"/>
        <v>0</v>
      </c>
      <c r="D55">
        <f t="shared" si="5"/>
        <v>125</v>
      </c>
      <c r="E55">
        <f t="shared" si="6"/>
        <v>5.4262627113594751E-4</v>
      </c>
      <c r="F55">
        <f t="shared" si="7"/>
        <v>1</v>
      </c>
      <c r="I55">
        <v>51</v>
      </c>
      <c r="J55">
        <f t="shared" si="0"/>
        <v>125</v>
      </c>
      <c r="K55">
        <f t="shared" si="1"/>
        <v>1828.2629220783606</v>
      </c>
      <c r="L55">
        <f t="shared" si="8"/>
        <v>6.8370910163129378E-2</v>
      </c>
      <c r="M55">
        <f t="shared" si="2"/>
        <v>6.8370910163129378E-2</v>
      </c>
      <c r="N55">
        <f t="shared" si="9"/>
        <v>1828.2629220783606</v>
      </c>
      <c r="O55">
        <f t="shared" si="3"/>
        <v>0.9920634920634922</v>
      </c>
    </row>
    <row r="56" spans="2:15" x14ac:dyDescent="0.3">
      <c r="B56">
        <f t="shared" si="4"/>
        <v>1</v>
      </c>
      <c r="C56">
        <f t="shared" si="5"/>
        <v>0</v>
      </c>
      <c r="D56">
        <f t="shared" si="5"/>
        <v>125</v>
      </c>
      <c r="E56">
        <f t="shared" si="6"/>
        <v>5.4262627113594751E-4</v>
      </c>
      <c r="F56">
        <f t="shared" si="7"/>
        <v>1</v>
      </c>
      <c r="I56">
        <v>52</v>
      </c>
      <c r="J56">
        <f t="shared" si="0"/>
        <v>124.99999999999999</v>
      </c>
      <c r="K56">
        <f t="shared" si="1"/>
        <v>1828.2629220783601</v>
      </c>
      <c r="L56">
        <f t="shared" si="8"/>
        <v>6.8370910163129392E-2</v>
      </c>
      <c r="M56">
        <f t="shared" si="2"/>
        <v>6.8370910163129392E-2</v>
      </c>
      <c r="N56">
        <f t="shared" si="9"/>
        <v>1828.2629220783601</v>
      </c>
      <c r="O56">
        <f t="shared" si="3"/>
        <v>0.99206349206349187</v>
      </c>
    </row>
    <row r="57" spans="2:15" x14ac:dyDescent="0.3">
      <c r="B57">
        <f t="shared" si="4"/>
        <v>1</v>
      </c>
      <c r="C57">
        <f t="shared" si="5"/>
        <v>0</v>
      </c>
      <c r="D57">
        <f t="shared" si="5"/>
        <v>125</v>
      </c>
      <c r="E57">
        <f t="shared" si="6"/>
        <v>5.4262627113594751E-4</v>
      </c>
      <c r="F57">
        <f t="shared" si="7"/>
        <v>1</v>
      </c>
      <c r="I57">
        <v>53</v>
      </c>
      <c r="J57">
        <f t="shared" si="0"/>
        <v>125</v>
      </c>
      <c r="K57">
        <f t="shared" si="1"/>
        <v>1828.2629220783606</v>
      </c>
      <c r="L57">
        <f t="shared" si="8"/>
        <v>6.8370910163129378E-2</v>
      </c>
      <c r="M57">
        <f t="shared" si="2"/>
        <v>6.8370910163129378E-2</v>
      </c>
      <c r="N57">
        <f t="shared" si="9"/>
        <v>1828.2629220783606</v>
      </c>
      <c r="O57">
        <f t="shared" si="3"/>
        <v>0.9920634920634922</v>
      </c>
    </row>
    <row r="58" spans="2:15" x14ac:dyDescent="0.3">
      <c r="B58">
        <f t="shared" si="4"/>
        <v>1</v>
      </c>
      <c r="C58">
        <f t="shared" si="5"/>
        <v>0</v>
      </c>
      <c r="D58">
        <f t="shared" si="5"/>
        <v>125</v>
      </c>
      <c r="E58">
        <f t="shared" si="6"/>
        <v>5.4262627113594751E-4</v>
      </c>
      <c r="F58">
        <f t="shared" si="7"/>
        <v>1</v>
      </c>
      <c r="I58">
        <v>54</v>
      </c>
      <c r="J58">
        <f t="shared" si="0"/>
        <v>124.99999999999999</v>
      </c>
      <c r="K58">
        <f t="shared" si="1"/>
        <v>1828.2629220783601</v>
      </c>
      <c r="L58">
        <f t="shared" si="8"/>
        <v>6.8370910163129392E-2</v>
      </c>
      <c r="M58">
        <f t="shared" si="2"/>
        <v>6.8370910163129392E-2</v>
      </c>
      <c r="N58">
        <f t="shared" si="9"/>
        <v>1828.2629220783601</v>
      </c>
      <c r="O58">
        <f t="shared" si="3"/>
        <v>0.99206349206349187</v>
      </c>
    </row>
    <row r="59" spans="2:15" x14ac:dyDescent="0.3">
      <c r="B59">
        <f t="shared" si="4"/>
        <v>1</v>
      </c>
      <c r="C59">
        <f t="shared" si="5"/>
        <v>0</v>
      </c>
      <c r="D59">
        <f t="shared" si="5"/>
        <v>125</v>
      </c>
      <c r="E59">
        <f t="shared" si="6"/>
        <v>5.4262627113594751E-4</v>
      </c>
      <c r="F59">
        <f t="shared" si="7"/>
        <v>1</v>
      </c>
      <c r="I59">
        <v>55</v>
      </c>
      <c r="J59">
        <f t="shared" si="0"/>
        <v>125</v>
      </c>
      <c r="K59">
        <f t="shared" si="1"/>
        <v>1828.2629220783606</v>
      </c>
      <c r="L59">
        <f t="shared" si="8"/>
        <v>6.8370910163129378E-2</v>
      </c>
      <c r="M59">
        <f t="shared" si="2"/>
        <v>6.8370910163129378E-2</v>
      </c>
      <c r="N59">
        <f t="shared" si="9"/>
        <v>1828.2629220783606</v>
      </c>
      <c r="O59">
        <f t="shared" si="3"/>
        <v>0.9920634920634922</v>
      </c>
    </row>
    <row r="60" spans="2:15" x14ac:dyDescent="0.3">
      <c r="B60">
        <f t="shared" si="4"/>
        <v>1</v>
      </c>
      <c r="C60">
        <f t="shared" si="5"/>
        <v>0</v>
      </c>
      <c r="D60">
        <f t="shared" si="5"/>
        <v>125</v>
      </c>
      <c r="E60">
        <f t="shared" si="6"/>
        <v>5.4262627113594751E-4</v>
      </c>
      <c r="F60">
        <f t="shared" si="7"/>
        <v>1</v>
      </c>
      <c r="I60">
        <v>56</v>
      </c>
      <c r="J60">
        <f t="shared" si="0"/>
        <v>124.99999999999999</v>
      </c>
      <c r="K60">
        <f t="shared" si="1"/>
        <v>1828.2629220783601</v>
      </c>
      <c r="L60">
        <f t="shared" si="8"/>
        <v>6.8370910163129392E-2</v>
      </c>
      <c r="M60">
        <f t="shared" si="2"/>
        <v>6.8370910163129392E-2</v>
      </c>
      <c r="N60">
        <f t="shared" si="9"/>
        <v>1828.2629220783601</v>
      </c>
      <c r="O60">
        <f t="shared" si="3"/>
        <v>0.99206349206349187</v>
      </c>
    </row>
    <row r="61" spans="2:15" x14ac:dyDescent="0.3">
      <c r="B61">
        <f t="shared" si="4"/>
        <v>1</v>
      </c>
      <c r="C61">
        <f t="shared" si="5"/>
        <v>0</v>
      </c>
      <c r="D61">
        <f t="shared" si="5"/>
        <v>125</v>
      </c>
      <c r="E61">
        <f t="shared" si="6"/>
        <v>5.4262627113594751E-4</v>
      </c>
      <c r="F61">
        <f t="shared" si="7"/>
        <v>1</v>
      </c>
      <c r="I61">
        <v>57</v>
      </c>
      <c r="J61">
        <f t="shared" si="0"/>
        <v>125</v>
      </c>
      <c r="K61">
        <f t="shared" si="1"/>
        <v>1828.2629220783606</v>
      </c>
      <c r="L61">
        <f t="shared" si="8"/>
        <v>6.8370910163129378E-2</v>
      </c>
      <c r="M61">
        <f t="shared" si="2"/>
        <v>6.8370910163129378E-2</v>
      </c>
      <c r="N61">
        <f t="shared" si="9"/>
        <v>1828.2629220783606</v>
      </c>
      <c r="O61">
        <f t="shared" si="3"/>
        <v>0.9920634920634922</v>
      </c>
    </row>
    <row r="62" spans="2:15" x14ac:dyDescent="0.3">
      <c r="B62">
        <f t="shared" si="4"/>
        <v>1</v>
      </c>
      <c r="C62">
        <f t="shared" si="5"/>
        <v>0</v>
      </c>
      <c r="D62">
        <f t="shared" si="5"/>
        <v>125</v>
      </c>
      <c r="E62">
        <f t="shared" si="6"/>
        <v>5.4262627113594751E-4</v>
      </c>
      <c r="F62">
        <f t="shared" si="7"/>
        <v>1</v>
      </c>
      <c r="I62">
        <v>58</v>
      </c>
      <c r="J62">
        <f t="shared" si="0"/>
        <v>124.99999999999999</v>
      </c>
      <c r="K62">
        <f t="shared" si="1"/>
        <v>1828.2629220783601</v>
      </c>
      <c r="L62">
        <f t="shared" si="8"/>
        <v>6.8370910163129392E-2</v>
      </c>
      <c r="M62">
        <f t="shared" si="2"/>
        <v>6.8370910163129392E-2</v>
      </c>
      <c r="N62">
        <f t="shared" si="9"/>
        <v>1828.2629220783601</v>
      </c>
      <c r="O62">
        <f t="shared" si="3"/>
        <v>0.99206349206349187</v>
      </c>
    </row>
    <row r="63" spans="2:15" x14ac:dyDescent="0.3">
      <c r="B63">
        <f t="shared" si="4"/>
        <v>1</v>
      </c>
      <c r="C63">
        <f t="shared" si="5"/>
        <v>0</v>
      </c>
      <c r="D63">
        <f t="shared" si="5"/>
        <v>125</v>
      </c>
      <c r="E63">
        <f t="shared" si="6"/>
        <v>5.4262627113594751E-4</v>
      </c>
      <c r="F63">
        <f t="shared" si="7"/>
        <v>1</v>
      </c>
      <c r="I63">
        <v>59</v>
      </c>
      <c r="J63">
        <f t="shared" si="0"/>
        <v>125</v>
      </c>
      <c r="K63">
        <f t="shared" si="1"/>
        <v>1828.2629220783606</v>
      </c>
      <c r="L63">
        <f t="shared" si="8"/>
        <v>6.8370910163129378E-2</v>
      </c>
      <c r="M63">
        <f t="shared" si="2"/>
        <v>6.8370910163129378E-2</v>
      </c>
      <c r="N63">
        <f t="shared" si="9"/>
        <v>1828.2629220783606</v>
      </c>
      <c r="O63">
        <f t="shared" si="3"/>
        <v>0.9920634920634922</v>
      </c>
    </row>
    <row r="64" spans="2:15" x14ac:dyDescent="0.3">
      <c r="B64">
        <f t="shared" si="4"/>
        <v>1</v>
      </c>
      <c r="C64">
        <f t="shared" si="5"/>
        <v>0</v>
      </c>
      <c r="D64">
        <f t="shared" si="5"/>
        <v>125</v>
      </c>
      <c r="E64">
        <f t="shared" si="6"/>
        <v>5.4262627113594751E-4</v>
      </c>
      <c r="F64">
        <f t="shared" si="7"/>
        <v>1</v>
      </c>
      <c r="I64">
        <v>60</v>
      </c>
      <c r="J64">
        <f t="shared" si="0"/>
        <v>124.99999999999999</v>
      </c>
      <c r="K64">
        <f t="shared" si="1"/>
        <v>1828.2629220783601</v>
      </c>
      <c r="L64">
        <f t="shared" si="8"/>
        <v>6.8370910163129392E-2</v>
      </c>
      <c r="M64">
        <f t="shared" si="2"/>
        <v>6.8370910163129392E-2</v>
      </c>
      <c r="N64">
        <f t="shared" si="9"/>
        <v>1828.2629220783601</v>
      </c>
      <c r="O64">
        <f t="shared" si="3"/>
        <v>0.99206349206349187</v>
      </c>
    </row>
    <row r="65" spans="2:15" x14ac:dyDescent="0.3">
      <c r="B65">
        <f t="shared" si="4"/>
        <v>1</v>
      </c>
      <c r="C65">
        <f t="shared" si="5"/>
        <v>0</v>
      </c>
      <c r="D65">
        <f t="shared" si="5"/>
        <v>125</v>
      </c>
      <c r="E65">
        <f t="shared" si="6"/>
        <v>5.4262627113594751E-4</v>
      </c>
      <c r="F65">
        <f t="shared" si="7"/>
        <v>1</v>
      </c>
      <c r="I65">
        <v>61</v>
      </c>
      <c r="J65">
        <f t="shared" si="0"/>
        <v>125</v>
      </c>
      <c r="K65">
        <f t="shared" si="1"/>
        <v>1828.2629220783606</v>
      </c>
      <c r="L65">
        <f t="shared" si="8"/>
        <v>6.8370910163129378E-2</v>
      </c>
      <c r="M65">
        <f t="shared" si="2"/>
        <v>6.8370910163129378E-2</v>
      </c>
      <c r="N65">
        <f t="shared" si="9"/>
        <v>1828.2629220783606</v>
      </c>
      <c r="O65">
        <f t="shared" si="3"/>
        <v>0.9920634920634922</v>
      </c>
    </row>
    <row r="66" spans="2:15" x14ac:dyDescent="0.3">
      <c r="B66">
        <f t="shared" si="4"/>
        <v>1</v>
      </c>
      <c r="C66">
        <f t="shared" si="5"/>
        <v>0</v>
      </c>
      <c r="D66">
        <f t="shared" si="5"/>
        <v>125</v>
      </c>
      <c r="E66">
        <f t="shared" si="6"/>
        <v>5.4262627113594751E-4</v>
      </c>
      <c r="F66">
        <f t="shared" si="7"/>
        <v>1</v>
      </c>
      <c r="I66">
        <v>62</v>
      </c>
      <c r="J66">
        <f t="shared" si="0"/>
        <v>124.99999999999999</v>
      </c>
      <c r="K66">
        <f t="shared" si="1"/>
        <v>1828.2629220783601</v>
      </c>
      <c r="L66">
        <f t="shared" si="8"/>
        <v>6.8370910163129392E-2</v>
      </c>
      <c r="M66">
        <f t="shared" si="2"/>
        <v>6.8370910163129392E-2</v>
      </c>
      <c r="N66">
        <f t="shared" si="9"/>
        <v>1828.2629220783601</v>
      </c>
      <c r="O66">
        <f t="shared" si="3"/>
        <v>0.99206349206349187</v>
      </c>
    </row>
    <row r="67" spans="2:15" x14ac:dyDescent="0.3">
      <c r="B67">
        <f t="shared" si="4"/>
        <v>1</v>
      </c>
      <c r="C67">
        <f t="shared" si="5"/>
        <v>0</v>
      </c>
      <c r="D67">
        <f t="shared" si="5"/>
        <v>125</v>
      </c>
      <c r="E67">
        <f t="shared" si="6"/>
        <v>5.4262627113594751E-4</v>
      </c>
      <c r="F67">
        <f t="shared" si="7"/>
        <v>1</v>
      </c>
      <c r="I67">
        <v>63</v>
      </c>
      <c r="J67">
        <f t="shared" si="0"/>
        <v>125</v>
      </c>
      <c r="K67">
        <f t="shared" si="1"/>
        <v>1828.2629220783606</v>
      </c>
      <c r="L67">
        <f t="shared" si="8"/>
        <v>6.8370910163129378E-2</v>
      </c>
      <c r="M67">
        <f t="shared" si="2"/>
        <v>6.8370910163129378E-2</v>
      </c>
      <c r="N67">
        <f t="shared" si="9"/>
        <v>1828.2629220783606</v>
      </c>
      <c r="O67">
        <f t="shared" si="3"/>
        <v>0.9920634920634922</v>
      </c>
    </row>
    <row r="68" spans="2:15" x14ac:dyDescent="0.3">
      <c r="B68">
        <f t="shared" si="4"/>
        <v>1</v>
      </c>
      <c r="C68">
        <f t="shared" si="5"/>
        <v>0</v>
      </c>
      <c r="D68">
        <f t="shared" si="5"/>
        <v>125</v>
      </c>
      <c r="E68">
        <f t="shared" si="6"/>
        <v>5.4262627113594751E-4</v>
      </c>
      <c r="F68">
        <f t="shared" si="7"/>
        <v>1</v>
      </c>
      <c r="I68">
        <v>64</v>
      </c>
      <c r="J68">
        <f t="shared" si="0"/>
        <v>124.99999999999999</v>
      </c>
      <c r="K68">
        <f t="shared" si="1"/>
        <v>1828.2629220783601</v>
      </c>
      <c r="L68">
        <f t="shared" si="8"/>
        <v>6.8370910163129392E-2</v>
      </c>
      <c r="M68">
        <f t="shared" si="2"/>
        <v>6.8370910163129392E-2</v>
      </c>
      <c r="N68">
        <f t="shared" si="9"/>
        <v>1828.2629220783601</v>
      </c>
      <c r="O68">
        <f t="shared" si="3"/>
        <v>0.99206349206349187</v>
      </c>
    </row>
    <row r="69" spans="2:15" x14ac:dyDescent="0.3">
      <c r="B69">
        <f t="shared" si="4"/>
        <v>1</v>
      </c>
      <c r="C69">
        <f t="shared" si="5"/>
        <v>0</v>
      </c>
      <c r="D69">
        <f t="shared" si="5"/>
        <v>125</v>
      </c>
      <c r="E69">
        <f t="shared" si="6"/>
        <v>5.4262627113594751E-4</v>
      </c>
      <c r="F69">
        <f t="shared" si="7"/>
        <v>1</v>
      </c>
      <c r="I69">
        <v>65</v>
      </c>
      <c r="J69">
        <f t="shared" si="0"/>
        <v>125</v>
      </c>
      <c r="K69">
        <f t="shared" si="1"/>
        <v>1828.2629220783606</v>
      </c>
      <c r="L69">
        <f t="shared" si="8"/>
        <v>6.8370910163129378E-2</v>
      </c>
      <c r="M69">
        <f t="shared" si="2"/>
        <v>6.8370910163129378E-2</v>
      </c>
      <c r="N69">
        <f t="shared" si="9"/>
        <v>1828.2629220783606</v>
      </c>
      <c r="O69">
        <f t="shared" si="3"/>
        <v>0.9920634920634922</v>
      </c>
    </row>
    <row r="70" spans="2:15" x14ac:dyDescent="0.3">
      <c r="B70">
        <f t="shared" si="4"/>
        <v>1</v>
      </c>
      <c r="C70">
        <f t="shared" si="5"/>
        <v>0</v>
      </c>
      <c r="D70">
        <f t="shared" si="5"/>
        <v>125</v>
      </c>
      <c r="E70">
        <f t="shared" si="6"/>
        <v>5.4262627113594751E-4</v>
      </c>
      <c r="F70">
        <f t="shared" si="7"/>
        <v>1</v>
      </c>
      <c r="I70">
        <v>66</v>
      </c>
      <c r="J70">
        <f t="shared" ref="J70:J133" si="10">K70*L70*F70</f>
        <v>124.99999999999999</v>
      </c>
      <c r="K70">
        <f t="shared" ref="K70:K133" si="11">D70/(C70+M70)</f>
        <v>1828.2629220783601</v>
      </c>
      <c r="L70">
        <f t="shared" ref="L70:L133" si="12">E70*(1+J69)</f>
        <v>6.8370910163129392E-2</v>
      </c>
      <c r="M70">
        <f t="shared" ref="M70:M133" si="13">L70*F70</f>
        <v>6.8370910163129392E-2</v>
      </c>
      <c r="N70">
        <f t="shared" ref="N70:N133" si="14">K70*F70</f>
        <v>1828.2629220783601</v>
      </c>
      <c r="O70">
        <f t="shared" ref="O70:O133" si="15">N70*E70*F70</f>
        <v>0.99206349206349187</v>
      </c>
    </row>
    <row r="71" spans="2:15" x14ac:dyDescent="0.3">
      <c r="B71">
        <f t="shared" ref="B71:B134" si="16">B70</f>
        <v>1</v>
      </c>
      <c r="C71">
        <f t="shared" ref="C71:D134" si="17">C70</f>
        <v>0</v>
      </c>
      <c r="D71">
        <f t="shared" si="17"/>
        <v>125</v>
      </c>
      <c r="E71">
        <f t="shared" ref="E71:E134" si="18">E70</f>
        <v>5.4262627113594751E-4</v>
      </c>
      <c r="F71">
        <f t="shared" ref="F71:F134" si="19">F70</f>
        <v>1</v>
      </c>
      <c r="I71">
        <v>67</v>
      </c>
      <c r="J71">
        <f t="shared" si="10"/>
        <v>125</v>
      </c>
      <c r="K71">
        <f t="shared" si="11"/>
        <v>1828.2629220783606</v>
      </c>
      <c r="L71">
        <f t="shared" si="12"/>
        <v>6.8370910163129378E-2</v>
      </c>
      <c r="M71">
        <f t="shared" si="13"/>
        <v>6.8370910163129378E-2</v>
      </c>
      <c r="N71">
        <f t="shared" si="14"/>
        <v>1828.2629220783606</v>
      </c>
      <c r="O71">
        <f t="shared" si="15"/>
        <v>0.9920634920634922</v>
      </c>
    </row>
    <row r="72" spans="2:15" x14ac:dyDescent="0.3">
      <c r="B72">
        <f t="shared" si="16"/>
        <v>1</v>
      </c>
      <c r="C72">
        <f t="shared" si="17"/>
        <v>0</v>
      </c>
      <c r="D72">
        <f t="shared" si="17"/>
        <v>125</v>
      </c>
      <c r="E72">
        <f t="shared" si="18"/>
        <v>5.4262627113594751E-4</v>
      </c>
      <c r="F72">
        <f t="shared" si="19"/>
        <v>1</v>
      </c>
      <c r="I72">
        <v>68</v>
      </c>
      <c r="J72">
        <f t="shared" si="10"/>
        <v>124.99999999999999</v>
      </c>
      <c r="K72">
        <f t="shared" si="11"/>
        <v>1828.2629220783601</v>
      </c>
      <c r="L72">
        <f t="shared" si="12"/>
        <v>6.8370910163129392E-2</v>
      </c>
      <c r="M72">
        <f t="shared" si="13"/>
        <v>6.8370910163129392E-2</v>
      </c>
      <c r="N72">
        <f t="shared" si="14"/>
        <v>1828.2629220783601</v>
      </c>
      <c r="O72">
        <f t="shared" si="15"/>
        <v>0.99206349206349187</v>
      </c>
    </row>
    <row r="73" spans="2:15" x14ac:dyDescent="0.3">
      <c r="B73">
        <f t="shared" si="16"/>
        <v>1</v>
      </c>
      <c r="C73">
        <f t="shared" si="17"/>
        <v>0</v>
      </c>
      <c r="D73">
        <f t="shared" si="17"/>
        <v>125</v>
      </c>
      <c r="E73">
        <f t="shared" si="18"/>
        <v>5.4262627113594751E-4</v>
      </c>
      <c r="F73">
        <f t="shared" si="19"/>
        <v>1</v>
      </c>
      <c r="I73">
        <v>69</v>
      </c>
      <c r="J73">
        <f t="shared" si="10"/>
        <v>125</v>
      </c>
      <c r="K73">
        <f t="shared" si="11"/>
        <v>1828.2629220783606</v>
      </c>
      <c r="L73">
        <f t="shared" si="12"/>
        <v>6.8370910163129378E-2</v>
      </c>
      <c r="M73">
        <f t="shared" si="13"/>
        <v>6.8370910163129378E-2</v>
      </c>
      <c r="N73">
        <f t="shared" si="14"/>
        <v>1828.2629220783606</v>
      </c>
      <c r="O73">
        <f t="shared" si="15"/>
        <v>0.9920634920634922</v>
      </c>
    </row>
    <row r="74" spans="2:15" x14ac:dyDescent="0.3">
      <c r="B74">
        <f t="shared" si="16"/>
        <v>1</v>
      </c>
      <c r="C74">
        <f t="shared" si="17"/>
        <v>0</v>
      </c>
      <c r="D74">
        <f t="shared" si="17"/>
        <v>125</v>
      </c>
      <c r="E74">
        <f t="shared" si="18"/>
        <v>5.4262627113594751E-4</v>
      </c>
      <c r="F74">
        <f t="shared" si="19"/>
        <v>1</v>
      </c>
      <c r="I74">
        <v>70</v>
      </c>
      <c r="J74">
        <f t="shared" si="10"/>
        <v>124.99999999999999</v>
      </c>
      <c r="K74">
        <f t="shared" si="11"/>
        <v>1828.2629220783601</v>
      </c>
      <c r="L74">
        <f t="shared" si="12"/>
        <v>6.8370910163129392E-2</v>
      </c>
      <c r="M74">
        <f t="shared" si="13"/>
        <v>6.8370910163129392E-2</v>
      </c>
      <c r="N74">
        <f t="shared" si="14"/>
        <v>1828.2629220783601</v>
      </c>
      <c r="O74">
        <f t="shared" si="15"/>
        <v>0.99206349206349187</v>
      </c>
    </row>
    <row r="75" spans="2:15" x14ac:dyDescent="0.3">
      <c r="B75">
        <f t="shared" si="16"/>
        <v>1</v>
      </c>
      <c r="C75">
        <f t="shared" si="17"/>
        <v>0</v>
      </c>
      <c r="D75">
        <f t="shared" si="17"/>
        <v>125</v>
      </c>
      <c r="E75">
        <f t="shared" si="18"/>
        <v>5.4262627113594751E-4</v>
      </c>
      <c r="F75">
        <f t="shared" si="19"/>
        <v>1</v>
      </c>
      <c r="I75">
        <v>71</v>
      </c>
      <c r="J75">
        <f t="shared" si="10"/>
        <v>125</v>
      </c>
      <c r="K75">
        <f t="shared" si="11"/>
        <v>1828.2629220783606</v>
      </c>
      <c r="L75">
        <f t="shared" si="12"/>
        <v>6.8370910163129378E-2</v>
      </c>
      <c r="M75">
        <f t="shared" si="13"/>
        <v>6.8370910163129378E-2</v>
      </c>
      <c r="N75">
        <f t="shared" si="14"/>
        <v>1828.2629220783606</v>
      </c>
      <c r="O75">
        <f t="shared" si="15"/>
        <v>0.9920634920634922</v>
      </c>
    </row>
    <row r="76" spans="2:15" x14ac:dyDescent="0.3">
      <c r="B76">
        <f t="shared" si="16"/>
        <v>1</v>
      </c>
      <c r="C76">
        <f t="shared" si="17"/>
        <v>0</v>
      </c>
      <c r="D76">
        <f t="shared" si="17"/>
        <v>125</v>
      </c>
      <c r="E76">
        <f t="shared" si="18"/>
        <v>5.4262627113594751E-4</v>
      </c>
      <c r="F76">
        <f t="shared" si="19"/>
        <v>1</v>
      </c>
      <c r="I76">
        <v>72</v>
      </c>
      <c r="J76">
        <f t="shared" si="10"/>
        <v>124.99999999999999</v>
      </c>
      <c r="K76">
        <f t="shared" si="11"/>
        <v>1828.2629220783601</v>
      </c>
      <c r="L76">
        <f t="shared" si="12"/>
        <v>6.8370910163129392E-2</v>
      </c>
      <c r="M76">
        <f t="shared" si="13"/>
        <v>6.8370910163129392E-2</v>
      </c>
      <c r="N76">
        <f t="shared" si="14"/>
        <v>1828.2629220783601</v>
      </c>
      <c r="O76">
        <f t="shared" si="15"/>
        <v>0.99206349206349187</v>
      </c>
    </row>
    <row r="77" spans="2:15" x14ac:dyDescent="0.3">
      <c r="B77">
        <f t="shared" si="16"/>
        <v>1</v>
      </c>
      <c r="C77">
        <f t="shared" si="17"/>
        <v>0</v>
      </c>
      <c r="D77">
        <f t="shared" si="17"/>
        <v>125</v>
      </c>
      <c r="E77">
        <f t="shared" si="18"/>
        <v>5.4262627113594751E-4</v>
      </c>
      <c r="F77">
        <f t="shared" si="19"/>
        <v>1</v>
      </c>
      <c r="I77">
        <v>73</v>
      </c>
      <c r="J77">
        <f t="shared" si="10"/>
        <v>125</v>
      </c>
      <c r="K77">
        <f t="shared" si="11"/>
        <v>1828.2629220783606</v>
      </c>
      <c r="L77">
        <f t="shared" si="12"/>
        <v>6.8370910163129378E-2</v>
      </c>
      <c r="M77">
        <f t="shared" si="13"/>
        <v>6.8370910163129378E-2</v>
      </c>
      <c r="N77">
        <f t="shared" si="14"/>
        <v>1828.2629220783606</v>
      </c>
      <c r="O77">
        <f t="shared" si="15"/>
        <v>0.9920634920634922</v>
      </c>
    </row>
    <row r="78" spans="2:15" x14ac:dyDescent="0.3">
      <c r="B78">
        <f t="shared" si="16"/>
        <v>1</v>
      </c>
      <c r="C78">
        <f t="shared" si="17"/>
        <v>0</v>
      </c>
      <c r="D78">
        <f t="shared" si="17"/>
        <v>125</v>
      </c>
      <c r="E78">
        <f t="shared" si="18"/>
        <v>5.4262627113594751E-4</v>
      </c>
      <c r="F78">
        <f t="shared" si="19"/>
        <v>1</v>
      </c>
      <c r="I78">
        <v>74</v>
      </c>
      <c r="J78">
        <f t="shared" si="10"/>
        <v>124.99999999999999</v>
      </c>
      <c r="K78">
        <f t="shared" si="11"/>
        <v>1828.2629220783601</v>
      </c>
      <c r="L78">
        <f t="shared" si="12"/>
        <v>6.8370910163129392E-2</v>
      </c>
      <c r="M78">
        <f t="shared" si="13"/>
        <v>6.8370910163129392E-2</v>
      </c>
      <c r="N78">
        <f t="shared" si="14"/>
        <v>1828.2629220783601</v>
      </c>
      <c r="O78">
        <f t="shared" si="15"/>
        <v>0.99206349206349187</v>
      </c>
    </row>
    <row r="79" spans="2:15" x14ac:dyDescent="0.3">
      <c r="B79">
        <f t="shared" si="16"/>
        <v>1</v>
      </c>
      <c r="C79">
        <f t="shared" si="17"/>
        <v>0</v>
      </c>
      <c r="D79">
        <f t="shared" si="17"/>
        <v>125</v>
      </c>
      <c r="E79">
        <f t="shared" si="18"/>
        <v>5.4262627113594751E-4</v>
      </c>
      <c r="F79">
        <f t="shared" si="19"/>
        <v>1</v>
      </c>
      <c r="I79">
        <v>75</v>
      </c>
      <c r="J79">
        <f t="shared" si="10"/>
        <v>125</v>
      </c>
      <c r="K79">
        <f t="shared" si="11"/>
        <v>1828.2629220783606</v>
      </c>
      <c r="L79">
        <f t="shared" si="12"/>
        <v>6.8370910163129378E-2</v>
      </c>
      <c r="M79">
        <f t="shared" si="13"/>
        <v>6.8370910163129378E-2</v>
      </c>
      <c r="N79">
        <f t="shared" si="14"/>
        <v>1828.2629220783606</v>
      </c>
      <c r="O79">
        <f t="shared" si="15"/>
        <v>0.9920634920634922</v>
      </c>
    </row>
    <row r="80" spans="2:15" x14ac:dyDescent="0.3">
      <c r="B80">
        <f t="shared" si="16"/>
        <v>1</v>
      </c>
      <c r="C80">
        <f t="shared" si="17"/>
        <v>0</v>
      </c>
      <c r="D80">
        <f t="shared" si="17"/>
        <v>125</v>
      </c>
      <c r="E80">
        <f t="shared" si="18"/>
        <v>5.4262627113594751E-4</v>
      </c>
      <c r="F80">
        <f t="shared" si="19"/>
        <v>1</v>
      </c>
      <c r="I80">
        <v>76</v>
      </c>
      <c r="J80">
        <f t="shared" si="10"/>
        <v>124.99999999999999</v>
      </c>
      <c r="K80">
        <f t="shared" si="11"/>
        <v>1828.2629220783601</v>
      </c>
      <c r="L80">
        <f t="shared" si="12"/>
        <v>6.8370910163129392E-2</v>
      </c>
      <c r="M80">
        <f t="shared" si="13"/>
        <v>6.8370910163129392E-2</v>
      </c>
      <c r="N80">
        <f t="shared" si="14"/>
        <v>1828.2629220783601</v>
      </c>
      <c r="O80">
        <f t="shared" si="15"/>
        <v>0.99206349206349187</v>
      </c>
    </row>
    <row r="81" spans="2:15" x14ac:dyDescent="0.3">
      <c r="B81">
        <f t="shared" si="16"/>
        <v>1</v>
      </c>
      <c r="C81">
        <f t="shared" si="17"/>
        <v>0</v>
      </c>
      <c r="D81">
        <f t="shared" si="17"/>
        <v>125</v>
      </c>
      <c r="E81">
        <f t="shared" si="18"/>
        <v>5.4262627113594751E-4</v>
      </c>
      <c r="F81">
        <f t="shared" si="19"/>
        <v>1</v>
      </c>
      <c r="I81">
        <v>77</v>
      </c>
      <c r="J81">
        <f t="shared" si="10"/>
        <v>125</v>
      </c>
      <c r="K81">
        <f t="shared" si="11"/>
        <v>1828.2629220783606</v>
      </c>
      <c r="L81">
        <f t="shared" si="12"/>
        <v>6.8370910163129378E-2</v>
      </c>
      <c r="M81">
        <f t="shared" si="13"/>
        <v>6.8370910163129378E-2</v>
      </c>
      <c r="N81">
        <f t="shared" si="14"/>
        <v>1828.2629220783606</v>
      </c>
      <c r="O81">
        <f t="shared" si="15"/>
        <v>0.9920634920634922</v>
      </c>
    </row>
    <row r="82" spans="2:15" x14ac:dyDescent="0.3">
      <c r="B82">
        <f t="shared" si="16"/>
        <v>1</v>
      </c>
      <c r="C82">
        <f t="shared" si="17"/>
        <v>0</v>
      </c>
      <c r="D82">
        <f t="shared" si="17"/>
        <v>125</v>
      </c>
      <c r="E82">
        <f t="shared" si="18"/>
        <v>5.4262627113594751E-4</v>
      </c>
      <c r="F82">
        <f t="shared" si="19"/>
        <v>1</v>
      </c>
      <c r="I82">
        <v>78</v>
      </c>
      <c r="J82">
        <f t="shared" si="10"/>
        <v>124.99999999999999</v>
      </c>
      <c r="K82">
        <f t="shared" si="11"/>
        <v>1828.2629220783601</v>
      </c>
      <c r="L82">
        <f t="shared" si="12"/>
        <v>6.8370910163129392E-2</v>
      </c>
      <c r="M82">
        <f t="shared" si="13"/>
        <v>6.8370910163129392E-2</v>
      </c>
      <c r="N82">
        <f t="shared" si="14"/>
        <v>1828.2629220783601</v>
      </c>
      <c r="O82">
        <f t="shared" si="15"/>
        <v>0.99206349206349187</v>
      </c>
    </row>
    <row r="83" spans="2:15" x14ac:dyDescent="0.3">
      <c r="B83">
        <f t="shared" si="16"/>
        <v>1</v>
      </c>
      <c r="C83">
        <f t="shared" si="17"/>
        <v>0</v>
      </c>
      <c r="D83">
        <f t="shared" si="17"/>
        <v>125</v>
      </c>
      <c r="E83">
        <f t="shared" si="18"/>
        <v>5.4262627113594751E-4</v>
      </c>
      <c r="F83">
        <f t="shared" si="19"/>
        <v>1</v>
      </c>
      <c r="I83">
        <v>79</v>
      </c>
      <c r="J83">
        <f t="shared" si="10"/>
        <v>125</v>
      </c>
      <c r="K83">
        <f t="shared" si="11"/>
        <v>1828.2629220783606</v>
      </c>
      <c r="L83">
        <f t="shared" si="12"/>
        <v>6.8370910163129378E-2</v>
      </c>
      <c r="M83">
        <f t="shared" si="13"/>
        <v>6.8370910163129378E-2</v>
      </c>
      <c r="N83">
        <f t="shared" si="14"/>
        <v>1828.2629220783606</v>
      </c>
      <c r="O83">
        <f t="shared" si="15"/>
        <v>0.9920634920634922</v>
      </c>
    </row>
    <row r="84" spans="2:15" x14ac:dyDescent="0.3">
      <c r="B84">
        <f t="shared" si="16"/>
        <v>1</v>
      </c>
      <c r="C84">
        <f t="shared" si="17"/>
        <v>0</v>
      </c>
      <c r="D84">
        <f t="shared" si="17"/>
        <v>125</v>
      </c>
      <c r="E84">
        <f t="shared" si="18"/>
        <v>5.4262627113594751E-4</v>
      </c>
      <c r="F84">
        <f t="shared" si="19"/>
        <v>1</v>
      </c>
      <c r="I84">
        <v>80</v>
      </c>
      <c r="J84">
        <f t="shared" si="10"/>
        <v>124.99999999999999</v>
      </c>
      <c r="K84">
        <f t="shared" si="11"/>
        <v>1828.2629220783601</v>
      </c>
      <c r="L84">
        <f t="shared" si="12"/>
        <v>6.8370910163129392E-2</v>
      </c>
      <c r="M84">
        <f t="shared" si="13"/>
        <v>6.8370910163129392E-2</v>
      </c>
      <c r="N84">
        <f t="shared" si="14"/>
        <v>1828.2629220783601</v>
      </c>
      <c r="O84">
        <f t="shared" si="15"/>
        <v>0.99206349206349187</v>
      </c>
    </row>
    <row r="85" spans="2:15" x14ac:dyDescent="0.3">
      <c r="B85">
        <f t="shared" si="16"/>
        <v>1</v>
      </c>
      <c r="C85">
        <f t="shared" si="17"/>
        <v>0</v>
      </c>
      <c r="D85">
        <f t="shared" si="17"/>
        <v>125</v>
      </c>
      <c r="E85">
        <f t="shared" si="18"/>
        <v>5.4262627113594751E-4</v>
      </c>
      <c r="F85">
        <f t="shared" si="19"/>
        <v>1</v>
      </c>
      <c r="I85">
        <v>81</v>
      </c>
      <c r="J85">
        <f t="shared" si="10"/>
        <v>125</v>
      </c>
      <c r="K85">
        <f t="shared" si="11"/>
        <v>1828.2629220783606</v>
      </c>
      <c r="L85">
        <f t="shared" si="12"/>
        <v>6.8370910163129378E-2</v>
      </c>
      <c r="M85">
        <f t="shared" si="13"/>
        <v>6.8370910163129378E-2</v>
      </c>
      <c r="N85">
        <f t="shared" si="14"/>
        <v>1828.2629220783606</v>
      </c>
      <c r="O85">
        <f t="shared" si="15"/>
        <v>0.9920634920634922</v>
      </c>
    </row>
    <row r="86" spans="2:15" x14ac:dyDescent="0.3">
      <c r="B86">
        <f t="shared" si="16"/>
        <v>1</v>
      </c>
      <c r="C86">
        <f t="shared" si="17"/>
        <v>0</v>
      </c>
      <c r="D86">
        <f t="shared" si="17"/>
        <v>125</v>
      </c>
      <c r="E86">
        <f t="shared" si="18"/>
        <v>5.4262627113594751E-4</v>
      </c>
      <c r="F86">
        <f t="shared" si="19"/>
        <v>1</v>
      </c>
      <c r="I86">
        <v>82</v>
      </c>
      <c r="J86">
        <f t="shared" si="10"/>
        <v>124.99999999999999</v>
      </c>
      <c r="K86">
        <f t="shared" si="11"/>
        <v>1828.2629220783601</v>
      </c>
      <c r="L86">
        <f t="shared" si="12"/>
        <v>6.8370910163129392E-2</v>
      </c>
      <c r="M86">
        <f t="shared" si="13"/>
        <v>6.8370910163129392E-2</v>
      </c>
      <c r="N86">
        <f t="shared" si="14"/>
        <v>1828.2629220783601</v>
      </c>
      <c r="O86">
        <f t="shared" si="15"/>
        <v>0.99206349206349187</v>
      </c>
    </row>
    <row r="87" spans="2:15" x14ac:dyDescent="0.3">
      <c r="B87">
        <f t="shared" si="16"/>
        <v>1</v>
      </c>
      <c r="C87">
        <f t="shared" si="17"/>
        <v>0</v>
      </c>
      <c r="D87">
        <f t="shared" si="17"/>
        <v>125</v>
      </c>
      <c r="E87">
        <f t="shared" si="18"/>
        <v>5.4262627113594751E-4</v>
      </c>
      <c r="F87">
        <f t="shared" si="19"/>
        <v>1</v>
      </c>
      <c r="I87">
        <v>83</v>
      </c>
      <c r="J87">
        <f t="shared" si="10"/>
        <v>125</v>
      </c>
      <c r="K87">
        <f t="shared" si="11"/>
        <v>1828.2629220783606</v>
      </c>
      <c r="L87">
        <f t="shared" si="12"/>
        <v>6.8370910163129378E-2</v>
      </c>
      <c r="M87">
        <f t="shared" si="13"/>
        <v>6.8370910163129378E-2</v>
      </c>
      <c r="N87">
        <f t="shared" si="14"/>
        <v>1828.2629220783606</v>
      </c>
      <c r="O87">
        <f t="shared" si="15"/>
        <v>0.9920634920634922</v>
      </c>
    </row>
    <row r="88" spans="2:15" x14ac:dyDescent="0.3">
      <c r="B88">
        <f t="shared" si="16"/>
        <v>1</v>
      </c>
      <c r="C88">
        <f t="shared" si="17"/>
        <v>0</v>
      </c>
      <c r="D88">
        <f t="shared" si="17"/>
        <v>125</v>
      </c>
      <c r="E88">
        <f t="shared" si="18"/>
        <v>5.4262627113594751E-4</v>
      </c>
      <c r="F88">
        <f t="shared" si="19"/>
        <v>1</v>
      </c>
      <c r="I88">
        <v>84</v>
      </c>
      <c r="J88">
        <f t="shared" si="10"/>
        <v>124.99999999999999</v>
      </c>
      <c r="K88">
        <f t="shared" si="11"/>
        <v>1828.2629220783601</v>
      </c>
      <c r="L88">
        <f t="shared" si="12"/>
        <v>6.8370910163129392E-2</v>
      </c>
      <c r="M88">
        <f t="shared" si="13"/>
        <v>6.8370910163129392E-2</v>
      </c>
      <c r="N88">
        <f t="shared" si="14"/>
        <v>1828.2629220783601</v>
      </c>
      <c r="O88">
        <f t="shared" si="15"/>
        <v>0.99206349206349187</v>
      </c>
    </row>
    <row r="89" spans="2:15" x14ac:dyDescent="0.3">
      <c r="B89">
        <f t="shared" si="16"/>
        <v>1</v>
      </c>
      <c r="C89">
        <f t="shared" si="17"/>
        <v>0</v>
      </c>
      <c r="D89">
        <f t="shared" si="17"/>
        <v>125</v>
      </c>
      <c r="E89">
        <f t="shared" si="18"/>
        <v>5.4262627113594751E-4</v>
      </c>
      <c r="F89">
        <f t="shared" si="19"/>
        <v>1</v>
      </c>
      <c r="I89">
        <v>85</v>
      </c>
      <c r="J89">
        <f t="shared" si="10"/>
        <v>125</v>
      </c>
      <c r="K89">
        <f t="shared" si="11"/>
        <v>1828.2629220783606</v>
      </c>
      <c r="L89">
        <f t="shared" si="12"/>
        <v>6.8370910163129378E-2</v>
      </c>
      <c r="M89">
        <f t="shared" si="13"/>
        <v>6.8370910163129378E-2</v>
      </c>
      <c r="N89">
        <f t="shared" si="14"/>
        <v>1828.2629220783606</v>
      </c>
      <c r="O89">
        <f t="shared" si="15"/>
        <v>0.9920634920634922</v>
      </c>
    </row>
    <row r="90" spans="2:15" x14ac:dyDescent="0.3">
      <c r="B90">
        <f t="shared" si="16"/>
        <v>1</v>
      </c>
      <c r="C90">
        <f t="shared" si="17"/>
        <v>0</v>
      </c>
      <c r="D90">
        <f t="shared" si="17"/>
        <v>125</v>
      </c>
      <c r="E90">
        <f t="shared" si="18"/>
        <v>5.4262627113594751E-4</v>
      </c>
      <c r="F90">
        <f t="shared" si="19"/>
        <v>1</v>
      </c>
      <c r="I90">
        <v>86</v>
      </c>
      <c r="J90">
        <f t="shared" si="10"/>
        <v>124.99999999999999</v>
      </c>
      <c r="K90">
        <f t="shared" si="11"/>
        <v>1828.2629220783601</v>
      </c>
      <c r="L90">
        <f t="shared" si="12"/>
        <v>6.8370910163129392E-2</v>
      </c>
      <c r="M90">
        <f t="shared" si="13"/>
        <v>6.8370910163129392E-2</v>
      </c>
      <c r="N90">
        <f t="shared" si="14"/>
        <v>1828.2629220783601</v>
      </c>
      <c r="O90">
        <f t="shared" si="15"/>
        <v>0.99206349206349187</v>
      </c>
    </row>
    <row r="91" spans="2:15" x14ac:dyDescent="0.3">
      <c r="B91">
        <f t="shared" si="16"/>
        <v>1</v>
      </c>
      <c r="C91">
        <f t="shared" si="17"/>
        <v>0</v>
      </c>
      <c r="D91">
        <f t="shared" si="17"/>
        <v>125</v>
      </c>
      <c r="E91">
        <f t="shared" si="18"/>
        <v>5.4262627113594751E-4</v>
      </c>
      <c r="F91">
        <f t="shared" si="19"/>
        <v>1</v>
      </c>
      <c r="I91">
        <v>87</v>
      </c>
      <c r="J91">
        <f t="shared" si="10"/>
        <v>125</v>
      </c>
      <c r="K91">
        <f t="shared" si="11"/>
        <v>1828.2629220783606</v>
      </c>
      <c r="L91">
        <f t="shared" si="12"/>
        <v>6.8370910163129378E-2</v>
      </c>
      <c r="M91">
        <f t="shared" si="13"/>
        <v>6.8370910163129378E-2</v>
      </c>
      <c r="N91">
        <f t="shared" si="14"/>
        <v>1828.2629220783606</v>
      </c>
      <c r="O91">
        <f t="shared" si="15"/>
        <v>0.9920634920634922</v>
      </c>
    </row>
    <row r="92" spans="2:15" x14ac:dyDescent="0.3">
      <c r="B92">
        <f t="shared" si="16"/>
        <v>1</v>
      </c>
      <c r="C92">
        <f t="shared" si="17"/>
        <v>0</v>
      </c>
      <c r="D92">
        <f t="shared" si="17"/>
        <v>125</v>
      </c>
      <c r="E92">
        <f t="shared" si="18"/>
        <v>5.4262627113594751E-4</v>
      </c>
      <c r="F92">
        <f t="shared" si="19"/>
        <v>1</v>
      </c>
      <c r="I92">
        <v>88</v>
      </c>
      <c r="J92">
        <f t="shared" si="10"/>
        <v>124.99999999999999</v>
      </c>
      <c r="K92">
        <f t="shared" si="11"/>
        <v>1828.2629220783601</v>
      </c>
      <c r="L92">
        <f t="shared" si="12"/>
        <v>6.8370910163129392E-2</v>
      </c>
      <c r="M92">
        <f t="shared" si="13"/>
        <v>6.8370910163129392E-2</v>
      </c>
      <c r="N92">
        <f t="shared" si="14"/>
        <v>1828.2629220783601</v>
      </c>
      <c r="O92">
        <f t="shared" si="15"/>
        <v>0.99206349206349187</v>
      </c>
    </row>
    <row r="93" spans="2:15" x14ac:dyDescent="0.3">
      <c r="B93">
        <f t="shared" si="16"/>
        <v>1</v>
      </c>
      <c r="C93">
        <f t="shared" si="17"/>
        <v>0</v>
      </c>
      <c r="D93">
        <f t="shared" si="17"/>
        <v>125</v>
      </c>
      <c r="E93">
        <f t="shared" si="18"/>
        <v>5.4262627113594751E-4</v>
      </c>
      <c r="F93">
        <f t="shared" si="19"/>
        <v>1</v>
      </c>
      <c r="I93">
        <v>89</v>
      </c>
      <c r="J93">
        <f t="shared" si="10"/>
        <v>125</v>
      </c>
      <c r="K93">
        <f t="shared" si="11"/>
        <v>1828.2629220783606</v>
      </c>
      <c r="L93">
        <f t="shared" si="12"/>
        <v>6.8370910163129378E-2</v>
      </c>
      <c r="M93">
        <f t="shared" si="13"/>
        <v>6.8370910163129378E-2</v>
      </c>
      <c r="N93">
        <f t="shared" si="14"/>
        <v>1828.2629220783606</v>
      </c>
      <c r="O93">
        <f t="shared" si="15"/>
        <v>0.9920634920634922</v>
      </c>
    </row>
    <row r="94" spans="2:15" x14ac:dyDescent="0.3">
      <c r="B94">
        <f t="shared" si="16"/>
        <v>1</v>
      </c>
      <c r="C94">
        <f t="shared" si="17"/>
        <v>0</v>
      </c>
      <c r="D94">
        <f t="shared" si="17"/>
        <v>125</v>
      </c>
      <c r="E94">
        <f t="shared" si="18"/>
        <v>5.4262627113594751E-4</v>
      </c>
      <c r="F94">
        <f t="shared" si="19"/>
        <v>1</v>
      </c>
      <c r="I94">
        <v>90</v>
      </c>
      <c r="J94">
        <f t="shared" si="10"/>
        <v>124.99999999999999</v>
      </c>
      <c r="K94">
        <f t="shared" si="11"/>
        <v>1828.2629220783601</v>
      </c>
      <c r="L94">
        <f t="shared" si="12"/>
        <v>6.8370910163129392E-2</v>
      </c>
      <c r="M94">
        <f t="shared" si="13"/>
        <v>6.8370910163129392E-2</v>
      </c>
      <c r="N94">
        <f t="shared" si="14"/>
        <v>1828.2629220783601</v>
      </c>
      <c r="O94">
        <f t="shared" si="15"/>
        <v>0.99206349206349187</v>
      </c>
    </row>
    <row r="95" spans="2:15" x14ac:dyDescent="0.3">
      <c r="B95">
        <f t="shared" si="16"/>
        <v>1</v>
      </c>
      <c r="C95">
        <f t="shared" si="17"/>
        <v>0</v>
      </c>
      <c r="D95">
        <f t="shared" si="17"/>
        <v>125</v>
      </c>
      <c r="E95">
        <f t="shared" si="18"/>
        <v>5.4262627113594751E-4</v>
      </c>
      <c r="F95">
        <f t="shared" si="19"/>
        <v>1</v>
      </c>
      <c r="I95">
        <v>91</v>
      </c>
      <c r="J95">
        <f t="shared" si="10"/>
        <v>125</v>
      </c>
      <c r="K95">
        <f t="shared" si="11"/>
        <v>1828.2629220783606</v>
      </c>
      <c r="L95">
        <f t="shared" si="12"/>
        <v>6.8370910163129378E-2</v>
      </c>
      <c r="M95">
        <f t="shared" si="13"/>
        <v>6.8370910163129378E-2</v>
      </c>
      <c r="N95">
        <f t="shared" si="14"/>
        <v>1828.2629220783606</v>
      </c>
      <c r="O95">
        <f t="shared" si="15"/>
        <v>0.9920634920634922</v>
      </c>
    </row>
    <row r="96" spans="2:15" x14ac:dyDescent="0.3">
      <c r="B96">
        <f t="shared" si="16"/>
        <v>1</v>
      </c>
      <c r="C96">
        <f t="shared" si="17"/>
        <v>0</v>
      </c>
      <c r="D96">
        <f t="shared" si="17"/>
        <v>125</v>
      </c>
      <c r="E96">
        <f t="shared" si="18"/>
        <v>5.4262627113594751E-4</v>
      </c>
      <c r="F96">
        <f t="shared" si="19"/>
        <v>1</v>
      </c>
      <c r="I96">
        <v>92</v>
      </c>
      <c r="J96">
        <f t="shared" si="10"/>
        <v>124.99999999999999</v>
      </c>
      <c r="K96">
        <f t="shared" si="11"/>
        <v>1828.2629220783601</v>
      </c>
      <c r="L96">
        <f t="shared" si="12"/>
        <v>6.8370910163129392E-2</v>
      </c>
      <c r="M96">
        <f t="shared" si="13"/>
        <v>6.8370910163129392E-2</v>
      </c>
      <c r="N96">
        <f t="shared" si="14"/>
        <v>1828.2629220783601</v>
      </c>
      <c r="O96">
        <f t="shared" si="15"/>
        <v>0.99206349206349187</v>
      </c>
    </row>
    <row r="97" spans="2:15" x14ac:dyDescent="0.3">
      <c r="B97">
        <f t="shared" si="16"/>
        <v>1</v>
      </c>
      <c r="C97">
        <f t="shared" si="17"/>
        <v>0</v>
      </c>
      <c r="D97">
        <f t="shared" si="17"/>
        <v>125</v>
      </c>
      <c r="E97">
        <f t="shared" si="18"/>
        <v>5.4262627113594751E-4</v>
      </c>
      <c r="F97">
        <f t="shared" si="19"/>
        <v>1</v>
      </c>
      <c r="I97">
        <v>93</v>
      </c>
      <c r="J97">
        <f t="shared" si="10"/>
        <v>125</v>
      </c>
      <c r="K97">
        <f t="shared" si="11"/>
        <v>1828.2629220783606</v>
      </c>
      <c r="L97">
        <f t="shared" si="12"/>
        <v>6.8370910163129378E-2</v>
      </c>
      <c r="M97">
        <f t="shared" si="13"/>
        <v>6.8370910163129378E-2</v>
      </c>
      <c r="N97">
        <f t="shared" si="14"/>
        <v>1828.2629220783606</v>
      </c>
      <c r="O97">
        <f t="shared" si="15"/>
        <v>0.9920634920634922</v>
      </c>
    </row>
    <row r="98" spans="2:15" x14ac:dyDescent="0.3">
      <c r="B98">
        <f t="shared" si="16"/>
        <v>1</v>
      </c>
      <c r="C98">
        <f t="shared" si="17"/>
        <v>0</v>
      </c>
      <c r="D98">
        <f t="shared" si="17"/>
        <v>125</v>
      </c>
      <c r="E98">
        <f t="shared" si="18"/>
        <v>5.4262627113594751E-4</v>
      </c>
      <c r="F98">
        <f t="shared" si="19"/>
        <v>1</v>
      </c>
      <c r="I98">
        <v>94</v>
      </c>
      <c r="J98">
        <f t="shared" si="10"/>
        <v>124.99999999999999</v>
      </c>
      <c r="K98">
        <f t="shared" si="11"/>
        <v>1828.2629220783601</v>
      </c>
      <c r="L98">
        <f t="shared" si="12"/>
        <v>6.8370910163129392E-2</v>
      </c>
      <c r="M98">
        <f t="shared" si="13"/>
        <v>6.8370910163129392E-2</v>
      </c>
      <c r="N98">
        <f t="shared" si="14"/>
        <v>1828.2629220783601</v>
      </c>
      <c r="O98">
        <f t="shared" si="15"/>
        <v>0.99206349206349187</v>
      </c>
    </row>
    <row r="99" spans="2:15" x14ac:dyDescent="0.3">
      <c r="B99">
        <f t="shared" si="16"/>
        <v>1</v>
      </c>
      <c r="C99">
        <f t="shared" si="17"/>
        <v>0</v>
      </c>
      <c r="D99">
        <f t="shared" si="17"/>
        <v>125</v>
      </c>
      <c r="E99">
        <f t="shared" si="18"/>
        <v>5.4262627113594751E-4</v>
      </c>
      <c r="F99">
        <f t="shared" si="19"/>
        <v>1</v>
      </c>
      <c r="I99">
        <v>95</v>
      </c>
      <c r="J99">
        <f t="shared" si="10"/>
        <v>125</v>
      </c>
      <c r="K99">
        <f t="shared" si="11"/>
        <v>1828.2629220783606</v>
      </c>
      <c r="L99">
        <f t="shared" si="12"/>
        <v>6.8370910163129378E-2</v>
      </c>
      <c r="M99">
        <f t="shared" si="13"/>
        <v>6.8370910163129378E-2</v>
      </c>
      <c r="N99">
        <f t="shared" si="14"/>
        <v>1828.2629220783606</v>
      </c>
      <c r="O99">
        <f t="shared" si="15"/>
        <v>0.9920634920634922</v>
      </c>
    </row>
    <row r="100" spans="2:15" x14ac:dyDescent="0.3">
      <c r="B100">
        <f t="shared" si="16"/>
        <v>1</v>
      </c>
      <c r="C100">
        <f t="shared" si="17"/>
        <v>0</v>
      </c>
      <c r="D100">
        <f t="shared" si="17"/>
        <v>125</v>
      </c>
      <c r="E100">
        <f t="shared" si="18"/>
        <v>5.4262627113594751E-4</v>
      </c>
      <c r="F100">
        <f t="shared" si="19"/>
        <v>1</v>
      </c>
      <c r="I100">
        <v>96</v>
      </c>
      <c r="J100">
        <f t="shared" si="10"/>
        <v>124.99999999999999</v>
      </c>
      <c r="K100">
        <f t="shared" si="11"/>
        <v>1828.2629220783601</v>
      </c>
      <c r="L100">
        <f t="shared" si="12"/>
        <v>6.8370910163129392E-2</v>
      </c>
      <c r="M100">
        <f t="shared" si="13"/>
        <v>6.8370910163129392E-2</v>
      </c>
      <c r="N100">
        <f t="shared" si="14"/>
        <v>1828.2629220783601</v>
      </c>
      <c r="O100">
        <f t="shared" si="15"/>
        <v>0.99206349206349187</v>
      </c>
    </row>
    <row r="101" spans="2:15" x14ac:dyDescent="0.3">
      <c r="B101">
        <f t="shared" si="16"/>
        <v>1</v>
      </c>
      <c r="C101">
        <f t="shared" si="17"/>
        <v>0</v>
      </c>
      <c r="D101">
        <f t="shared" si="17"/>
        <v>125</v>
      </c>
      <c r="E101">
        <f t="shared" si="18"/>
        <v>5.4262627113594751E-4</v>
      </c>
      <c r="F101">
        <f t="shared" si="19"/>
        <v>1</v>
      </c>
      <c r="I101">
        <v>97</v>
      </c>
      <c r="J101">
        <f t="shared" si="10"/>
        <v>125</v>
      </c>
      <c r="K101">
        <f t="shared" si="11"/>
        <v>1828.2629220783606</v>
      </c>
      <c r="L101">
        <f t="shared" si="12"/>
        <v>6.8370910163129378E-2</v>
      </c>
      <c r="M101">
        <f t="shared" si="13"/>
        <v>6.8370910163129378E-2</v>
      </c>
      <c r="N101">
        <f t="shared" si="14"/>
        <v>1828.2629220783606</v>
      </c>
      <c r="O101">
        <f t="shared" si="15"/>
        <v>0.9920634920634922</v>
      </c>
    </row>
    <row r="102" spans="2:15" x14ac:dyDescent="0.3">
      <c r="B102">
        <f t="shared" si="16"/>
        <v>1</v>
      </c>
      <c r="C102">
        <f t="shared" si="17"/>
        <v>0</v>
      </c>
      <c r="D102">
        <f t="shared" si="17"/>
        <v>125</v>
      </c>
      <c r="E102">
        <f t="shared" si="18"/>
        <v>5.4262627113594751E-4</v>
      </c>
      <c r="F102">
        <f t="shared" si="19"/>
        <v>1</v>
      </c>
      <c r="I102">
        <v>98</v>
      </c>
      <c r="J102">
        <f t="shared" si="10"/>
        <v>124.99999999999999</v>
      </c>
      <c r="K102">
        <f t="shared" si="11"/>
        <v>1828.2629220783601</v>
      </c>
      <c r="L102">
        <f t="shared" si="12"/>
        <v>6.8370910163129392E-2</v>
      </c>
      <c r="M102">
        <f t="shared" si="13"/>
        <v>6.8370910163129392E-2</v>
      </c>
      <c r="N102">
        <f t="shared" si="14"/>
        <v>1828.2629220783601</v>
      </c>
      <c r="O102">
        <f t="shared" si="15"/>
        <v>0.99206349206349187</v>
      </c>
    </row>
    <row r="103" spans="2:15" x14ac:dyDescent="0.3">
      <c r="B103">
        <f t="shared" si="16"/>
        <v>1</v>
      </c>
      <c r="C103">
        <f t="shared" si="17"/>
        <v>0</v>
      </c>
      <c r="D103">
        <f t="shared" si="17"/>
        <v>125</v>
      </c>
      <c r="E103">
        <f t="shared" si="18"/>
        <v>5.4262627113594751E-4</v>
      </c>
      <c r="F103">
        <f t="shared" si="19"/>
        <v>1</v>
      </c>
      <c r="I103">
        <v>99</v>
      </c>
      <c r="J103">
        <f t="shared" si="10"/>
        <v>125</v>
      </c>
      <c r="K103">
        <f t="shared" si="11"/>
        <v>1828.2629220783606</v>
      </c>
      <c r="L103">
        <f t="shared" si="12"/>
        <v>6.8370910163129378E-2</v>
      </c>
      <c r="M103">
        <f t="shared" si="13"/>
        <v>6.8370910163129378E-2</v>
      </c>
      <c r="N103">
        <f t="shared" si="14"/>
        <v>1828.2629220783606</v>
      </c>
      <c r="O103">
        <f t="shared" si="15"/>
        <v>0.9920634920634922</v>
      </c>
    </row>
    <row r="104" spans="2:15" x14ac:dyDescent="0.3">
      <c r="B104">
        <f t="shared" si="16"/>
        <v>1</v>
      </c>
      <c r="C104">
        <f t="shared" si="17"/>
        <v>0</v>
      </c>
      <c r="D104">
        <f t="shared" si="17"/>
        <v>125</v>
      </c>
      <c r="E104">
        <f t="shared" si="18"/>
        <v>5.4262627113594751E-4</v>
      </c>
      <c r="F104">
        <f t="shared" si="19"/>
        <v>1</v>
      </c>
      <c r="I104">
        <v>100</v>
      </c>
      <c r="J104">
        <f t="shared" si="10"/>
        <v>124.99999999999999</v>
      </c>
      <c r="K104">
        <f t="shared" si="11"/>
        <v>1828.2629220783601</v>
      </c>
      <c r="L104">
        <f t="shared" si="12"/>
        <v>6.8370910163129392E-2</v>
      </c>
      <c r="M104">
        <f t="shared" si="13"/>
        <v>6.8370910163129392E-2</v>
      </c>
      <c r="N104">
        <f t="shared" si="14"/>
        <v>1828.2629220783601</v>
      </c>
      <c r="O104">
        <f t="shared" si="15"/>
        <v>0.99206349206349187</v>
      </c>
    </row>
    <row r="105" spans="2:15" x14ac:dyDescent="0.3">
      <c r="B105">
        <f t="shared" si="16"/>
        <v>1</v>
      </c>
      <c r="C105">
        <f t="shared" si="17"/>
        <v>0</v>
      </c>
      <c r="D105">
        <f t="shared" si="17"/>
        <v>125</v>
      </c>
      <c r="E105">
        <f t="shared" si="18"/>
        <v>5.4262627113594751E-4</v>
      </c>
      <c r="F105">
        <f t="shared" si="19"/>
        <v>1</v>
      </c>
      <c r="I105">
        <v>101</v>
      </c>
      <c r="J105">
        <f t="shared" si="10"/>
        <v>125</v>
      </c>
      <c r="K105">
        <f t="shared" si="11"/>
        <v>1828.2629220783606</v>
      </c>
      <c r="L105">
        <f t="shared" si="12"/>
        <v>6.8370910163129378E-2</v>
      </c>
      <c r="M105">
        <f t="shared" si="13"/>
        <v>6.8370910163129378E-2</v>
      </c>
      <c r="N105">
        <f t="shared" si="14"/>
        <v>1828.2629220783606</v>
      </c>
      <c r="O105">
        <f t="shared" si="15"/>
        <v>0.9920634920634922</v>
      </c>
    </row>
    <row r="106" spans="2:15" x14ac:dyDescent="0.3">
      <c r="B106">
        <f t="shared" si="16"/>
        <v>1</v>
      </c>
      <c r="C106">
        <f t="shared" si="17"/>
        <v>0</v>
      </c>
      <c r="D106">
        <f t="shared" si="17"/>
        <v>125</v>
      </c>
      <c r="E106">
        <f t="shared" si="18"/>
        <v>5.4262627113594751E-4</v>
      </c>
      <c r="F106">
        <f t="shared" si="19"/>
        <v>1</v>
      </c>
      <c r="I106">
        <v>102</v>
      </c>
      <c r="J106">
        <f t="shared" si="10"/>
        <v>124.99999999999999</v>
      </c>
      <c r="K106">
        <f t="shared" si="11"/>
        <v>1828.2629220783601</v>
      </c>
      <c r="L106">
        <f t="shared" si="12"/>
        <v>6.8370910163129392E-2</v>
      </c>
      <c r="M106">
        <f t="shared" si="13"/>
        <v>6.8370910163129392E-2</v>
      </c>
      <c r="N106">
        <f t="shared" si="14"/>
        <v>1828.2629220783601</v>
      </c>
      <c r="O106">
        <f t="shared" si="15"/>
        <v>0.99206349206349187</v>
      </c>
    </row>
    <row r="107" spans="2:15" x14ac:dyDescent="0.3">
      <c r="B107">
        <f t="shared" si="16"/>
        <v>1</v>
      </c>
      <c r="C107">
        <f t="shared" si="17"/>
        <v>0</v>
      </c>
      <c r="D107">
        <f t="shared" si="17"/>
        <v>125</v>
      </c>
      <c r="E107">
        <f t="shared" si="18"/>
        <v>5.4262627113594751E-4</v>
      </c>
      <c r="F107">
        <f t="shared" si="19"/>
        <v>1</v>
      </c>
      <c r="I107">
        <v>103</v>
      </c>
      <c r="J107">
        <f t="shared" si="10"/>
        <v>125</v>
      </c>
      <c r="K107">
        <f t="shared" si="11"/>
        <v>1828.2629220783606</v>
      </c>
      <c r="L107">
        <f t="shared" si="12"/>
        <v>6.8370910163129378E-2</v>
      </c>
      <c r="M107">
        <f t="shared" si="13"/>
        <v>6.8370910163129378E-2</v>
      </c>
      <c r="N107">
        <f t="shared" si="14"/>
        <v>1828.2629220783606</v>
      </c>
      <c r="O107">
        <f t="shared" si="15"/>
        <v>0.9920634920634922</v>
      </c>
    </row>
    <row r="108" spans="2:15" x14ac:dyDescent="0.3">
      <c r="B108">
        <f t="shared" si="16"/>
        <v>1</v>
      </c>
      <c r="C108">
        <f t="shared" si="17"/>
        <v>0</v>
      </c>
      <c r="D108">
        <f t="shared" si="17"/>
        <v>125</v>
      </c>
      <c r="E108">
        <f t="shared" si="18"/>
        <v>5.4262627113594751E-4</v>
      </c>
      <c r="F108">
        <f t="shared" si="19"/>
        <v>1</v>
      </c>
      <c r="I108">
        <v>104</v>
      </c>
      <c r="J108">
        <f t="shared" si="10"/>
        <v>124.99999999999999</v>
      </c>
      <c r="K108">
        <f t="shared" si="11"/>
        <v>1828.2629220783601</v>
      </c>
      <c r="L108">
        <f t="shared" si="12"/>
        <v>6.8370910163129392E-2</v>
      </c>
      <c r="M108">
        <f t="shared" si="13"/>
        <v>6.8370910163129392E-2</v>
      </c>
      <c r="N108">
        <f t="shared" si="14"/>
        <v>1828.2629220783601</v>
      </c>
      <c r="O108">
        <f t="shared" si="15"/>
        <v>0.99206349206349187</v>
      </c>
    </row>
    <row r="109" spans="2:15" x14ac:dyDescent="0.3">
      <c r="B109">
        <f t="shared" si="16"/>
        <v>1</v>
      </c>
      <c r="C109">
        <f t="shared" si="17"/>
        <v>0</v>
      </c>
      <c r="D109">
        <f t="shared" si="17"/>
        <v>125</v>
      </c>
      <c r="E109">
        <f t="shared" si="18"/>
        <v>5.4262627113594751E-4</v>
      </c>
      <c r="F109">
        <f t="shared" si="19"/>
        <v>1</v>
      </c>
      <c r="I109">
        <v>105</v>
      </c>
      <c r="J109">
        <f t="shared" si="10"/>
        <v>125</v>
      </c>
      <c r="K109">
        <f t="shared" si="11"/>
        <v>1828.2629220783606</v>
      </c>
      <c r="L109">
        <f t="shared" si="12"/>
        <v>6.8370910163129378E-2</v>
      </c>
      <c r="M109">
        <f t="shared" si="13"/>
        <v>6.8370910163129378E-2</v>
      </c>
      <c r="N109">
        <f t="shared" si="14"/>
        <v>1828.2629220783606</v>
      </c>
      <c r="O109">
        <f t="shared" si="15"/>
        <v>0.9920634920634922</v>
      </c>
    </row>
    <row r="110" spans="2:15" x14ac:dyDescent="0.3">
      <c r="B110">
        <f t="shared" si="16"/>
        <v>1</v>
      </c>
      <c r="C110">
        <f t="shared" si="17"/>
        <v>0</v>
      </c>
      <c r="D110">
        <f t="shared" si="17"/>
        <v>125</v>
      </c>
      <c r="E110">
        <f t="shared" si="18"/>
        <v>5.4262627113594751E-4</v>
      </c>
      <c r="F110">
        <f t="shared" si="19"/>
        <v>1</v>
      </c>
      <c r="I110">
        <v>106</v>
      </c>
      <c r="J110">
        <f t="shared" si="10"/>
        <v>124.99999999999999</v>
      </c>
      <c r="K110">
        <f t="shared" si="11"/>
        <v>1828.2629220783601</v>
      </c>
      <c r="L110">
        <f t="shared" si="12"/>
        <v>6.8370910163129392E-2</v>
      </c>
      <c r="M110">
        <f t="shared" si="13"/>
        <v>6.8370910163129392E-2</v>
      </c>
      <c r="N110">
        <f t="shared" si="14"/>
        <v>1828.2629220783601</v>
      </c>
      <c r="O110">
        <f t="shared" si="15"/>
        <v>0.99206349206349187</v>
      </c>
    </row>
    <row r="111" spans="2:15" x14ac:dyDescent="0.3">
      <c r="B111">
        <f t="shared" si="16"/>
        <v>1</v>
      </c>
      <c r="C111">
        <f t="shared" si="17"/>
        <v>0</v>
      </c>
      <c r="D111">
        <f t="shared" si="17"/>
        <v>125</v>
      </c>
      <c r="E111">
        <f t="shared" si="18"/>
        <v>5.4262627113594751E-4</v>
      </c>
      <c r="F111">
        <f t="shared" si="19"/>
        <v>1</v>
      </c>
      <c r="I111">
        <v>107</v>
      </c>
      <c r="J111">
        <f t="shared" si="10"/>
        <v>125</v>
      </c>
      <c r="K111">
        <f t="shared" si="11"/>
        <v>1828.2629220783606</v>
      </c>
      <c r="L111">
        <f t="shared" si="12"/>
        <v>6.8370910163129378E-2</v>
      </c>
      <c r="M111">
        <f t="shared" si="13"/>
        <v>6.8370910163129378E-2</v>
      </c>
      <c r="N111">
        <f t="shared" si="14"/>
        <v>1828.2629220783606</v>
      </c>
      <c r="O111">
        <f t="shared" si="15"/>
        <v>0.9920634920634922</v>
      </c>
    </row>
    <row r="112" spans="2:15" x14ac:dyDescent="0.3">
      <c r="B112">
        <f t="shared" si="16"/>
        <v>1</v>
      </c>
      <c r="C112">
        <f t="shared" si="17"/>
        <v>0</v>
      </c>
      <c r="D112">
        <f t="shared" si="17"/>
        <v>125</v>
      </c>
      <c r="E112">
        <f t="shared" si="18"/>
        <v>5.4262627113594751E-4</v>
      </c>
      <c r="F112">
        <f t="shared" si="19"/>
        <v>1</v>
      </c>
      <c r="I112">
        <v>108</v>
      </c>
      <c r="J112">
        <f t="shared" si="10"/>
        <v>124.99999999999999</v>
      </c>
      <c r="K112">
        <f t="shared" si="11"/>
        <v>1828.2629220783601</v>
      </c>
      <c r="L112">
        <f t="shared" si="12"/>
        <v>6.8370910163129392E-2</v>
      </c>
      <c r="M112">
        <f t="shared" si="13"/>
        <v>6.8370910163129392E-2</v>
      </c>
      <c r="N112">
        <f t="shared" si="14"/>
        <v>1828.2629220783601</v>
      </c>
      <c r="O112">
        <f t="shared" si="15"/>
        <v>0.99206349206349187</v>
      </c>
    </row>
    <row r="113" spans="2:15" x14ac:dyDescent="0.3">
      <c r="B113">
        <f t="shared" si="16"/>
        <v>1</v>
      </c>
      <c r="C113">
        <f t="shared" si="17"/>
        <v>0</v>
      </c>
      <c r="D113">
        <f t="shared" si="17"/>
        <v>125</v>
      </c>
      <c r="E113">
        <f t="shared" si="18"/>
        <v>5.4262627113594751E-4</v>
      </c>
      <c r="F113">
        <f t="shared" si="19"/>
        <v>1</v>
      </c>
      <c r="I113">
        <v>109</v>
      </c>
      <c r="J113">
        <f t="shared" si="10"/>
        <v>125</v>
      </c>
      <c r="K113">
        <f t="shared" si="11"/>
        <v>1828.2629220783606</v>
      </c>
      <c r="L113">
        <f t="shared" si="12"/>
        <v>6.8370910163129378E-2</v>
      </c>
      <c r="M113">
        <f t="shared" si="13"/>
        <v>6.8370910163129378E-2</v>
      </c>
      <c r="N113">
        <f t="shared" si="14"/>
        <v>1828.2629220783606</v>
      </c>
      <c r="O113">
        <f t="shared" si="15"/>
        <v>0.9920634920634922</v>
      </c>
    </row>
    <row r="114" spans="2:15" x14ac:dyDescent="0.3">
      <c r="B114">
        <f t="shared" si="16"/>
        <v>1</v>
      </c>
      <c r="C114">
        <f t="shared" si="17"/>
        <v>0</v>
      </c>
      <c r="D114">
        <f t="shared" si="17"/>
        <v>125</v>
      </c>
      <c r="E114">
        <f t="shared" si="18"/>
        <v>5.4262627113594751E-4</v>
      </c>
      <c r="F114">
        <f t="shared" si="19"/>
        <v>1</v>
      </c>
      <c r="I114">
        <v>110</v>
      </c>
      <c r="J114">
        <f t="shared" si="10"/>
        <v>124.99999999999999</v>
      </c>
      <c r="K114">
        <f t="shared" si="11"/>
        <v>1828.2629220783601</v>
      </c>
      <c r="L114">
        <f t="shared" si="12"/>
        <v>6.8370910163129392E-2</v>
      </c>
      <c r="M114">
        <f t="shared" si="13"/>
        <v>6.8370910163129392E-2</v>
      </c>
      <c r="N114">
        <f t="shared" si="14"/>
        <v>1828.2629220783601</v>
      </c>
      <c r="O114">
        <f t="shared" si="15"/>
        <v>0.99206349206349187</v>
      </c>
    </row>
    <row r="115" spans="2:15" x14ac:dyDescent="0.3">
      <c r="B115">
        <f t="shared" si="16"/>
        <v>1</v>
      </c>
      <c r="C115">
        <f t="shared" si="17"/>
        <v>0</v>
      </c>
      <c r="D115">
        <f t="shared" si="17"/>
        <v>125</v>
      </c>
      <c r="E115">
        <f t="shared" si="18"/>
        <v>5.4262627113594751E-4</v>
      </c>
      <c r="F115">
        <f t="shared" si="19"/>
        <v>1</v>
      </c>
      <c r="I115">
        <v>111</v>
      </c>
      <c r="J115">
        <f t="shared" si="10"/>
        <v>125</v>
      </c>
      <c r="K115">
        <f t="shared" si="11"/>
        <v>1828.2629220783606</v>
      </c>
      <c r="L115">
        <f t="shared" si="12"/>
        <v>6.8370910163129378E-2</v>
      </c>
      <c r="M115">
        <f t="shared" si="13"/>
        <v>6.8370910163129378E-2</v>
      </c>
      <c r="N115">
        <f t="shared" si="14"/>
        <v>1828.2629220783606</v>
      </c>
      <c r="O115">
        <f t="shared" si="15"/>
        <v>0.9920634920634922</v>
      </c>
    </row>
    <row r="116" spans="2:15" x14ac:dyDescent="0.3">
      <c r="B116">
        <f t="shared" si="16"/>
        <v>1</v>
      </c>
      <c r="C116">
        <f t="shared" si="17"/>
        <v>0</v>
      </c>
      <c r="D116">
        <f t="shared" si="17"/>
        <v>125</v>
      </c>
      <c r="E116">
        <f t="shared" si="18"/>
        <v>5.4262627113594751E-4</v>
      </c>
      <c r="F116">
        <f t="shared" si="19"/>
        <v>1</v>
      </c>
      <c r="I116">
        <v>112</v>
      </c>
      <c r="J116">
        <f t="shared" si="10"/>
        <v>124.99999999999999</v>
      </c>
      <c r="K116">
        <f t="shared" si="11"/>
        <v>1828.2629220783601</v>
      </c>
      <c r="L116">
        <f t="shared" si="12"/>
        <v>6.8370910163129392E-2</v>
      </c>
      <c r="M116">
        <f t="shared" si="13"/>
        <v>6.8370910163129392E-2</v>
      </c>
      <c r="N116">
        <f t="shared" si="14"/>
        <v>1828.2629220783601</v>
      </c>
      <c r="O116">
        <f t="shared" si="15"/>
        <v>0.99206349206349187</v>
      </c>
    </row>
    <row r="117" spans="2:15" x14ac:dyDescent="0.3">
      <c r="B117">
        <f t="shared" si="16"/>
        <v>1</v>
      </c>
      <c r="C117">
        <f t="shared" si="17"/>
        <v>0</v>
      </c>
      <c r="D117">
        <f t="shared" si="17"/>
        <v>125</v>
      </c>
      <c r="E117">
        <f t="shared" si="18"/>
        <v>5.4262627113594751E-4</v>
      </c>
      <c r="F117">
        <f t="shared" si="19"/>
        <v>1</v>
      </c>
      <c r="I117">
        <v>113</v>
      </c>
      <c r="J117">
        <f t="shared" si="10"/>
        <v>125</v>
      </c>
      <c r="K117">
        <f t="shared" si="11"/>
        <v>1828.2629220783606</v>
      </c>
      <c r="L117">
        <f t="shared" si="12"/>
        <v>6.8370910163129378E-2</v>
      </c>
      <c r="M117">
        <f t="shared" si="13"/>
        <v>6.8370910163129378E-2</v>
      </c>
      <c r="N117">
        <f t="shared" si="14"/>
        <v>1828.2629220783606</v>
      </c>
      <c r="O117">
        <f t="shared" si="15"/>
        <v>0.9920634920634922</v>
      </c>
    </row>
    <row r="118" spans="2:15" x14ac:dyDescent="0.3">
      <c r="B118">
        <f t="shared" si="16"/>
        <v>1</v>
      </c>
      <c r="C118">
        <f t="shared" si="17"/>
        <v>0</v>
      </c>
      <c r="D118">
        <f t="shared" si="17"/>
        <v>125</v>
      </c>
      <c r="E118">
        <f t="shared" si="18"/>
        <v>5.4262627113594751E-4</v>
      </c>
      <c r="F118">
        <f t="shared" si="19"/>
        <v>1</v>
      </c>
      <c r="I118">
        <v>114</v>
      </c>
      <c r="J118">
        <f t="shared" si="10"/>
        <v>124.99999999999999</v>
      </c>
      <c r="K118">
        <f t="shared" si="11"/>
        <v>1828.2629220783601</v>
      </c>
      <c r="L118">
        <f t="shared" si="12"/>
        <v>6.8370910163129392E-2</v>
      </c>
      <c r="M118">
        <f t="shared" si="13"/>
        <v>6.8370910163129392E-2</v>
      </c>
      <c r="N118">
        <f t="shared" si="14"/>
        <v>1828.2629220783601</v>
      </c>
      <c r="O118">
        <f t="shared" si="15"/>
        <v>0.99206349206349187</v>
      </c>
    </row>
    <row r="119" spans="2:15" x14ac:dyDescent="0.3">
      <c r="B119">
        <f t="shared" si="16"/>
        <v>1</v>
      </c>
      <c r="C119">
        <f t="shared" si="17"/>
        <v>0</v>
      </c>
      <c r="D119">
        <f t="shared" si="17"/>
        <v>125</v>
      </c>
      <c r="E119">
        <f t="shared" si="18"/>
        <v>5.4262627113594751E-4</v>
      </c>
      <c r="F119">
        <f t="shared" si="19"/>
        <v>1</v>
      </c>
      <c r="I119">
        <v>115</v>
      </c>
      <c r="J119">
        <f t="shared" si="10"/>
        <v>125</v>
      </c>
      <c r="K119">
        <f t="shared" si="11"/>
        <v>1828.2629220783606</v>
      </c>
      <c r="L119">
        <f t="shared" si="12"/>
        <v>6.8370910163129378E-2</v>
      </c>
      <c r="M119">
        <f t="shared" si="13"/>
        <v>6.8370910163129378E-2</v>
      </c>
      <c r="N119">
        <f t="shared" si="14"/>
        <v>1828.2629220783606</v>
      </c>
      <c r="O119">
        <f t="shared" si="15"/>
        <v>0.9920634920634922</v>
      </c>
    </row>
    <row r="120" spans="2:15" x14ac:dyDescent="0.3">
      <c r="B120">
        <f t="shared" si="16"/>
        <v>1</v>
      </c>
      <c r="C120">
        <f t="shared" si="17"/>
        <v>0</v>
      </c>
      <c r="D120">
        <f t="shared" si="17"/>
        <v>125</v>
      </c>
      <c r="E120">
        <f t="shared" si="18"/>
        <v>5.4262627113594751E-4</v>
      </c>
      <c r="F120">
        <f t="shared" si="19"/>
        <v>1</v>
      </c>
      <c r="I120">
        <v>116</v>
      </c>
      <c r="J120">
        <f t="shared" si="10"/>
        <v>124.99999999999999</v>
      </c>
      <c r="K120">
        <f t="shared" si="11"/>
        <v>1828.2629220783601</v>
      </c>
      <c r="L120">
        <f t="shared" si="12"/>
        <v>6.8370910163129392E-2</v>
      </c>
      <c r="M120">
        <f t="shared" si="13"/>
        <v>6.8370910163129392E-2</v>
      </c>
      <c r="N120">
        <f t="shared" si="14"/>
        <v>1828.2629220783601</v>
      </c>
      <c r="O120">
        <f t="shared" si="15"/>
        <v>0.99206349206349187</v>
      </c>
    </row>
    <row r="121" spans="2:15" x14ac:dyDescent="0.3">
      <c r="B121">
        <f t="shared" si="16"/>
        <v>1</v>
      </c>
      <c r="C121">
        <f t="shared" si="17"/>
        <v>0</v>
      </c>
      <c r="D121">
        <f t="shared" si="17"/>
        <v>125</v>
      </c>
      <c r="E121">
        <f t="shared" si="18"/>
        <v>5.4262627113594751E-4</v>
      </c>
      <c r="F121">
        <f t="shared" si="19"/>
        <v>1</v>
      </c>
      <c r="I121">
        <v>117</v>
      </c>
      <c r="J121">
        <f t="shared" si="10"/>
        <v>125</v>
      </c>
      <c r="K121">
        <f t="shared" si="11"/>
        <v>1828.2629220783606</v>
      </c>
      <c r="L121">
        <f t="shared" si="12"/>
        <v>6.8370910163129378E-2</v>
      </c>
      <c r="M121">
        <f t="shared" si="13"/>
        <v>6.8370910163129378E-2</v>
      </c>
      <c r="N121">
        <f t="shared" si="14"/>
        <v>1828.2629220783606</v>
      </c>
      <c r="O121">
        <f t="shared" si="15"/>
        <v>0.9920634920634922</v>
      </c>
    </row>
    <row r="122" spans="2:15" x14ac:dyDescent="0.3">
      <c r="B122">
        <f t="shared" si="16"/>
        <v>1</v>
      </c>
      <c r="C122">
        <f t="shared" si="17"/>
        <v>0</v>
      </c>
      <c r="D122">
        <f t="shared" si="17"/>
        <v>125</v>
      </c>
      <c r="E122">
        <f t="shared" si="18"/>
        <v>5.4262627113594751E-4</v>
      </c>
      <c r="F122">
        <f t="shared" si="19"/>
        <v>1</v>
      </c>
      <c r="I122">
        <v>118</v>
      </c>
      <c r="J122">
        <f t="shared" si="10"/>
        <v>124.99999999999999</v>
      </c>
      <c r="K122">
        <f t="shared" si="11"/>
        <v>1828.2629220783601</v>
      </c>
      <c r="L122">
        <f t="shared" si="12"/>
        <v>6.8370910163129392E-2</v>
      </c>
      <c r="M122">
        <f t="shared" si="13"/>
        <v>6.8370910163129392E-2</v>
      </c>
      <c r="N122">
        <f t="shared" si="14"/>
        <v>1828.2629220783601</v>
      </c>
      <c r="O122">
        <f t="shared" si="15"/>
        <v>0.99206349206349187</v>
      </c>
    </row>
    <row r="123" spans="2:15" x14ac:dyDescent="0.3">
      <c r="B123">
        <f t="shared" si="16"/>
        <v>1</v>
      </c>
      <c r="C123">
        <f t="shared" si="17"/>
        <v>0</v>
      </c>
      <c r="D123">
        <f t="shared" si="17"/>
        <v>125</v>
      </c>
      <c r="E123">
        <f t="shared" si="18"/>
        <v>5.4262627113594751E-4</v>
      </c>
      <c r="F123">
        <f t="shared" si="19"/>
        <v>1</v>
      </c>
      <c r="I123">
        <v>119</v>
      </c>
      <c r="J123">
        <f t="shared" si="10"/>
        <v>125</v>
      </c>
      <c r="K123">
        <f t="shared" si="11"/>
        <v>1828.2629220783606</v>
      </c>
      <c r="L123">
        <f t="shared" si="12"/>
        <v>6.8370910163129378E-2</v>
      </c>
      <c r="M123">
        <f t="shared" si="13"/>
        <v>6.8370910163129378E-2</v>
      </c>
      <c r="N123">
        <f t="shared" si="14"/>
        <v>1828.2629220783606</v>
      </c>
      <c r="O123">
        <f t="shared" si="15"/>
        <v>0.9920634920634922</v>
      </c>
    </row>
    <row r="124" spans="2:15" x14ac:dyDescent="0.3">
      <c r="B124">
        <f t="shared" si="16"/>
        <v>1</v>
      </c>
      <c r="C124">
        <f t="shared" si="17"/>
        <v>0</v>
      </c>
      <c r="D124">
        <f t="shared" si="17"/>
        <v>125</v>
      </c>
      <c r="E124">
        <f t="shared" si="18"/>
        <v>5.4262627113594751E-4</v>
      </c>
      <c r="F124">
        <f t="shared" si="19"/>
        <v>1</v>
      </c>
      <c r="I124">
        <v>120</v>
      </c>
      <c r="J124">
        <f t="shared" si="10"/>
        <v>124.99999999999999</v>
      </c>
      <c r="K124">
        <f t="shared" si="11"/>
        <v>1828.2629220783601</v>
      </c>
      <c r="L124">
        <f t="shared" si="12"/>
        <v>6.8370910163129392E-2</v>
      </c>
      <c r="M124">
        <f t="shared" si="13"/>
        <v>6.8370910163129392E-2</v>
      </c>
      <c r="N124">
        <f t="shared" si="14"/>
        <v>1828.2629220783601</v>
      </c>
      <c r="O124">
        <f t="shared" si="15"/>
        <v>0.99206349206349187</v>
      </c>
    </row>
    <row r="125" spans="2:15" x14ac:dyDescent="0.3">
      <c r="B125">
        <f t="shared" si="16"/>
        <v>1</v>
      </c>
      <c r="C125">
        <f t="shared" si="17"/>
        <v>0</v>
      </c>
      <c r="D125">
        <f t="shared" si="17"/>
        <v>125</v>
      </c>
      <c r="E125">
        <f t="shared" si="18"/>
        <v>5.4262627113594751E-4</v>
      </c>
      <c r="F125">
        <f t="shared" si="19"/>
        <v>1</v>
      </c>
      <c r="I125">
        <v>121</v>
      </c>
      <c r="J125">
        <f t="shared" si="10"/>
        <v>125</v>
      </c>
      <c r="K125">
        <f t="shared" si="11"/>
        <v>1828.2629220783606</v>
      </c>
      <c r="L125">
        <f t="shared" si="12"/>
        <v>6.8370910163129378E-2</v>
      </c>
      <c r="M125">
        <f t="shared" si="13"/>
        <v>6.8370910163129378E-2</v>
      </c>
      <c r="N125">
        <f t="shared" si="14"/>
        <v>1828.2629220783606</v>
      </c>
      <c r="O125">
        <f t="shared" si="15"/>
        <v>0.9920634920634922</v>
      </c>
    </row>
    <row r="126" spans="2:15" x14ac:dyDescent="0.3">
      <c r="B126">
        <f t="shared" si="16"/>
        <v>1</v>
      </c>
      <c r="C126">
        <f t="shared" si="17"/>
        <v>0</v>
      </c>
      <c r="D126">
        <f t="shared" si="17"/>
        <v>125</v>
      </c>
      <c r="E126">
        <f t="shared" si="18"/>
        <v>5.4262627113594751E-4</v>
      </c>
      <c r="F126">
        <f t="shared" si="19"/>
        <v>1</v>
      </c>
      <c r="I126">
        <v>122</v>
      </c>
      <c r="J126">
        <f t="shared" si="10"/>
        <v>124.99999999999999</v>
      </c>
      <c r="K126">
        <f t="shared" si="11"/>
        <v>1828.2629220783601</v>
      </c>
      <c r="L126">
        <f t="shared" si="12"/>
        <v>6.8370910163129392E-2</v>
      </c>
      <c r="M126">
        <f t="shared" si="13"/>
        <v>6.8370910163129392E-2</v>
      </c>
      <c r="N126">
        <f t="shared" si="14"/>
        <v>1828.2629220783601</v>
      </c>
      <c r="O126">
        <f t="shared" si="15"/>
        <v>0.99206349206349187</v>
      </c>
    </row>
    <row r="127" spans="2:15" x14ac:dyDescent="0.3">
      <c r="B127">
        <f t="shared" si="16"/>
        <v>1</v>
      </c>
      <c r="C127">
        <f t="shared" si="17"/>
        <v>0</v>
      </c>
      <c r="D127">
        <f t="shared" si="17"/>
        <v>125</v>
      </c>
      <c r="E127">
        <f t="shared" si="18"/>
        <v>5.4262627113594751E-4</v>
      </c>
      <c r="F127">
        <f t="shared" si="19"/>
        <v>1</v>
      </c>
      <c r="I127">
        <v>123</v>
      </c>
      <c r="J127">
        <f t="shared" si="10"/>
        <v>125</v>
      </c>
      <c r="K127">
        <f t="shared" si="11"/>
        <v>1828.2629220783606</v>
      </c>
      <c r="L127">
        <f t="shared" si="12"/>
        <v>6.8370910163129378E-2</v>
      </c>
      <c r="M127">
        <f t="shared" si="13"/>
        <v>6.8370910163129378E-2</v>
      </c>
      <c r="N127">
        <f t="shared" si="14"/>
        <v>1828.2629220783606</v>
      </c>
      <c r="O127">
        <f t="shared" si="15"/>
        <v>0.9920634920634922</v>
      </c>
    </row>
    <row r="128" spans="2:15" x14ac:dyDescent="0.3">
      <c r="B128">
        <f t="shared" si="16"/>
        <v>1</v>
      </c>
      <c r="C128">
        <f t="shared" si="17"/>
        <v>0</v>
      </c>
      <c r="D128">
        <f t="shared" si="17"/>
        <v>125</v>
      </c>
      <c r="E128">
        <f t="shared" si="18"/>
        <v>5.4262627113594751E-4</v>
      </c>
      <c r="F128">
        <f t="shared" si="19"/>
        <v>1</v>
      </c>
      <c r="I128">
        <v>124</v>
      </c>
      <c r="J128">
        <f t="shared" si="10"/>
        <v>124.99999999999999</v>
      </c>
      <c r="K128">
        <f t="shared" si="11"/>
        <v>1828.2629220783601</v>
      </c>
      <c r="L128">
        <f t="shared" si="12"/>
        <v>6.8370910163129392E-2</v>
      </c>
      <c r="M128">
        <f t="shared" si="13"/>
        <v>6.8370910163129392E-2</v>
      </c>
      <c r="N128">
        <f t="shared" si="14"/>
        <v>1828.2629220783601</v>
      </c>
      <c r="O128">
        <f t="shared" si="15"/>
        <v>0.99206349206349187</v>
      </c>
    </row>
    <row r="129" spans="2:15" x14ac:dyDescent="0.3">
      <c r="B129">
        <f t="shared" si="16"/>
        <v>1</v>
      </c>
      <c r="C129">
        <f t="shared" si="17"/>
        <v>0</v>
      </c>
      <c r="D129">
        <f t="shared" si="17"/>
        <v>125</v>
      </c>
      <c r="E129">
        <f t="shared" si="18"/>
        <v>5.4262627113594751E-4</v>
      </c>
      <c r="F129">
        <f t="shared" si="19"/>
        <v>1</v>
      </c>
      <c r="I129">
        <v>125</v>
      </c>
      <c r="J129">
        <f t="shared" si="10"/>
        <v>125</v>
      </c>
      <c r="K129">
        <f t="shared" si="11"/>
        <v>1828.2629220783606</v>
      </c>
      <c r="L129">
        <f t="shared" si="12"/>
        <v>6.8370910163129378E-2</v>
      </c>
      <c r="M129">
        <f t="shared" si="13"/>
        <v>6.8370910163129378E-2</v>
      </c>
      <c r="N129">
        <f t="shared" si="14"/>
        <v>1828.2629220783606</v>
      </c>
      <c r="O129">
        <f t="shared" si="15"/>
        <v>0.9920634920634922</v>
      </c>
    </row>
    <row r="130" spans="2:15" x14ac:dyDescent="0.3">
      <c r="B130">
        <f t="shared" si="16"/>
        <v>1</v>
      </c>
      <c r="C130">
        <f t="shared" si="17"/>
        <v>0</v>
      </c>
      <c r="D130">
        <f t="shared" si="17"/>
        <v>125</v>
      </c>
      <c r="E130">
        <f t="shared" si="18"/>
        <v>5.4262627113594751E-4</v>
      </c>
      <c r="F130">
        <f t="shared" si="19"/>
        <v>1</v>
      </c>
      <c r="I130">
        <v>126</v>
      </c>
      <c r="J130">
        <f t="shared" si="10"/>
        <v>124.99999999999999</v>
      </c>
      <c r="K130">
        <f t="shared" si="11"/>
        <v>1828.2629220783601</v>
      </c>
      <c r="L130">
        <f t="shared" si="12"/>
        <v>6.8370910163129392E-2</v>
      </c>
      <c r="M130">
        <f t="shared" si="13"/>
        <v>6.8370910163129392E-2</v>
      </c>
      <c r="N130">
        <f t="shared" si="14"/>
        <v>1828.2629220783601</v>
      </c>
      <c r="O130">
        <f t="shared" si="15"/>
        <v>0.99206349206349187</v>
      </c>
    </row>
    <row r="131" spans="2:15" x14ac:dyDescent="0.3">
      <c r="B131">
        <f t="shared" si="16"/>
        <v>1</v>
      </c>
      <c r="C131">
        <f t="shared" si="17"/>
        <v>0</v>
      </c>
      <c r="D131">
        <f t="shared" si="17"/>
        <v>125</v>
      </c>
      <c r="E131">
        <f t="shared" si="18"/>
        <v>5.4262627113594751E-4</v>
      </c>
      <c r="F131">
        <f t="shared" si="19"/>
        <v>1</v>
      </c>
      <c r="I131">
        <v>127</v>
      </c>
      <c r="J131">
        <f t="shared" si="10"/>
        <v>125</v>
      </c>
      <c r="K131">
        <f t="shared" si="11"/>
        <v>1828.2629220783606</v>
      </c>
      <c r="L131">
        <f t="shared" si="12"/>
        <v>6.8370910163129378E-2</v>
      </c>
      <c r="M131">
        <f t="shared" si="13"/>
        <v>6.8370910163129378E-2</v>
      </c>
      <c r="N131">
        <f t="shared" si="14"/>
        <v>1828.2629220783606</v>
      </c>
      <c r="O131">
        <f t="shared" si="15"/>
        <v>0.9920634920634922</v>
      </c>
    </row>
    <row r="132" spans="2:15" x14ac:dyDescent="0.3">
      <c r="B132">
        <f t="shared" si="16"/>
        <v>1</v>
      </c>
      <c r="C132">
        <f t="shared" si="17"/>
        <v>0</v>
      </c>
      <c r="D132">
        <f t="shared" si="17"/>
        <v>125</v>
      </c>
      <c r="E132">
        <f t="shared" si="18"/>
        <v>5.4262627113594751E-4</v>
      </c>
      <c r="F132">
        <f t="shared" si="19"/>
        <v>1</v>
      </c>
      <c r="I132">
        <v>128</v>
      </c>
      <c r="J132">
        <f t="shared" si="10"/>
        <v>124.99999999999999</v>
      </c>
      <c r="K132">
        <f t="shared" si="11"/>
        <v>1828.2629220783601</v>
      </c>
      <c r="L132">
        <f t="shared" si="12"/>
        <v>6.8370910163129392E-2</v>
      </c>
      <c r="M132">
        <f t="shared" si="13"/>
        <v>6.8370910163129392E-2</v>
      </c>
      <c r="N132">
        <f t="shared" si="14"/>
        <v>1828.2629220783601</v>
      </c>
      <c r="O132">
        <f t="shared" si="15"/>
        <v>0.99206349206349187</v>
      </c>
    </row>
    <row r="133" spans="2:15" x14ac:dyDescent="0.3">
      <c r="B133">
        <f t="shared" si="16"/>
        <v>1</v>
      </c>
      <c r="C133">
        <f t="shared" si="17"/>
        <v>0</v>
      </c>
      <c r="D133">
        <f t="shared" si="17"/>
        <v>125</v>
      </c>
      <c r="E133">
        <f t="shared" si="18"/>
        <v>5.4262627113594751E-4</v>
      </c>
      <c r="F133">
        <f t="shared" si="19"/>
        <v>1</v>
      </c>
      <c r="I133">
        <v>129</v>
      </c>
      <c r="J133">
        <f t="shared" si="10"/>
        <v>125</v>
      </c>
      <c r="K133">
        <f t="shared" si="11"/>
        <v>1828.2629220783606</v>
      </c>
      <c r="L133">
        <f t="shared" si="12"/>
        <v>6.8370910163129378E-2</v>
      </c>
      <c r="M133">
        <f t="shared" si="13"/>
        <v>6.8370910163129378E-2</v>
      </c>
      <c r="N133">
        <f t="shared" si="14"/>
        <v>1828.2629220783606</v>
      </c>
      <c r="O133">
        <f t="shared" si="15"/>
        <v>0.9920634920634922</v>
      </c>
    </row>
    <row r="134" spans="2:15" x14ac:dyDescent="0.3">
      <c r="B134">
        <f t="shared" si="16"/>
        <v>1</v>
      </c>
      <c r="C134">
        <f t="shared" si="17"/>
        <v>0</v>
      </c>
      <c r="D134">
        <f t="shared" si="17"/>
        <v>125</v>
      </c>
      <c r="E134">
        <f t="shared" si="18"/>
        <v>5.4262627113594751E-4</v>
      </c>
      <c r="F134">
        <f t="shared" si="19"/>
        <v>1</v>
      </c>
      <c r="I134">
        <v>130</v>
      </c>
      <c r="J134">
        <f>K134*L134*F134</f>
        <v>124.99999999999999</v>
      </c>
      <c r="K134">
        <f>D134/(C134+M134)</f>
        <v>1828.2629220783601</v>
      </c>
      <c r="L134">
        <f>E134*(1+J133)</f>
        <v>6.8370910163129392E-2</v>
      </c>
      <c r="M134">
        <f>L134*F134</f>
        <v>6.8370910163129392E-2</v>
      </c>
      <c r="N134">
        <f>K134*F134</f>
        <v>1828.2629220783601</v>
      </c>
      <c r="O134">
        <f>N134*E134*F134</f>
        <v>0.99206349206349187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AE3-C2D4-4104-BEB9-BA93F01A9B05}">
  <dimension ref="A2:AC134"/>
  <sheetViews>
    <sheetView topLeftCell="A2" zoomScale="117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9.6640625" bestFit="1" customWidth="1"/>
    <col min="3" max="3" width="16.88671875" bestFit="1" customWidth="1"/>
    <col min="4" max="4" width="6.6640625" bestFit="1" customWidth="1"/>
    <col min="5" max="5" width="14.77734375" bestFit="1" customWidth="1"/>
    <col min="6" max="6" width="19.5546875" bestFit="1" customWidth="1"/>
    <col min="9" max="9" width="15.109375" bestFit="1" customWidth="1"/>
    <col min="10" max="17" width="4.33203125" bestFit="1" customWidth="1"/>
    <col min="18" max="25" width="12.33203125" bestFit="1" customWidth="1"/>
    <col min="27" max="27" width="20.109375" bestFit="1" customWidth="1"/>
    <col min="28" max="29" width="13.44140625" bestFit="1" customWidth="1"/>
  </cols>
  <sheetData>
    <row r="2" spans="1:29" x14ac:dyDescent="0.3">
      <c r="A2" t="s">
        <v>27</v>
      </c>
      <c r="D2" t="s">
        <v>38</v>
      </c>
      <c r="E2" t="s">
        <v>38</v>
      </c>
      <c r="H2" t="s">
        <v>28</v>
      </c>
    </row>
    <row r="3" spans="1:29" x14ac:dyDescent="0.3">
      <c r="B3" t="s">
        <v>24</v>
      </c>
      <c r="C3" t="s">
        <v>36</v>
      </c>
      <c r="D3" t="s">
        <v>23</v>
      </c>
      <c r="E3" t="s">
        <v>44</v>
      </c>
      <c r="F3" t="s">
        <v>45</v>
      </c>
      <c r="I3" t="s">
        <v>34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29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31</v>
      </c>
      <c r="AB3" t="s">
        <v>62</v>
      </c>
      <c r="AC3" t="s">
        <v>63</v>
      </c>
    </row>
    <row r="4" spans="1:29" x14ac:dyDescent="0.3">
      <c r="E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9" x14ac:dyDescent="0.3">
      <c r="B5">
        <v>8</v>
      </c>
      <c r="C5">
        <v>0</v>
      </c>
      <c r="D5">
        <f>125</f>
        <v>125</v>
      </c>
      <c r="E5">
        <f xml:space="preserve"> 1/'Over clients'!AA11</f>
        <v>4.3410101690875801E-3</v>
      </c>
      <c r="F5">
        <f>1/8</f>
        <v>0.125</v>
      </c>
      <c r="I5">
        <v>1</v>
      </c>
      <c r="J5">
        <f>R5*S5*F5</f>
        <v>15.625</v>
      </c>
      <c r="K5">
        <f>R5*T5*F5</f>
        <v>15.625</v>
      </c>
      <c r="L5">
        <f>R5*U5*F5</f>
        <v>15.625</v>
      </c>
      <c r="M5">
        <f>R5*V5*F5</f>
        <v>15.625</v>
      </c>
      <c r="N5">
        <f>R5*W5*F5</f>
        <v>15.625</v>
      </c>
      <c r="O5">
        <f>R5*X5*F5</f>
        <v>15.625</v>
      </c>
      <c r="P5">
        <f>R5*Y5*F5</f>
        <v>15.625</v>
      </c>
      <c r="Q5">
        <f>R5*Z5*F5</f>
        <v>15.625</v>
      </c>
      <c r="R5">
        <f t="shared" ref="R5:R36" si="0">D5/(C5+AA5)</f>
        <v>28795.141022734177</v>
      </c>
      <c r="S5">
        <f t="shared" ref="S5:S36" si="1">E5*(1+J4)</f>
        <v>4.3410101690875801E-3</v>
      </c>
      <c r="T5">
        <f>E5*(1+K4)</f>
        <v>4.3410101690875801E-3</v>
      </c>
      <c r="U5">
        <f>E5*(1+L4)</f>
        <v>4.3410101690875801E-3</v>
      </c>
      <c r="V5">
        <f>E5*(1+M4)</f>
        <v>4.3410101690875801E-3</v>
      </c>
      <c r="W5">
        <f>E5*(1+N4)</f>
        <v>4.3410101690875801E-3</v>
      </c>
      <c r="X5">
        <f>E5*(1+O4)</f>
        <v>4.3410101690875801E-3</v>
      </c>
      <c r="Y5">
        <f>E5*(1+P4)</f>
        <v>4.3410101690875801E-3</v>
      </c>
      <c r="Z5">
        <f>E5*(1+Q4)</f>
        <v>4.3410101690875801E-3</v>
      </c>
      <c r="AA5">
        <f>(S5*F5)+(T5*F5)+(U5*F5)+(V5*F5)+(W5*F5)+(X5*F5)+(Y5*F5)+(Z5*F5)</f>
        <v>4.3410101690875801E-3</v>
      </c>
      <c r="AB5">
        <f t="shared" ref="AB5:AB36" si="2">R5*F5</f>
        <v>3599.3926278417721</v>
      </c>
      <c r="AC5">
        <f t="shared" ref="AC5:AC36" si="3">AB5*E5*F5</f>
        <v>1.953125</v>
      </c>
    </row>
    <row r="6" spans="1:29" x14ac:dyDescent="0.3">
      <c r="B6">
        <f>B5</f>
        <v>8</v>
      </c>
      <c r="C6">
        <f>C5</f>
        <v>0</v>
      </c>
      <c r="D6">
        <f>D5</f>
        <v>125</v>
      </c>
      <c r="E6">
        <f>E5</f>
        <v>4.3410101690875801E-3</v>
      </c>
      <c r="F6">
        <f>F5</f>
        <v>0.125</v>
      </c>
      <c r="I6">
        <v>2</v>
      </c>
      <c r="J6">
        <f t="shared" ref="J6:J69" si="4">R6*S6*F6</f>
        <v>15.625</v>
      </c>
      <c r="K6">
        <f t="shared" ref="K6:K69" si="5">R6*T6*F6</f>
        <v>15.625</v>
      </c>
      <c r="L6">
        <f t="shared" ref="L6:L69" si="6">R6*U6*F6</f>
        <v>15.625</v>
      </c>
      <c r="M6">
        <f t="shared" ref="M6:M69" si="7">R6*V6*F6</f>
        <v>15.625</v>
      </c>
      <c r="N6">
        <f t="shared" ref="N6:N69" si="8">R6*W6*F6</f>
        <v>15.625</v>
      </c>
      <c r="O6">
        <f t="shared" ref="O6:O69" si="9">R6*X6*F6</f>
        <v>15.625</v>
      </c>
      <c r="P6">
        <f t="shared" ref="P6:P69" si="10">R6*Y6*F6</f>
        <v>15.625</v>
      </c>
      <c r="Q6">
        <f t="shared" ref="Q6:Q69" si="11">R6*Z6*F6</f>
        <v>15.625</v>
      </c>
      <c r="R6">
        <f t="shared" si="0"/>
        <v>1732.0385577584466</v>
      </c>
      <c r="S6">
        <f t="shared" si="1"/>
        <v>7.2169294061081024E-2</v>
      </c>
      <c r="T6">
        <f t="shared" ref="T6:T69" si="12">E6*(1+K5)</f>
        <v>7.2169294061081024E-2</v>
      </c>
      <c r="U6">
        <f t="shared" ref="U6:U69" si="13">E6*(1+L5)</f>
        <v>7.2169294061081024E-2</v>
      </c>
      <c r="V6">
        <f t="shared" ref="V6:V69" si="14">E6*(1+M5)</f>
        <v>7.2169294061081024E-2</v>
      </c>
      <c r="W6">
        <f t="shared" ref="W6:W69" si="15">E6*(1+N5)</f>
        <v>7.2169294061081024E-2</v>
      </c>
      <c r="X6">
        <f t="shared" ref="X6:X69" si="16">E6*(1+O5)</f>
        <v>7.2169294061081024E-2</v>
      </c>
      <c r="Y6">
        <f t="shared" ref="Y6:Y69" si="17">E6*(1+P5)</f>
        <v>7.2169294061081024E-2</v>
      </c>
      <c r="Z6">
        <f t="shared" ref="Z6:Z69" si="18">E6*(1+Q5)</f>
        <v>7.2169294061081024E-2</v>
      </c>
      <c r="AA6">
        <f t="shared" ref="AA6:AA69" si="19">(S6*F6)+(T6*F6)+(U6*F6)+(V6*F6)+(W6*F6)+(X6*F6)+(Y6*F6)+(Z6*F6)</f>
        <v>7.2169294061081024E-2</v>
      </c>
      <c r="AB6">
        <f t="shared" si="2"/>
        <v>216.50481971980582</v>
      </c>
      <c r="AC6">
        <f t="shared" si="3"/>
        <v>0.11748120300751878</v>
      </c>
    </row>
    <row r="7" spans="1:29" x14ac:dyDescent="0.3">
      <c r="B7">
        <f t="shared" ref="B7:F22" si="20">B6</f>
        <v>8</v>
      </c>
      <c r="C7">
        <f t="shared" si="20"/>
        <v>0</v>
      </c>
      <c r="D7">
        <f t="shared" si="20"/>
        <v>125</v>
      </c>
      <c r="E7">
        <f t="shared" si="20"/>
        <v>4.3410101690875801E-3</v>
      </c>
      <c r="F7">
        <f t="shared" si="20"/>
        <v>0.125</v>
      </c>
      <c r="I7">
        <v>3</v>
      </c>
      <c r="J7">
        <f t="shared" si="4"/>
        <v>15.625</v>
      </c>
      <c r="K7">
        <f t="shared" si="5"/>
        <v>15.625</v>
      </c>
      <c r="L7">
        <f t="shared" si="6"/>
        <v>15.625</v>
      </c>
      <c r="M7">
        <f t="shared" si="7"/>
        <v>15.625</v>
      </c>
      <c r="N7">
        <f t="shared" si="8"/>
        <v>15.625</v>
      </c>
      <c r="O7">
        <f t="shared" si="9"/>
        <v>15.625</v>
      </c>
      <c r="P7">
        <f t="shared" si="10"/>
        <v>15.625</v>
      </c>
      <c r="Q7">
        <f t="shared" si="11"/>
        <v>15.625</v>
      </c>
      <c r="R7">
        <f t="shared" si="0"/>
        <v>1732.0385577584466</v>
      </c>
      <c r="S7">
        <f t="shared" si="1"/>
        <v>7.2169294061081024E-2</v>
      </c>
      <c r="T7">
        <f t="shared" si="12"/>
        <v>7.2169294061081024E-2</v>
      </c>
      <c r="U7">
        <f t="shared" si="13"/>
        <v>7.2169294061081024E-2</v>
      </c>
      <c r="V7">
        <f t="shared" si="14"/>
        <v>7.2169294061081024E-2</v>
      </c>
      <c r="W7">
        <f t="shared" si="15"/>
        <v>7.2169294061081024E-2</v>
      </c>
      <c r="X7">
        <f t="shared" si="16"/>
        <v>7.2169294061081024E-2</v>
      </c>
      <c r="Y7">
        <f t="shared" si="17"/>
        <v>7.2169294061081024E-2</v>
      </c>
      <c r="Z7">
        <f t="shared" si="18"/>
        <v>7.2169294061081024E-2</v>
      </c>
      <c r="AA7">
        <f t="shared" si="19"/>
        <v>7.2169294061081024E-2</v>
      </c>
      <c r="AB7">
        <f t="shared" si="2"/>
        <v>216.50481971980582</v>
      </c>
      <c r="AC7">
        <f t="shared" si="3"/>
        <v>0.11748120300751878</v>
      </c>
    </row>
    <row r="8" spans="1:29" x14ac:dyDescent="0.3">
      <c r="B8">
        <f t="shared" si="20"/>
        <v>8</v>
      </c>
      <c r="C8">
        <f t="shared" si="20"/>
        <v>0</v>
      </c>
      <c r="D8">
        <f t="shared" si="20"/>
        <v>125</v>
      </c>
      <c r="E8">
        <f t="shared" si="20"/>
        <v>4.3410101690875801E-3</v>
      </c>
      <c r="F8">
        <f t="shared" si="20"/>
        <v>0.125</v>
      </c>
      <c r="I8">
        <v>4</v>
      </c>
      <c r="J8">
        <f t="shared" si="4"/>
        <v>15.625</v>
      </c>
      <c r="K8">
        <f t="shared" si="5"/>
        <v>15.625</v>
      </c>
      <c r="L8">
        <f t="shared" si="6"/>
        <v>15.625</v>
      </c>
      <c r="M8">
        <f t="shared" si="7"/>
        <v>15.625</v>
      </c>
      <c r="N8">
        <f t="shared" si="8"/>
        <v>15.625</v>
      </c>
      <c r="O8">
        <f t="shared" si="9"/>
        <v>15.625</v>
      </c>
      <c r="P8">
        <f t="shared" si="10"/>
        <v>15.625</v>
      </c>
      <c r="Q8">
        <f t="shared" si="11"/>
        <v>15.625</v>
      </c>
      <c r="R8">
        <f t="shared" si="0"/>
        <v>1732.0385577584466</v>
      </c>
      <c r="S8">
        <f t="shared" si="1"/>
        <v>7.2169294061081024E-2</v>
      </c>
      <c r="T8">
        <f t="shared" si="12"/>
        <v>7.2169294061081024E-2</v>
      </c>
      <c r="U8">
        <f t="shared" si="13"/>
        <v>7.2169294061081024E-2</v>
      </c>
      <c r="V8">
        <f t="shared" si="14"/>
        <v>7.2169294061081024E-2</v>
      </c>
      <c r="W8">
        <f t="shared" si="15"/>
        <v>7.2169294061081024E-2</v>
      </c>
      <c r="X8">
        <f t="shared" si="16"/>
        <v>7.2169294061081024E-2</v>
      </c>
      <c r="Y8">
        <f t="shared" si="17"/>
        <v>7.2169294061081024E-2</v>
      </c>
      <c r="Z8">
        <f t="shared" si="18"/>
        <v>7.2169294061081024E-2</v>
      </c>
      <c r="AA8">
        <f t="shared" si="19"/>
        <v>7.2169294061081024E-2</v>
      </c>
      <c r="AB8">
        <f t="shared" si="2"/>
        <v>216.50481971980582</v>
      </c>
      <c r="AC8">
        <f t="shared" si="3"/>
        <v>0.11748120300751878</v>
      </c>
    </row>
    <row r="9" spans="1:29" x14ac:dyDescent="0.3">
      <c r="B9">
        <f t="shared" si="20"/>
        <v>8</v>
      </c>
      <c r="C9">
        <f t="shared" si="20"/>
        <v>0</v>
      </c>
      <c r="D9">
        <f t="shared" si="20"/>
        <v>125</v>
      </c>
      <c r="E9">
        <f t="shared" si="20"/>
        <v>4.3410101690875801E-3</v>
      </c>
      <c r="F9">
        <f t="shared" si="20"/>
        <v>0.125</v>
      </c>
      <c r="I9">
        <v>5</v>
      </c>
      <c r="J9">
        <f t="shared" si="4"/>
        <v>15.625</v>
      </c>
      <c r="K9">
        <f t="shared" si="5"/>
        <v>15.625</v>
      </c>
      <c r="L9">
        <f t="shared" si="6"/>
        <v>15.625</v>
      </c>
      <c r="M9">
        <f t="shared" si="7"/>
        <v>15.625</v>
      </c>
      <c r="N9">
        <f t="shared" si="8"/>
        <v>15.625</v>
      </c>
      <c r="O9">
        <f t="shared" si="9"/>
        <v>15.625</v>
      </c>
      <c r="P9">
        <f t="shared" si="10"/>
        <v>15.625</v>
      </c>
      <c r="Q9">
        <f t="shared" si="11"/>
        <v>15.625</v>
      </c>
      <c r="R9">
        <f t="shared" si="0"/>
        <v>1732.0385577584466</v>
      </c>
      <c r="S9">
        <f t="shared" si="1"/>
        <v>7.2169294061081024E-2</v>
      </c>
      <c r="T9">
        <f t="shared" si="12"/>
        <v>7.2169294061081024E-2</v>
      </c>
      <c r="U9">
        <f t="shared" si="13"/>
        <v>7.2169294061081024E-2</v>
      </c>
      <c r="V9">
        <f t="shared" si="14"/>
        <v>7.2169294061081024E-2</v>
      </c>
      <c r="W9">
        <f t="shared" si="15"/>
        <v>7.2169294061081024E-2</v>
      </c>
      <c r="X9">
        <f t="shared" si="16"/>
        <v>7.2169294061081024E-2</v>
      </c>
      <c r="Y9">
        <f t="shared" si="17"/>
        <v>7.2169294061081024E-2</v>
      </c>
      <c r="Z9">
        <f t="shared" si="18"/>
        <v>7.2169294061081024E-2</v>
      </c>
      <c r="AA9">
        <f t="shared" si="19"/>
        <v>7.2169294061081024E-2</v>
      </c>
      <c r="AB9">
        <f t="shared" si="2"/>
        <v>216.50481971980582</v>
      </c>
      <c r="AC9">
        <f t="shared" si="3"/>
        <v>0.11748120300751878</v>
      </c>
    </row>
    <row r="10" spans="1:29" x14ac:dyDescent="0.3">
      <c r="B10">
        <f t="shared" si="20"/>
        <v>8</v>
      </c>
      <c r="C10">
        <f t="shared" si="20"/>
        <v>0</v>
      </c>
      <c r="D10">
        <f t="shared" si="20"/>
        <v>125</v>
      </c>
      <c r="E10">
        <f t="shared" si="20"/>
        <v>4.3410101690875801E-3</v>
      </c>
      <c r="F10">
        <f t="shared" si="20"/>
        <v>0.125</v>
      </c>
      <c r="I10">
        <v>6</v>
      </c>
      <c r="J10">
        <f t="shared" si="4"/>
        <v>15.625</v>
      </c>
      <c r="K10">
        <f t="shared" si="5"/>
        <v>15.625</v>
      </c>
      <c r="L10">
        <f t="shared" si="6"/>
        <v>15.625</v>
      </c>
      <c r="M10">
        <f t="shared" si="7"/>
        <v>15.625</v>
      </c>
      <c r="N10">
        <f t="shared" si="8"/>
        <v>15.625</v>
      </c>
      <c r="O10">
        <f t="shared" si="9"/>
        <v>15.625</v>
      </c>
      <c r="P10">
        <f t="shared" si="10"/>
        <v>15.625</v>
      </c>
      <c r="Q10">
        <f t="shared" si="11"/>
        <v>15.625</v>
      </c>
      <c r="R10">
        <f t="shared" si="0"/>
        <v>1732.0385577584466</v>
      </c>
      <c r="S10">
        <f t="shared" si="1"/>
        <v>7.2169294061081024E-2</v>
      </c>
      <c r="T10">
        <f t="shared" si="12"/>
        <v>7.2169294061081024E-2</v>
      </c>
      <c r="U10">
        <f t="shared" si="13"/>
        <v>7.2169294061081024E-2</v>
      </c>
      <c r="V10">
        <f t="shared" si="14"/>
        <v>7.2169294061081024E-2</v>
      </c>
      <c r="W10">
        <f t="shared" si="15"/>
        <v>7.2169294061081024E-2</v>
      </c>
      <c r="X10">
        <f t="shared" si="16"/>
        <v>7.2169294061081024E-2</v>
      </c>
      <c r="Y10">
        <f t="shared" si="17"/>
        <v>7.2169294061081024E-2</v>
      </c>
      <c r="Z10">
        <f t="shared" si="18"/>
        <v>7.2169294061081024E-2</v>
      </c>
      <c r="AA10">
        <f t="shared" si="19"/>
        <v>7.2169294061081024E-2</v>
      </c>
      <c r="AB10">
        <f t="shared" si="2"/>
        <v>216.50481971980582</v>
      </c>
      <c r="AC10">
        <f t="shared" si="3"/>
        <v>0.11748120300751878</v>
      </c>
    </row>
    <row r="11" spans="1:29" x14ac:dyDescent="0.3">
      <c r="B11">
        <f t="shared" si="20"/>
        <v>8</v>
      </c>
      <c r="C11">
        <f t="shared" si="20"/>
        <v>0</v>
      </c>
      <c r="D11">
        <f t="shared" si="20"/>
        <v>125</v>
      </c>
      <c r="E11">
        <f t="shared" si="20"/>
        <v>4.3410101690875801E-3</v>
      </c>
      <c r="F11">
        <f t="shared" si="20"/>
        <v>0.125</v>
      </c>
      <c r="I11">
        <v>7</v>
      </c>
      <c r="J11">
        <f t="shared" si="4"/>
        <v>15.625</v>
      </c>
      <c r="K11">
        <f t="shared" si="5"/>
        <v>15.625</v>
      </c>
      <c r="L11">
        <f t="shared" si="6"/>
        <v>15.625</v>
      </c>
      <c r="M11">
        <f t="shared" si="7"/>
        <v>15.625</v>
      </c>
      <c r="N11">
        <f t="shared" si="8"/>
        <v>15.625</v>
      </c>
      <c r="O11">
        <f t="shared" si="9"/>
        <v>15.625</v>
      </c>
      <c r="P11">
        <f t="shared" si="10"/>
        <v>15.625</v>
      </c>
      <c r="Q11">
        <f t="shared" si="11"/>
        <v>15.625</v>
      </c>
      <c r="R11">
        <f t="shared" si="0"/>
        <v>1732.0385577584466</v>
      </c>
      <c r="S11">
        <f t="shared" si="1"/>
        <v>7.2169294061081024E-2</v>
      </c>
      <c r="T11">
        <f t="shared" si="12"/>
        <v>7.2169294061081024E-2</v>
      </c>
      <c r="U11">
        <f t="shared" si="13"/>
        <v>7.2169294061081024E-2</v>
      </c>
      <c r="V11">
        <f t="shared" si="14"/>
        <v>7.2169294061081024E-2</v>
      </c>
      <c r="W11">
        <f t="shared" si="15"/>
        <v>7.2169294061081024E-2</v>
      </c>
      <c r="X11">
        <f t="shared" si="16"/>
        <v>7.2169294061081024E-2</v>
      </c>
      <c r="Y11">
        <f t="shared" si="17"/>
        <v>7.2169294061081024E-2</v>
      </c>
      <c r="Z11">
        <f t="shared" si="18"/>
        <v>7.2169294061081024E-2</v>
      </c>
      <c r="AA11">
        <f t="shared" si="19"/>
        <v>7.2169294061081024E-2</v>
      </c>
      <c r="AB11">
        <f t="shared" si="2"/>
        <v>216.50481971980582</v>
      </c>
      <c r="AC11">
        <f t="shared" si="3"/>
        <v>0.11748120300751878</v>
      </c>
    </row>
    <row r="12" spans="1:29" x14ac:dyDescent="0.3">
      <c r="B12">
        <f t="shared" si="20"/>
        <v>8</v>
      </c>
      <c r="C12">
        <f t="shared" si="20"/>
        <v>0</v>
      </c>
      <c r="D12">
        <f t="shared" si="20"/>
        <v>125</v>
      </c>
      <c r="E12">
        <f t="shared" si="20"/>
        <v>4.3410101690875801E-3</v>
      </c>
      <c r="F12">
        <f t="shared" si="20"/>
        <v>0.125</v>
      </c>
      <c r="I12">
        <v>8</v>
      </c>
      <c r="J12">
        <f t="shared" si="4"/>
        <v>15.625</v>
      </c>
      <c r="K12">
        <f t="shared" si="5"/>
        <v>15.625</v>
      </c>
      <c r="L12">
        <f t="shared" si="6"/>
        <v>15.625</v>
      </c>
      <c r="M12">
        <f t="shared" si="7"/>
        <v>15.625</v>
      </c>
      <c r="N12">
        <f t="shared" si="8"/>
        <v>15.625</v>
      </c>
      <c r="O12">
        <f t="shared" si="9"/>
        <v>15.625</v>
      </c>
      <c r="P12">
        <f t="shared" si="10"/>
        <v>15.625</v>
      </c>
      <c r="Q12">
        <f t="shared" si="11"/>
        <v>15.625</v>
      </c>
      <c r="R12">
        <f t="shared" si="0"/>
        <v>1732.0385577584466</v>
      </c>
      <c r="S12">
        <f t="shared" si="1"/>
        <v>7.2169294061081024E-2</v>
      </c>
      <c r="T12">
        <f t="shared" si="12"/>
        <v>7.2169294061081024E-2</v>
      </c>
      <c r="U12">
        <f t="shared" si="13"/>
        <v>7.2169294061081024E-2</v>
      </c>
      <c r="V12">
        <f t="shared" si="14"/>
        <v>7.2169294061081024E-2</v>
      </c>
      <c r="W12">
        <f t="shared" si="15"/>
        <v>7.2169294061081024E-2</v>
      </c>
      <c r="X12">
        <f t="shared" si="16"/>
        <v>7.2169294061081024E-2</v>
      </c>
      <c r="Y12">
        <f t="shared" si="17"/>
        <v>7.2169294061081024E-2</v>
      </c>
      <c r="Z12">
        <f t="shared" si="18"/>
        <v>7.2169294061081024E-2</v>
      </c>
      <c r="AA12">
        <f t="shared" si="19"/>
        <v>7.2169294061081024E-2</v>
      </c>
      <c r="AB12">
        <f t="shared" si="2"/>
        <v>216.50481971980582</v>
      </c>
      <c r="AC12">
        <f t="shared" si="3"/>
        <v>0.11748120300751878</v>
      </c>
    </row>
    <row r="13" spans="1:29" x14ac:dyDescent="0.3">
      <c r="B13">
        <f t="shared" si="20"/>
        <v>8</v>
      </c>
      <c r="C13">
        <f t="shared" si="20"/>
        <v>0</v>
      </c>
      <c r="D13">
        <f t="shared" si="20"/>
        <v>125</v>
      </c>
      <c r="E13">
        <f t="shared" si="20"/>
        <v>4.3410101690875801E-3</v>
      </c>
      <c r="F13">
        <f t="shared" si="20"/>
        <v>0.125</v>
      </c>
      <c r="I13">
        <v>9</v>
      </c>
      <c r="J13">
        <f t="shared" si="4"/>
        <v>15.625</v>
      </c>
      <c r="K13">
        <f t="shared" si="5"/>
        <v>15.625</v>
      </c>
      <c r="L13">
        <f t="shared" si="6"/>
        <v>15.625</v>
      </c>
      <c r="M13">
        <f t="shared" si="7"/>
        <v>15.625</v>
      </c>
      <c r="N13">
        <f t="shared" si="8"/>
        <v>15.625</v>
      </c>
      <c r="O13">
        <f t="shared" si="9"/>
        <v>15.625</v>
      </c>
      <c r="P13">
        <f t="shared" si="10"/>
        <v>15.625</v>
      </c>
      <c r="Q13">
        <f t="shared" si="11"/>
        <v>15.625</v>
      </c>
      <c r="R13">
        <f t="shared" si="0"/>
        <v>1732.0385577584466</v>
      </c>
      <c r="S13">
        <f t="shared" si="1"/>
        <v>7.2169294061081024E-2</v>
      </c>
      <c r="T13">
        <f t="shared" si="12"/>
        <v>7.2169294061081024E-2</v>
      </c>
      <c r="U13">
        <f t="shared" si="13"/>
        <v>7.2169294061081024E-2</v>
      </c>
      <c r="V13">
        <f t="shared" si="14"/>
        <v>7.2169294061081024E-2</v>
      </c>
      <c r="W13">
        <f t="shared" si="15"/>
        <v>7.2169294061081024E-2</v>
      </c>
      <c r="X13">
        <f t="shared" si="16"/>
        <v>7.2169294061081024E-2</v>
      </c>
      <c r="Y13">
        <f t="shared" si="17"/>
        <v>7.2169294061081024E-2</v>
      </c>
      <c r="Z13">
        <f t="shared" si="18"/>
        <v>7.2169294061081024E-2</v>
      </c>
      <c r="AA13">
        <f t="shared" si="19"/>
        <v>7.2169294061081024E-2</v>
      </c>
      <c r="AB13">
        <f t="shared" si="2"/>
        <v>216.50481971980582</v>
      </c>
      <c r="AC13">
        <f t="shared" si="3"/>
        <v>0.11748120300751878</v>
      </c>
    </row>
    <row r="14" spans="1:29" x14ac:dyDescent="0.3">
      <c r="B14">
        <f t="shared" si="20"/>
        <v>8</v>
      </c>
      <c r="C14">
        <f t="shared" si="20"/>
        <v>0</v>
      </c>
      <c r="D14">
        <f t="shared" si="20"/>
        <v>125</v>
      </c>
      <c r="E14">
        <f t="shared" si="20"/>
        <v>4.3410101690875801E-3</v>
      </c>
      <c r="F14">
        <f t="shared" si="20"/>
        <v>0.125</v>
      </c>
      <c r="I14">
        <v>10</v>
      </c>
      <c r="J14">
        <f t="shared" si="4"/>
        <v>15.625</v>
      </c>
      <c r="K14">
        <f t="shared" si="5"/>
        <v>15.625</v>
      </c>
      <c r="L14">
        <f t="shared" si="6"/>
        <v>15.625</v>
      </c>
      <c r="M14">
        <f t="shared" si="7"/>
        <v>15.625</v>
      </c>
      <c r="N14">
        <f t="shared" si="8"/>
        <v>15.625</v>
      </c>
      <c r="O14">
        <f t="shared" si="9"/>
        <v>15.625</v>
      </c>
      <c r="P14">
        <f t="shared" si="10"/>
        <v>15.625</v>
      </c>
      <c r="Q14">
        <f t="shared" si="11"/>
        <v>15.625</v>
      </c>
      <c r="R14">
        <f t="shared" si="0"/>
        <v>1732.0385577584466</v>
      </c>
      <c r="S14">
        <f t="shared" si="1"/>
        <v>7.2169294061081024E-2</v>
      </c>
      <c r="T14">
        <f t="shared" si="12"/>
        <v>7.2169294061081024E-2</v>
      </c>
      <c r="U14">
        <f t="shared" si="13"/>
        <v>7.2169294061081024E-2</v>
      </c>
      <c r="V14">
        <f t="shared" si="14"/>
        <v>7.2169294061081024E-2</v>
      </c>
      <c r="W14">
        <f t="shared" si="15"/>
        <v>7.2169294061081024E-2</v>
      </c>
      <c r="X14">
        <f t="shared" si="16"/>
        <v>7.2169294061081024E-2</v>
      </c>
      <c r="Y14">
        <f t="shared" si="17"/>
        <v>7.2169294061081024E-2</v>
      </c>
      <c r="Z14">
        <f t="shared" si="18"/>
        <v>7.2169294061081024E-2</v>
      </c>
      <c r="AA14">
        <f t="shared" si="19"/>
        <v>7.2169294061081024E-2</v>
      </c>
      <c r="AB14">
        <f t="shared" si="2"/>
        <v>216.50481971980582</v>
      </c>
      <c r="AC14">
        <f t="shared" si="3"/>
        <v>0.11748120300751878</v>
      </c>
    </row>
    <row r="15" spans="1:29" x14ac:dyDescent="0.3">
      <c r="B15">
        <f t="shared" si="20"/>
        <v>8</v>
      </c>
      <c r="C15">
        <f t="shared" si="20"/>
        <v>0</v>
      </c>
      <c r="D15">
        <f t="shared" si="20"/>
        <v>125</v>
      </c>
      <c r="E15">
        <f t="shared" si="20"/>
        <v>4.3410101690875801E-3</v>
      </c>
      <c r="F15">
        <f t="shared" si="20"/>
        <v>0.125</v>
      </c>
      <c r="I15">
        <v>11</v>
      </c>
      <c r="J15">
        <f t="shared" si="4"/>
        <v>15.625</v>
      </c>
      <c r="K15">
        <f t="shared" si="5"/>
        <v>15.625</v>
      </c>
      <c r="L15">
        <f t="shared" si="6"/>
        <v>15.625</v>
      </c>
      <c r="M15">
        <f t="shared" si="7"/>
        <v>15.625</v>
      </c>
      <c r="N15">
        <f t="shared" si="8"/>
        <v>15.625</v>
      </c>
      <c r="O15">
        <f t="shared" si="9"/>
        <v>15.625</v>
      </c>
      <c r="P15">
        <f t="shared" si="10"/>
        <v>15.625</v>
      </c>
      <c r="Q15">
        <f t="shared" si="11"/>
        <v>15.625</v>
      </c>
      <c r="R15">
        <f t="shared" si="0"/>
        <v>1732.0385577584466</v>
      </c>
      <c r="S15">
        <f t="shared" si="1"/>
        <v>7.2169294061081024E-2</v>
      </c>
      <c r="T15">
        <f t="shared" si="12"/>
        <v>7.2169294061081024E-2</v>
      </c>
      <c r="U15">
        <f t="shared" si="13"/>
        <v>7.2169294061081024E-2</v>
      </c>
      <c r="V15">
        <f t="shared" si="14"/>
        <v>7.2169294061081024E-2</v>
      </c>
      <c r="W15">
        <f t="shared" si="15"/>
        <v>7.2169294061081024E-2</v>
      </c>
      <c r="X15">
        <f t="shared" si="16"/>
        <v>7.2169294061081024E-2</v>
      </c>
      <c r="Y15">
        <f t="shared" si="17"/>
        <v>7.2169294061081024E-2</v>
      </c>
      <c r="Z15">
        <f t="shared" si="18"/>
        <v>7.2169294061081024E-2</v>
      </c>
      <c r="AA15">
        <f t="shared" si="19"/>
        <v>7.2169294061081024E-2</v>
      </c>
      <c r="AB15">
        <f t="shared" si="2"/>
        <v>216.50481971980582</v>
      </c>
      <c r="AC15">
        <f t="shared" si="3"/>
        <v>0.11748120300751878</v>
      </c>
    </row>
    <row r="16" spans="1:29" x14ac:dyDescent="0.3">
      <c r="B16">
        <f t="shared" si="20"/>
        <v>8</v>
      </c>
      <c r="C16">
        <f t="shared" si="20"/>
        <v>0</v>
      </c>
      <c r="D16">
        <f t="shared" si="20"/>
        <v>125</v>
      </c>
      <c r="E16">
        <f t="shared" si="20"/>
        <v>4.3410101690875801E-3</v>
      </c>
      <c r="F16">
        <f t="shared" si="20"/>
        <v>0.125</v>
      </c>
      <c r="I16">
        <v>12</v>
      </c>
      <c r="J16">
        <f t="shared" si="4"/>
        <v>15.625</v>
      </c>
      <c r="K16">
        <f t="shared" si="5"/>
        <v>15.625</v>
      </c>
      <c r="L16">
        <f t="shared" si="6"/>
        <v>15.625</v>
      </c>
      <c r="M16">
        <f t="shared" si="7"/>
        <v>15.625</v>
      </c>
      <c r="N16">
        <f t="shared" si="8"/>
        <v>15.625</v>
      </c>
      <c r="O16">
        <f t="shared" si="9"/>
        <v>15.625</v>
      </c>
      <c r="P16">
        <f t="shared" si="10"/>
        <v>15.625</v>
      </c>
      <c r="Q16">
        <f t="shared" si="11"/>
        <v>15.625</v>
      </c>
      <c r="R16">
        <f t="shared" si="0"/>
        <v>1732.0385577584466</v>
      </c>
      <c r="S16">
        <f t="shared" si="1"/>
        <v>7.2169294061081024E-2</v>
      </c>
      <c r="T16">
        <f t="shared" si="12"/>
        <v>7.2169294061081024E-2</v>
      </c>
      <c r="U16">
        <f t="shared" si="13"/>
        <v>7.2169294061081024E-2</v>
      </c>
      <c r="V16">
        <f t="shared" si="14"/>
        <v>7.2169294061081024E-2</v>
      </c>
      <c r="W16">
        <f t="shared" si="15"/>
        <v>7.2169294061081024E-2</v>
      </c>
      <c r="X16">
        <f t="shared" si="16"/>
        <v>7.2169294061081024E-2</v>
      </c>
      <c r="Y16">
        <f t="shared" si="17"/>
        <v>7.2169294061081024E-2</v>
      </c>
      <c r="Z16">
        <f t="shared" si="18"/>
        <v>7.2169294061081024E-2</v>
      </c>
      <c r="AA16">
        <f t="shared" si="19"/>
        <v>7.2169294061081024E-2</v>
      </c>
      <c r="AB16">
        <f t="shared" si="2"/>
        <v>216.50481971980582</v>
      </c>
      <c r="AC16">
        <f t="shared" si="3"/>
        <v>0.11748120300751878</v>
      </c>
    </row>
    <row r="17" spans="2:29" x14ac:dyDescent="0.3">
      <c r="B17">
        <f t="shared" si="20"/>
        <v>8</v>
      </c>
      <c r="C17">
        <f t="shared" si="20"/>
        <v>0</v>
      </c>
      <c r="D17">
        <f t="shared" si="20"/>
        <v>125</v>
      </c>
      <c r="E17">
        <f t="shared" si="20"/>
        <v>4.3410101690875801E-3</v>
      </c>
      <c r="F17">
        <f t="shared" si="20"/>
        <v>0.125</v>
      </c>
      <c r="I17">
        <v>13</v>
      </c>
      <c r="J17">
        <f t="shared" si="4"/>
        <v>15.625</v>
      </c>
      <c r="K17">
        <f t="shared" si="5"/>
        <v>15.625</v>
      </c>
      <c r="L17">
        <f t="shared" si="6"/>
        <v>15.625</v>
      </c>
      <c r="M17">
        <f t="shared" si="7"/>
        <v>15.625</v>
      </c>
      <c r="N17">
        <f t="shared" si="8"/>
        <v>15.625</v>
      </c>
      <c r="O17">
        <f t="shared" si="9"/>
        <v>15.625</v>
      </c>
      <c r="P17">
        <f t="shared" si="10"/>
        <v>15.625</v>
      </c>
      <c r="Q17">
        <f t="shared" si="11"/>
        <v>15.625</v>
      </c>
      <c r="R17">
        <f t="shared" si="0"/>
        <v>1732.0385577584466</v>
      </c>
      <c r="S17">
        <f t="shared" si="1"/>
        <v>7.2169294061081024E-2</v>
      </c>
      <c r="T17">
        <f t="shared" si="12"/>
        <v>7.2169294061081024E-2</v>
      </c>
      <c r="U17">
        <f t="shared" si="13"/>
        <v>7.2169294061081024E-2</v>
      </c>
      <c r="V17">
        <f t="shared" si="14"/>
        <v>7.2169294061081024E-2</v>
      </c>
      <c r="W17">
        <f t="shared" si="15"/>
        <v>7.2169294061081024E-2</v>
      </c>
      <c r="X17">
        <f t="shared" si="16"/>
        <v>7.2169294061081024E-2</v>
      </c>
      <c r="Y17">
        <f t="shared" si="17"/>
        <v>7.2169294061081024E-2</v>
      </c>
      <c r="Z17">
        <f t="shared" si="18"/>
        <v>7.2169294061081024E-2</v>
      </c>
      <c r="AA17">
        <f t="shared" si="19"/>
        <v>7.2169294061081024E-2</v>
      </c>
      <c r="AB17">
        <f t="shared" si="2"/>
        <v>216.50481971980582</v>
      </c>
      <c r="AC17">
        <f t="shared" si="3"/>
        <v>0.11748120300751878</v>
      </c>
    </row>
    <row r="18" spans="2:29" x14ac:dyDescent="0.3">
      <c r="B18">
        <f t="shared" si="20"/>
        <v>8</v>
      </c>
      <c r="C18">
        <f t="shared" si="20"/>
        <v>0</v>
      </c>
      <c r="D18">
        <f t="shared" si="20"/>
        <v>125</v>
      </c>
      <c r="E18">
        <f t="shared" si="20"/>
        <v>4.3410101690875801E-3</v>
      </c>
      <c r="F18">
        <f t="shared" si="20"/>
        <v>0.125</v>
      </c>
      <c r="I18">
        <v>14</v>
      </c>
      <c r="J18">
        <f t="shared" si="4"/>
        <v>15.625</v>
      </c>
      <c r="K18">
        <f t="shared" si="5"/>
        <v>15.625</v>
      </c>
      <c r="L18">
        <f t="shared" si="6"/>
        <v>15.625</v>
      </c>
      <c r="M18">
        <f t="shared" si="7"/>
        <v>15.625</v>
      </c>
      <c r="N18">
        <f t="shared" si="8"/>
        <v>15.625</v>
      </c>
      <c r="O18">
        <f t="shared" si="9"/>
        <v>15.625</v>
      </c>
      <c r="P18">
        <f t="shared" si="10"/>
        <v>15.625</v>
      </c>
      <c r="Q18">
        <f t="shared" si="11"/>
        <v>15.625</v>
      </c>
      <c r="R18">
        <f t="shared" si="0"/>
        <v>1732.0385577584466</v>
      </c>
      <c r="S18">
        <f t="shared" si="1"/>
        <v>7.2169294061081024E-2</v>
      </c>
      <c r="T18">
        <f t="shared" si="12"/>
        <v>7.2169294061081024E-2</v>
      </c>
      <c r="U18">
        <f t="shared" si="13"/>
        <v>7.2169294061081024E-2</v>
      </c>
      <c r="V18">
        <f t="shared" si="14"/>
        <v>7.2169294061081024E-2</v>
      </c>
      <c r="W18">
        <f t="shared" si="15"/>
        <v>7.2169294061081024E-2</v>
      </c>
      <c r="X18">
        <f t="shared" si="16"/>
        <v>7.2169294061081024E-2</v>
      </c>
      <c r="Y18">
        <f t="shared" si="17"/>
        <v>7.2169294061081024E-2</v>
      </c>
      <c r="Z18">
        <f t="shared" si="18"/>
        <v>7.2169294061081024E-2</v>
      </c>
      <c r="AA18">
        <f t="shared" si="19"/>
        <v>7.2169294061081024E-2</v>
      </c>
      <c r="AB18">
        <f t="shared" si="2"/>
        <v>216.50481971980582</v>
      </c>
      <c r="AC18">
        <f t="shared" si="3"/>
        <v>0.11748120300751878</v>
      </c>
    </row>
    <row r="19" spans="2:29" x14ac:dyDescent="0.3">
      <c r="B19">
        <f t="shared" si="20"/>
        <v>8</v>
      </c>
      <c r="C19">
        <f t="shared" si="20"/>
        <v>0</v>
      </c>
      <c r="D19">
        <f t="shared" si="20"/>
        <v>125</v>
      </c>
      <c r="E19">
        <f t="shared" si="20"/>
        <v>4.3410101690875801E-3</v>
      </c>
      <c r="F19">
        <f t="shared" si="20"/>
        <v>0.125</v>
      </c>
      <c r="I19">
        <v>15</v>
      </c>
      <c r="J19">
        <f t="shared" si="4"/>
        <v>15.625</v>
      </c>
      <c r="K19">
        <f t="shared" si="5"/>
        <v>15.625</v>
      </c>
      <c r="L19">
        <f t="shared" si="6"/>
        <v>15.625</v>
      </c>
      <c r="M19">
        <f t="shared" si="7"/>
        <v>15.625</v>
      </c>
      <c r="N19">
        <f t="shared" si="8"/>
        <v>15.625</v>
      </c>
      <c r="O19">
        <f t="shared" si="9"/>
        <v>15.625</v>
      </c>
      <c r="P19">
        <f t="shared" si="10"/>
        <v>15.625</v>
      </c>
      <c r="Q19">
        <f t="shared" si="11"/>
        <v>15.625</v>
      </c>
      <c r="R19">
        <f t="shared" si="0"/>
        <v>1732.0385577584466</v>
      </c>
      <c r="S19">
        <f t="shared" si="1"/>
        <v>7.2169294061081024E-2</v>
      </c>
      <c r="T19">
        <f t="shared" si="12"/>
        <v>7.2169294061081024E-2</v>
      </c>
      <c r="U19">
        <f t="shared" si="13"/>
        <v>7.2169294061081024E-2</v>
      </c>
      <c r="V19">
        <f t="shared" si="14"/>
        <v>7.2169294061081024E-2</v>
      </c>
      <c r="W19">
        <f t="shared" si="15"/>
        <v>7.2169294061081024E-2</v>
      </c>
      <c r="X19">
        <f t="shared" si="16"/>
        <v>7.2169294061081024E-2</v>
      </c>
      <c r="Y19">
        <f t="shared" si="17"/>
        <v>7.2169294061081024E-2</v>
      </c>
      <c r="Z19">
        <f t="shared" si="18"/>
        <v>7.2169294061081024E-2</v>
      </c>
      <c r="AA19">
        <f t="shared" si="19"/>
        <v>7.2169294061081024E-2</v>
      </c>
      <c r="AB19">
        <f t="shared" si="2"/>
        <v>216.50481971980582</v>
      </c>
      <c r="AC19">
        <f t="shared" si="3"/>
        <v>0.11748120300751878</v>
      </c>
    </row>
    <row r="20" spans="2:29" x14ac:dyDescent="0.3">
      <c r="B20">
        <f t="shared" si="20"/>
        <v>8</v>
      </c>
      <c r="C20">
        <f t="shared" si="20"/>
        <v>0</v>
      </c>
      <c r="D20">
        <f t="shared" si="20"/>
        <v>125</v>
      </c>
      <c r="E20">
        <f t="shared" si="20"/>
        <v>4.3410101690875801E-3</v>
      </c>
      <c r="F20">
        <f t="shared" si="20"/>
        <v>0.125</v>
      </c>
      <c r="I20">
        <v>16</v>
      </c>
      <c r="J20">
        <f t="shared" si="4"/>
        <v>15.625</v>
      </c>
      <c r="K20">
        <f t="shared" si="5"/>
        <v>15.625</v>
      </c>
      <c r="L20">
        <f t="shared" si="6"/>
        <v>15.625</v>
      </c>
      <c r="M20">
        <f t="shared" si="7"/>
        <v>15.625</v>
      </c>
      <c r="N20">
        <f t="shared" si="8"/>
        <v>15.625</v>
      </c>
      <c r="O20">
        <f t="shared" si="9"/>
        <v>15.625</v>
      </c>
      <c r="P20">
        <f t="shared" si="10"/>
        <v>15.625</v>
      </c>
      <c r="Q20">
        <f t="shared" si="11"/>
        <v>15.625</v>
      </c>
      <c r="R20">
        <f t="shared" si="0"/>
        <v>1732.0385577584466</v>
      </c>
      <c r="S20">
        <f t="shared" si="1"/>
        <v>7.2169294061081024E-2</v>
      </c>
      <c r="T20">
        <f t="shared" si="12"/>
        <v>7.2169294061081024E-2</v>
      </c>
      <c r="U20">
        <f t="shared" si="13"/>
        <v>7.2169294061081024E-2</v>
      </c>
      <c r="V20">
        <f t="shared" si="14"/>
        <v>7.2169294061081024E-2</v>
      </c>
      <c r="W20">
        <f t="shared" si="15"/>
        <v>7.2169294061081024E-2</v>
      </c>
      <c r="X20">
        <f t="shared" si="16"/>
        <v>7.2169294061081024E-2</v>
      </c>
      <c r="Y20">
        <f t="shared" si="17"/>
        <v>7.2169294061081024E-2</v>
      </c>
      <c r="Z20">
        <f t="shared" si="18"/>
        <v>7.2169294061081024E-2</v>
      </c>
      <c r="AA20">
        <f t="shared" si="19"/>
        <v>7.2169294061081024E-2</v>
      </c>
      <c r="AB20">
        <f t="shared" si="2"/>
        <v>216.50481971980582</v>
      </c>
      <c r="AC20">
        <f t="shared" si="3"/>
        <v>0.11748120300751878</v>
      </c>
    </row>
    <row r="21" spans="2:29" x14ac:dyDescent="0.3">
      <c r="B21">
        <f t="shared" si="20"/>
        <v>8</v>
      </c>
      <c r="C21">
        <f t="shared" si="20"/>
        <v>0</v>
      </c>
      <c r="D21">
        <f t="shared" si="20"/>
        <v>125</v>
      </c>
      <c r="E21">
        <f t="shared" si="20"/>
        <v>4.3410101690875801E-3</v>
      </c>
      <c r="F21">
        <f t="shared" si="20"/>
        <v>0.125</v>
      </c>
      <c r="I21">
        <v>17</v>
      </c>
      <c r="J21">
        <f t="shared" si="4"/>
        <v>15.625</v>
      </c>
      <c r="K21">
        <f t="shared" si="5"/>
        <v>15.625</v>
      </c>
      <c r="L21">
        <f t="shared" si="6"/>
        <v>15.625</v>
      </c>
      <c r="M21">
        <f t="shared" si="7"/>
        <v>15.625</v>
      </c>
      <c r="N21">
        <f t="shared" si="8"/>
        <v>15.625</v>
      </c>
      <c r="O21">
        <f t="shared" si="9"/>
        <v>15.625</v>
      </c>
      <c r="P21">
        <f t="shared" si="10"/>
        <v>15.625</v>
      </c>
      <c r="Q21">
        <f t="shared" si="11"/>
        <v>15.625</v>
      </c>
      <c r="R21">
        <f t="shared" si="0"/>
        <v>1732.0385577584466</v>
      </c>
      <c r="S21">
        <f t="shared" si="1"/>
        <v>7.2169294061081024E-2</v>
      </c>
      <c r="T21">
        <f t="shared" si="12"/>
        <v>7.2169294061081024E-2</v>
      </c>
      <c r="U21">
        <f t="shared" si="13"/>
        <v>7.2169294061081024E-2</v>
      </c>
      <c r="V21">
        <f t="shared" si="14"/>
        <v>7.2169294061081024E-2</v>
      </c>
      <c r="W21">
        <f t="shared" si="15"/>
        <v>7.2169294061081024E-2</v>
      </c>
      <c r="X21">
        <f t="shared" si="16"/>
        <v>7.2169294061081024E-2</v>
      </c>
      <c r="Y21">
        <f t="shared" si="17"/>
        <v>7.2169294061081024E-2</v>
      </c>
      <c r="Z21">
        <f t="shared" si="18"/>
        <v>7.2169294061081024E-2</v>
      </c>
      <c r="AA21">
        <f t="shared" si="19"/>
        <v>7.2169294061081024E-2</v>
      </c>
      <c r="AB21">
        <f t="shared" si="2"/>
        <v>216.50481971980582</v>
      </c>
      <c r="AC21">
        <f t="shared" si="3"/>
        <v>0.11748120300751878</v>
      </c>
    </row>
    <row r="22" spans="2:29" x14ac:dyDescent="0.3">
      <c r="B22">
        <f t="shared" si="20"/>
        <v>8</v>
      </c>
      <c r="C22">
        <f t="shared" si="20"/>
        <v>0</v>
      </c>
      <c r="D22">
        <f t="shared" si="20"/>
        <v>125</v>
      </c>
      <c r="E22">
        <f t="shared" si="20"/>
        <v>4.3410101690875801E-3</v>
      </c>
      <c r="F22">
        <f t="shared" si="20"/>
        <v>0.125</v>
      </c>
      <c r="I22">
        <v>18</v>
      </c>
      <c r="J22">
        <f t="shared" si="4"/>
        <v>15.625</v>
      </c>
      <c r="K22">
        <f t="shared" si="5"/>
        <v>15.625</v>
      </c>
      <c r="L22">
        <f t="shared" si="6"/>
        <v>15.625</v>
      </c>
      <c r="M22">
        <f t="shared" si="7"/>
        <v>15.625</v>
      </c>
      <c r="N22">
        <f t="shared" si="8"/>
        <v>15.625</v>
      </c>
      <c r="O22">
        <f t="shared" si="9"/>
        <v>15.625</v>
      </c>
      <c r="P22">
        <f t="shared" si="10"/>
        <v>15.625</v>
      </c>
      <c r="Q22">
        <f t="shared" si="11"/>
        <v>15.625</v>
      </c>
      <c r="R22">
        <f t="shared" si="0"/>
        <v>1732.0385577584466</v>
      </c>
      <c r="S22">
        <f t="shared" si="1"/>
        <v>7.2169294061081024E-2</v>
      </c>
      <c r="T22">
        <f t="shared" si="12"/>
        <v>7.2169294061081024E-2</v>
      </c>
      <c r="U22">
        <f t="shared" si="13"/>
        <v>7.2169294061081024E-2</v>
      </c>
      <c r="V22">
        <f t="shared" si="14"/>
        <v>7.2169294061081024E-2</v>
      </c>
      <c r="W22">
        <f t="shared" si="15"/>
        <v>7.2169294061081024E-2</v>
      </c>
      <c r="X22">
        <f t="shared" si="16"/>
        <v>7.2169294061081024E-2</v>
      </c>
      <c r="Y22">
        <f t="shared" si="17"/>
        <v>7.2169294061081024E-2</v>
      </c>
      <c r="Z22">
        <f t="shared" si="18"/>
        <v>7.2169294061081024E-2</v>
      </c>
      <c r="AA22">
        <f t="shared" si="19"/>
        <v>7.2169294061081024E-2</v>
      </c>
      <c r="AB22">
        <f t="shared" si="2"/>
        <v>216.50481971980582</v>
      </c>
      <c r="AC22">
        <f t="shared" si="3"/>
        <v>0.11748120300751878</v>
      </c>
    </row>
    <row r="23" spans="2:29" x14ac:dyDescent="0.3">
      <c r="B23">
        <f t="shared" ref="B23:F38" si="21">B22</f>
        <v>8</v>
      </c>
      <c r="C23">
        <f t="shared" si="21"/>
        <v>0</v>
      </c>
      <c r="D23">
        <f t="shared" si="21"/>
        <v>125</v>
      </c>
      <c r="E23">
        <f t="shared" si="21"/>
        <v>4.3410101690875801E-3</v>
      </c>
      <c r="F23">
        <f t="shared" si="21"/>
        <v>0.125</v>
      </c>
      <c r="I23">
        <v>19</v>
      </c>
      <c r="J23">
        <f t="shared" si="4"/>
        <v>15.625</v>
      </c>
      <c r="K23">
        <f t="shared" si="5"/>
        <v>15.625</v>
      </c>
      <c r="L23">
        <f t="shared" si="6"/>
        <v>15.625</v>
      </c>
      <c r="M23">
        <f t="shared" si="7"/>
        <v>15.625</v>
      </c>
      <c r="N23">
        <f t="shared" si="8"/>
        <v>15.625</v>
      </c>
      <c r="O23">
        <f t="shared" si="9"/>
        <v>15.625</v>
      </c>
      <c r="P23">
        <f t="shared" si="10"/>
        <v>15.625</v>
      </c>
      <c r="Q23">
        <f t="shared" si="11"/>
        <v>15.625</v>
      </c>
      <c r="R23">
        <f t="shared" si="0"/>
        <v>1732.0385577584466</v>
      </c>
      <c r="S23">
        <f t="shared" si="1"/>
        <v>7.2169294061081024E-2</v>
      </c>
      <c r="T23">
        <f t="shared" si="12"/>
        <v>7.2169294061081024E-2</v>
      </c>
      <c r="U23">
        <f t="shared" si="13"/>
        <v>7.2169294061081024E-2</v>
      </c>
      <c r="V23">
        <f t="shared" si="14"/>
        <v>7.2169294061081024E-2</v>
      </c>
      <c r="W23">
        <f t="shared" si="15"/>
        <v>7.2169294061081024E-2</v>
      </c>
      <c r="X23">
        <f t="shared" si="16"/>
        <v>7.2169294061081024E-2</v>
      </c>
      <c r="Y23">
        <f t="shared" si="17"/>
        <v>7.2169294061081024E-2</v>
      </c>
      <c r="Z23">
        <f t="shared" si="18"/>
        <v>7.2169294061081024E-2</v>
      </c>
      <c r="AA23">
        <f t="shared" si="19"/>
        <v>7.2169294061081024E-2</v>
      </c>
      <c r="AB23">
        <f t="shared" si="2"/>
        <v>216.50481971980582</v>
      </c>
      <c r="AC23">
        <f t="shared" si="3"/>
        <v>0.11748120300751878</v>
      </c>
    </row>
    <row r="24" spans="2:29" x14ac:dyDescent="0.3">
      <c r="B24">
        <f t="shared" si="21"/>
        <v>8</v>
      </c>
      <c r="C24">
        <f t="shared" si="21"/>
        <v>0</v>
      </c>
      <c r="D24">
        <f t="shared" si="21"/>
        <v>125</v>
      </c>
      <c r="E24">
        <f t="shared" si="21"/>
        <v>4.3410101690875801E-3</v>
      </c>
      <c r="F24">
        <f t="shared" si="21"/>
        <v>0.125</v>
      </c>
      <c r="I24">
        <v>20</v>
      </c>
      <c r="J24">
        <f t="shared" si="4"/>
        <v>15.625</v>
      </c>
      <c r="K24">
        <f t="shared" si="5"/>
        <v>15.625</v>
      </c>
      <c r="L24">
        <f t="shared" si="6"/>
        <v>15.625</v>
      </c>
      <c r="M24">
        <f t="shared" si="7"/>
        <v>15.625</v>
      </c>
      <c r="N24">
        <f t="shared" si="8"/>
        <v>15.625</v>
      </c>
      <c r="O24">
        <f t="shared" si="9"/>
        <v>15.625</v>
      </c>
      <c r="P24">
        <f t="shared" si="10"/>
        <v>15.625</v>
      </c>
      <c r="Q24">
        <f t="shared" si="11"/>
        <v>15.625</v>
      </c>
      <c r="R24">
        <f t="shared" si="0"/>
        <v>1732.0385577584466</v>
      </c>
      <c r="S24">
        <f t="shared" si="1"/>
        <v>7.2169294061081024E-2</v>
      </c>
      <c r="T24">
        <f t="shared" si="12"/>
        <v>7.2169294061081024E-2</v>
      </c>
      <c r="U24">
        <f t="shared" si="13"/>
        <v>7.2169294061081024E-2</v>
      </c>
      <c r="V24">
        <f t="shared" si="14"/>
        <v>7.2169294061081024E-2</v>
      </c>
      <c r="W24">
        <f t="shared" si="15"/>
        <v>7.2169294061081024E-2</v>
      </c>
      <c r="X24">
        <f t="shared" si="16"/>
        <v>7.2169294061081024E-2</v>
      </c>
      <c r="Y24">
        <f t="shared" si="17"/>
        <v>7.2169294061081024E-2</v>
      </c>
      <c r="Z24">
        <f t="shared" si="18"/>
        <v>7.2169294061081024E-2</v>
      </c>
      <c r="AA24">
        <f t="shared" si="19"/>
        <v>7.2169294061081024E-2</v>
      </c>
      <c r="AB24">
        <f t="shared" si="2"/>
        <v>216.50481971980582</v>
      </c>
      <c r="AC24">
        <f t="shared" si="3"/>
        <v>0.11748120300751878</v>
      </c>
    </row>
    <row r="25" spans="2:29" x14ac:dyDescent="0.3">
      <c r="B25">
        <f t="shared" si="21"/>
        <v>8</v>
      </c>
      <c r="C25">
        <f t="shared" si="21"/>
        <v>0</v>
      </c>
      <c r="D25">
        <f t="shared" si="21"/>
        <v>125</v>
      </c>
      <c r="E25">
        <f t="shared" si="21"/>
        <v>4.3410101690875801E-3</v>
      </c>
      <c r="F25">
        <f t="shared" si="21"/>
        <v>0.125</v>
      </c>
      <c r="I25">
        <v>21</v>
      </c>
      <c r="J25">
        <f t="shared" si="4"/>
        <v>15.625</v>
      </c>
      <c r="K25">
        <f t="shared" si="5"/>
        <v>15.625</v>
      </c>
      <c r="L25">
        <f t="shared" si="6"/>
        <v>15.625</v>
      </c>
      <c r="M25">
        <f t="shared" si="7"/>
        <v>15.625</v>
      </c>
      <c r="N25">
        <f t="shared" si="8"/>
        <v>15.625</v>
      </c>
      <c r="O25">
        <f t="shared" si="9"/>
        <v>15.625</v>
      </c>
      <c r="P25">
        <f t="shared" si="10"/>
        <v>15.625</v>
      </c>
      <c r="Q25">
        <f t="shared" si="11"/>
        <v>15.625</v>
      </c>
      <c r="R25">
        <f t="shared" si="0"/>
        <v>1732.0385577584466</v>
      </c>
      <c r="S25">
        <f t="shared" si="1"/>
        <v>7.2169294061081024E-2</v>
      </c>
      <c r="T25">
        <f t="shared" si="12"/>
        <v>7.2169294061081024E-2</v>
      </c>
      <c r="U25">
        <f t="shared" si="13"/>
        <v>7.2169294061081024E-2</v>
      </c>
      <c r="V25">
        <f t="shared" si="14"/>
        <v>7.2169294061081024E-2</v>
      </c>
      <c r="W25">
        <f t="shared" si="15"/>
        <v>7.2169294061081024E-2</v>
      </c>
      <c r="X25">
        <f t="shared" si="16"/>
        <v>7.2169294061081024E-2</v>
      </c>
      <c r="Y25">
        <f t="shared" si="17"/>
        <v>7.2169294061081024E-2</v>
      </c>
      <c r="Z25">
        <f t="shared" si="18"/>
        <v>7.2169294061081024E-2</v>
      </c>
      <c r="AA25">
        <f t="shared" si="19"/>
        <v>7.2169294061081024E-2</v>
      </c>
      <c r="AB25">
        <f t="shared" si="2"/>
        <v>216.50481971980582</v>
      </c>
      <c r="AC25">
        <f t="shared" si="3"/>
        <v>0.11748120300751878</v>
      </c>
    </row>
    <row r="26" spans="2:29" x14ac:dyDescent="0.3">
      <c r="B26">
        <f t="shared" si="21"/>
        <v>8</v>
      </c>
      <c r="C26">
        <f t="shared" si="21"/>
        <v>0</v>
      </c>
      <c r="D26">
        <f t="shared" si="21"/>
        <v>125</v>
      </c>
      <c r="E26">
        <f t="shared" si="21"/>
        <v>4.3410101690875801E-3</v>
      </c>
      <c r="F26">
        <f t="shared" si="21"/>
        <v>0.125</v>
      </c>
      <c r="I26">
        <v>22</v>
      </c>
      <c r="J26">
        <f t="shared" si="4"/>
        <v>15.625</v>
      </c>
      <c r="K26">
        <f t="shared" si="5"/>
        <v>15.625</v>
      </c>
      <c r="L26">
        <f t="shared" si="6"/>
        <v>15.625</v>
      </c>
      <c r="M26">
        <f t="shared" si="7"/>
        <v>15.625</v>
      </c>
      <c r="N26">
        <f t="shared" si="8"/>
        <v>15.625</v>
      </c>
      <c r="O26">
        <f t="shared" si="9"/>
        <v>15.625</v>
      </c>
      <c r="P26">
        <f t="shared" si="10"/>
        <v>15.625</v>
      </c>
      <c r="Q26">
        <f t="shared" si="11"/>
        <v>15.625</v>
      </c>
      <c r="R26">
        <f t="shared" si="0"/>
        <v>1732.0385577584466</v>
      </c>
      <c r="S26">
        <f t="shared" si="1"/>
        <v>7.2169294061081024E-2</v>
      </c>
      <c r="T26">
        <f t="shared" si="12"/>
        <v>7.2169294061081024E-2</v>
      </c>
      <c r="U26">
        <f t="shared" si="13"/>
        <v>7.2169294061081024E-2</v>
      </c>
      <c r="V26">
        <f t="shared" si="14"/>
        <v>7.2169294061081024E-2</v>
      </c>
      <c r="W26">
        <f t="shared" si="15"/>
        <v>7.2169294061081024E-2</v>
      </c>
      <c r="X26">
        <f t="shared" si="16"/>
        <v>7.2169294061081024E-2</v>
      </c>
      <c r="Y26">
        <f t="shared" si="17"/>
        <v>7.2169294061081024E-2</v>
      </c>
      <c r="Z26">
        <f t="shared" si="18"/>
        <v>7.2169294061081024E-2</v>
      </c>
      <c r="AA26">
        <f t="shared" si="19"/>
        <v>7.2169294061081024E-2</v>
      </c>
      <c r="AB26">
        <f t="shared" si="2"/>
        <v>216.50481971980582</v>
      </c>
      <c r="AC26">
        <f t="shared" si="3"/>
        <v>0.11748120300751878</v>
      </c>
    </row>
    <row r="27" spans="2:29" x14ac:dyDescent="0.3">
      <c r="B27">
        <f t="shared" si="21"/>
        <v>8</v>
      </c>
      <c r="C27">
        <f t="shared" si="21"/>
        <v>0</v>
      </c>
      <c r="D27">
        <f t="shared" si="21"/>
        <v>125</v>
      </c>
      <c r="E27">
        <f t="shared" si="21"/>
        <v>4.3410101690875801E-3</v>
      </c>
      <c r="F27">
        <f t="shared" si="21"/>
        <v>0.125</v>
      </c>
      <c r="I27">
        <v>23</v>
      </c>
      <c r="J27">
        <f t="shared" si="4"/>
        <v>15.625</v>
      </c>
      <c r="K27">
        <f t="shared" si="5"/>
        <v>15.625</v>
      </c>
      <c r="L27">
        <f t="shared" si="6"/>
        <v>15.625</v>
      </c>
      <c r="M27">
        <f t="shared" si="7"/>
        <v>15.625</v>
      </c>
      <c r="N27">
        <f t="shared" si="8"/>
        <v>15.625</v>
      </c>
      <c r="O27">
        <f t="shared" si="9"/>
        <v>15.625</v>
      </c>
      <c r="P27">
        <f t="shared" si="10"/>
        <v>15.625</v>
      </c>
      <c r="Q27">
        <f t="shared" si="11"/>
        <v>15.625</v>
      </c>
      <c r="R27">
        <f t="shared" si="0"/>
        <v>1732.0385577584466</v>
      </c>
      <c r="S27">
        <f t="shared" si="1"/>
        <v>7.2169294061081024E-2</v>
      </c>
      <c r="T27">
        <f t="shared" si="12"/>
        <v>7.2169294061081024E-2</v>
      </c>
      <c r="U27">
        <f t="shared" si="13"/>
        <v>7.2169294061081024E-2</v>
      </c>
      <c r="V27">
        <f t="shared" si="14"/>
        <v>7.2169294061081024E-2</v>
      </c>
      <c r="W27">
        <f t="shared" si="15"/>
        <v>7.2169294061081024E-2</v>
      </c>
      <c r="X27">
        <f t="shared" si="16"/>
        <v>7.2169294061081024E-2</v>
      </c>
      <c r="Y27">
        <f t="shared" si="17"/>
        <v>7.2169294061081024E-2</v>
      </c>
      <c r="Z27">
        <f t="shared" si="18"/>
        <v>7.2169294061081024E-2</v>
      </c>
      <c r="AA27">
        <f t="shared" si="19"/>
        <v>7.2169294061081024E-2</v>
      </c>
      <c r="AB27">
        <f t="shared" si="2"/>
        <v>216.50481971980582</v>
      </c>
      <c r="AC27">
        <f t="shared" si="3"/>
        <v>0.11748120300751878</v>
      </c>
    </row>
    <row r="28" spans="2:29" x14ac:dyDescent="0.3">
      <c r="B28">
        <f t="shared" si="21"/>
        <v>8</v>
      </c>
      <c r="C28">
        <f t="shared" si="21"/>
        <v>0</v>
      </c>
      <c r="D28">
        <f t="shared" si="21"/>
        <v>125</v>
      </c>
      <c r="E28">
        <f t="shared" si="21"/>
        <v>4.3410101690875801E-3</v>
      </c>
      <c r="F28">
        <f t="shared" si="21"/>
        <v>0.125</v>
      </c>
      <c r="I28">
        <v>24</v>
      </c>
      <c r="J28">
        <f t="shared" si="4"/>
        <v>15.625</v>
      </c>
      <c r="K28">
        <f t="shared" si="5"/>
        <v>15.625</v>
      </c>
      <c r="L28">
        <f t="shared" si="6"/>
        <v>15.625</v>
      </c>
      <c r="M28">
        <f t="shared" si="7"/>
        <v>15.625</v>
      </c>
      <c r="N28">
        <f t="shared" si="8"/>
        <v>15.625</v>
      </c>
      <c r="O28">
        <f t="shared" si="9"/>
        <v>15.625</v>
      </c>
      <c r="P28">
        <f t="shared" si="10"/>
        <v>15.625</v>
      </c>
      <c r="Q28">
        <f t="shared" si="11"/>
        <v>15.625</v>
      </c>
      <c r="R28">
        <f t="shared" si="0"/>
        <v>1732.0385577584466</v>
      </c>
      <c r="S28">
        <f t="shared" si="1"/>
        <v>7.2169294061081024E-2</v>
      </c>
      <c r="T28">
        <f t="shared" si="12"/>
        <v>7.2169294061081024E-2</v>
      </c>
      <c r="U28">
        <f t="shared" si="13"/>
        <v>7.2169294061081024E-2</v>
      </c>
      <c r="V28">
        <f t="shared" si="14"/>
        <v>7.2169294061081024E-2</v>
      </c>
      <c r="W28">
        <f t="shared" si="15"/>
        <v>7.2169294061081024E-2</v>
      </c>
      <c r="X28">
        <f t="shared" si="16"/>
        <v>7.2169294061081024E-2</v>
      </c>
      <c r="Y28">
        <f t="shared" si="17"/>
        <v>7.2169294061081024E-2</v>
      </c>
      <c r="Z28">
        <f t="shared" si="18"/>
        <v>7.2169294061081024E-2</v>
      </c>
      <c r="AA28">
        <f t="shared" si="19"/>
        <v>7.2169294061081024E-2</v>
      </c>
      <c r="AB28">
        <f t="shared" si="2"/>
        <v>216.50481971980582</v>
      </c>
      <c r="AC28">
        <f t="shared" si="3"/>
        <v>0.11748120300751878</v>
      </c>
    </row>
    <row r="29" spans="2:29" x14ac:dyDescent="0.3">
      <c r="B29">
        <f t="shared" si="21"/>
        <v>8</v>
      </c>
      <c r="C29">
        <f t="shared" si="21"/>
        <v>0</v>
      </c>
      <c r="D29">
        <f t="shared" si="21"/>
        <v>125</v>
      </c>
      <c r="E29">
        <f t="shared" si="21"/>
        <v>4.3410101690875801E-3</v>
      </c>
      <c r="F29">
        <f t="shared" si="21"/>
        <v>0.125</v>
      </c>
      <c r="I29">
        <v>25</v>
      </c>
      <c r="J29">
        <f t="shared" si="4"/>
        <v>15.625</v>
      </c>
      <c r="K29">
        <f t="shared" si="5"/>
        <v>15.625</v>
      </c>
      <c r="L29">
        <f t="shared" si="6"/>
        <v>15.625</v>
      </c>
      <c r="M29">
        <f t="shared" si="7"/>
        <v>15.625</v>
      </c>
      <c r="N29">
        <f t="shared" si="8"/>
        <v>15.625</v>
      </c>
      <c r="O29">
        <f t="shared" si="9"/>
        <v>15.625</v>
      </c>
      <c r="P29">
        <f t="shared" si="10"/>
        <v>15.625</v>
      </c>
      <c r="Q29">
        <f t="shared" si="11"/>
        <v>15.625</v>
      </c>
      <c r="R29">
        <f t="shared" si="0"/>
        <v>1732.0385577584466</v>
      </c>
      <c r="S29">
        <f t="shared" si="1"/>
        <v>7.2169294061081024E-2</v>
      </c>
      <c r="T29">
        <f t="shared" si="12"/>
        <v>7.2169294061081024E-2</v>
      </c>
      <c r="U29">
        <f t="shared" si="13"/>
        <v>7.2169294061081024E-2</v>
      </c>
      <c r="V29">
        <f t="shared" si="14"/>
        <v>7.2169294061081024E-2</v>
      </c>
      <c r="W29">
        <f t="shared" si="15"/>
        <v>7.2169294061081024E-2</v>
      </c>
      <c r="X29">
        <f t="shared" si="16"/>
        <v>7.2169294061081024E-2</v>
      </c>
      <c r="Y29">
        <f t="shared" si="17"/>
        <v>7.2169294061081024E-2</v>
      </c>
      <c r="Z29">
        <f t="shared" si="18"/>
        <v>7.2169294061081024E-2</v>
      </c>
      <c r="AA29">
        <f t="shared" si="19"/>
        <v>7.2169294061081024E-2</v>
      </c>
      <c r="AB29">
        <f t="shared" si="2"/>
        <v>216.50481971980582</v>
      </c>
      <c r="AC29">
        <f t="shared" si="3"/>
        <v>0.11748120300751878</v>
      </c>
    </row>
    <row r="30" spans="2:29" x14ac:dyDescent="0.3">
      <c r="B30">
        <f t="shared" si="21"/>
        <v>8</v>
      </c>
      <c r="C30">
        <f t="shared" si="21"/>
        <v>0</v>
      </c>
      <c r="D30">
        <f t="shared" si="21"/>
        <v>125</v>
      </c>
      <c r="E30">
        <f t="shared" si="21"/>
        <v>4.3410101690875801E-3</v>
      </c>
      <c r="F30">
        <f t="shared" si="21"/>
        <v>0.125</v>
      </c>
      <c r="I30">
        <v>26</v>
      </c>
      <c r="J30">
        <f t="shared" si="4"/>
        <v>15.625</v>
      </c>
      <c r="K30">
        <f t="shared" si="5"/>
        <v>15.625</v>
      </c>
      <c r="L30">
        <f t="shared" si="6"/>
        <v>15.625</v>
      </c>
      <c r="M30">
        <f t="shared" si="7"/>
        <v>15.625</v>
      </c>
      <c r="N30">
        <f t="shared" si="8"/>
        <v>15.625</v>
      </c>
      <c r="O30">
        <f t="shared" si="9"/>
        <v>15.625</v>
      </c>
      <c r="P30">
        <f t="shared" si="10"/>
        <v>15.625</v>
      </c>
      <c r="Q30">
        <f t="shared" si="11"/>
        <v>15.625</v>
      </c>
      <c r="R30">
        <f t="shared" si="0"/>
        <v>1732.0385577584466</v>
      </c>
      <c r="S30">
        <f t="shared" si="1"/>
        <v>7.2169294061081024E-2</v>
      </c>
      <c r="T30">
        <f t="shared" si="12"/>
        <v>7.2169294061081024E-2</v>
      </c>
      <c r="U30">
        <f t="shared" si="13"/>
        <v>7.2169294061081024E-2</v>
      </c>
      <c r="V30">
        <f t="shared" si="14"/>
        <v>7.2169294061081024E-2</v>
      </c>
      <c r="W30">
        <f t="shared" si="15"/>
        <v>7.2169294061081024E-2</v>
      </c>
      <c r="X30">
        <f t="shared" si="16"/>
        <v>7.2169294061081024E-2</v>
      </c>
      <c r="Y30">
        <f t="shared" si="17"/>
        <v>7.2169294061081024E-2</v>
      </c>
      <c r="Z30">
        <f t="shared" si="18"/>
        <v>7.2169294061081024E-2</v>
      </c>
      <c r="AA30">
        <f t="shared" si="19"/>
        <v>7.2169294061081024E-2</v>
      </c>
      <c r="AB30">
        <f t="shared" si="2"/>
        <v>216.50481971980582</v>
      </c>
      <c r="AC30">
        <f t="shared" si="3"/>
        <v>0.11748120300751878</v>
      </c>
    </row>
    <row r="31" spans="2:29" x14ac:dyDescent="0.3">
      <c r="B31">
        <f t="shared" si="21"/>
        <v>8</v>
      </c>
      <c r="C31">
        <f t="shared" si="21"/>
        <v>0</v>
      </c>
      <c r="D31">
        <f t="shared" si="21"/>
        <v>125</v>
      </c>
      <c r="E31">
        <f t="shared" si="21"/>
        <v>4.3410101690875801E-3</v>
      </c>
      <c r="F31">
        <f t="shared" si="21"/>
        <v>0.125</v>
      </c>
      <c r="I31">
        <v>27</v>
      </c>
      <c r="J31">
        <f t="shared" si="4"/>
        <v>15.625</v>
      </c>
      <c r="K31">
        <f t="shared" si="5"/>
        <v>15.625</v>
      </c>
      <c r="L31">
        <f t="shared" si="6"/>
        <v>15.625</v>
      </c>
      <c r="M31">
        <f t="shared" si="7"/>
        <v>15.625</v>
      </c>
      <c r="N31">
        <f t="shared" si="8"/>
        <v>15.625</v>
      </c>
      <c r="O31">
        <f t="shared" si="9"/>
        <v>15.625</v>
      </c>
      <c r="P31">
        <f t="shared" si="10"/>
        <v>15.625</v>
      </c>
      <c r="Q31">
        <f t="shared" si="11"/>
        <v>15.625</v>
      </c>
      <c r="R31">
        <f t="shared" si="0"/>
        <v>1732.0385577584466</v>
      </c>
      <c r="S31">
        <f t="shared" si="1"/>
        <v>7.2169294061081024E-2</v>
      </c>
      <c r="T31">
        <f t="shared" si="12"/>
        <v>7.2169294061081024E-2</v>
      </c>
      <c r="U31">
        <f t="shared" si="13"/>
        <v>7.2169294061081024E-2</v>
      </c>
      <c r="V31">
        <f t="shared" si="14"/>
        <v>7.2169294061081024E-2</v>
      </c>
      <c r="W31">
        <f t="shared" si="15"/>
        <v>7.2169294061081024E-2</v>
      </c>
      <c r="X31">
        <f t="shared" si="16"/>
        <v>7.2169294061081024E-2</v>
      </c>
      <c r="Y31">
        <f t="shared" si="17"/>
        <v>7.2169294061081024E-2</v>
      </c>
      <c r="Z31">
        <f t="shared" si="18"/>
        <v>7.2169294061081024E-2</v>
      </c>
      <c r="AA31">
        <f t="shared" si="19"/>
        <v>7.2169294061081024E-2</v>
      </c>
      <c r="AB31">
        <f t="shared" si="2"/>
        <v>216.50481971980582</v>
      </c>
      <c r="AC31">
        <f t="shared" si="3"/>
        <v>0.11748120300751878</v>
      </c>
    </row>
    <row r="32" spans="2:29" x14ac:dyDescent="0.3">
      <c r="B32">
        <f t="shared" si="21"/>
        <v>8</v>
      </c>
      <c r="C32">
        <f t="shared" si="21"/>
        <v>0</v>
      </c>
      <c r="D32">
        <f t="shared" si="21"/>
        <v>125</v>
      </c>
      <c r="E32">
        <f t="shared" si="21"/>
        <v>4.3410101690875801E-3</v>
      </c>
      <c r="F32">
        <f t="shared" si="21"/>
        <v>0.125</v>
      </c>
      <c r="I32">
        <v>28</v>
      </c>
      <c r="J32">
        <f t="shared" si="4"/>
        <v>15.625</v>
      </c>
      <c r="K32">
        <f t="shared" si="5"/>
        <v>15.625</v>
      </c>
      <c r="L32">
        <f t="shared" si="6"/>
        <v>15.625</v>
      </c>
      <c r="M32">
        <f t="shared" si="7"/>
        <v>15.625</v>
      </c>
      <c r="N32">
        <f t="shared" si="8"/>
        <v>15.625</v>
      </c>
      <c r="O32">
        <f t="shared" si="9"/>
        <v>15.625</v>
      </c>
      <c r="P32">
        <f t="shared" si="10"/>
        <v>15.625</v>
      </c>
      <c r="Q32">
        <f t="shared" si="11"/>
        <v>15.625</v>
      </c>
      <c r="R32">
        <f t="shared" si="0"/>
        <v>1732.0385577584466</v>
      </c>
      <c r="S32">
        <f t="shared" si="1"/>
        <v>7.2169294061081024E-2</v>
      </c>
      <c r="T32">
        <f t="shared" si="12"/>
        <v>7.2169294061081024E-2</v>
      </c>
      <c r="U32">
        <f t="shared" si="13"/>
        <v>7.2169294061081024E-2</v>
      </c>
      <c r="V32">
        <f t="shared" si="14"/>
        <v>7.2169294061081024E-2</v>
      </c>
      <c r="W32">
        <f t="shared" si="15"/>
        <v>7.2169294061081024E-2</v>
      </c>
      <c r="X32">
        <f t="shared" si="16"/>
        <v>7.2169294061081024E-2</v>
      </c>
      <c r="Y32">
        <f t="shared" si="17"/>
        <v>7.2169294061081024E-2</v>
      </c>
      <c r="Z32">
        <f t="shared" si="18"/>
        <v>7.2169294061081024E-2</v>
      </c>
      <c r="AA32">
        <f t="shared" si="19"/>
        <v>7.2169294061081024E-2</v>
      </c>
      <c r="AB32">
        <f t="shared" si="2"/>
        <v>216.50481971980582</v>
      </c>
      <c r="AC32">
        <f t="shared" si="3"/>
        <v>0.11748120300751878</v>
      </c>
    </row>
    <row r="33" spans="2:29" x14ac:dyDescent="0.3">
      <c r="B33">
        <f t="shared" si="21"/>
        <v>8</v>
      </c>
      <c r="C33">
        <f t="shared" si="21"/>
        <v>0</v>
      </c>
      <c r="D33">
        <f t="shared" si="21"/>
        <v>125</v>
      </c>
      <c r="E33">
        <f t="shared" si="21"/>
        <v>4.3410101690875801E-3</v>
      </c>
      <c r="F33">
        <f t="shared" si="21"/>
        <v>0.125</v>
      </c>
      <c r="I33">
        <v>29</v>
      </c>
      <c r="J33">
        <f t="shared" si="4"/>
        <v>15.625</v>
      </c>
      <c r="K33">
        <f t="shared" si="5"/>
        <v>15.625</v>
      </c>
      <c r="L33">
        <f t="shared" si="6"/>
        <v>15.625</v>
      </c>
      <c r="M33">
        <f t="shared" si="7"/>
        <v>15.625</v>
      </c>
      <c r="N33">
        <f t="shared" si="8"/>
        <v>15.625</v>
      </c>
      <c r="O33">
        <f t="shared" si="9"/>
        <v>15.625</v>
      </c>
      <c r="P33">
        <f t="shared" si="10"/>
        <v>15.625</v>
      </c>
      <c r="Q33">
        <f t="shared" si="11"/>
        <v>15.625</v>
      </c>
      <c r="R33">
        <f t="shared" si="0"/>
        <v>1732.0385577584466</v>
      </c>
      <c r="S33">
        <f t="shared" si="1"/>
        <v>7.2169294061081024E-2</v>
      </c>
      <c r="T33">
        <f t="shared" si="12"/>
        <v>7.2169294061081024E-2</v>
      </c>
      <c r="U33">
        <f t="shared" si="13"/>
        <v>7.2169294061081024E-2</v>
      </c>
      <c r="V33">
        <f t="shared" si="14"/>
        <v>7.2169294061081024E-2</v>
      </c>
      <c r="W33">
        <f t="shared" si="15"/>
        <v>7.2169294061081024E-2</v>
      </c>
      <c r="X33">
        <f t="shared" si="16"/>
        <v>7.2169294061081024E-2</v>
      </c>
      <c r="Y33">
        <f t="shared" si="17"/>
        <v>7.2169294061081024E-2</v>
      </c>
      <c r="Z33">
        <f t="shared" si="18"/>
        <v>7.2169294061081024E-2</v>
      </c>
      <c r="AA33">
        <f t="shared" si="19"/>
        <v>7.2169294061081024E-2</v>
      </c>
      <c r="AB33">
        <f t="shared" si="2"/>
        <v>216.50481971980582</v>
      </c>
      <c r="AC33">
        <f t="shared" si="3"/>
        <v>0.11748120300751878</v>
      </c>
    </row>
    <row r="34" spans="2:29" x14ac:dyDescent="0.3">
      <c r="B34">
        <f t="shared" si="21"/>
        <v>8</v>
      </c>
      <c r="C34">
        <f t="shared" si="21"/>
        <v>0</v>
      </c>
      <c r="D34">
        <f t="shared" si="21"/>
        <v>125</v>
      </c>
      <c r="E34">
        <f t="shared" si="21"/>
        <v>4.3410101690875801E-3</v>
      </c>
      <c r="F34">
        <f t="shared" si="21"/>
        <v>0.125</v>
      </c>
      <c r="I34">
        <v>30</v>
      </c>
      <c r="J34">
        <f t="shared" si="4"/>
        <v>15.625</v>
      </c>
      <c r="K34">
        <f t="shared" si="5"/>
        <v>15.625</v>
      </c>
      <c r="L34">
        <f t="shared" si="6"/>
        <v>15.625</v>
      </c>
      <c r="M34">
        <f t="shared" si="7"/>
        <v>15.625</v>
      </c>
      <c r="N34">
        <f t="shared" si="8"/>
        <v>15.625</v>
      </c>
      <c r="O34">
        <f t="shared" si="9"/>
        <v>15.625</v>
      </c>
      <c r="P34">
        <f t="shared" si="10"/>
        <v>15.625</v>
      </c>
      <c r="Q34">
        <f t="shared" si="11"/>
        <v>15.625</v>
      </c>
      <c r="R34">
        <f t="shared" si="0"/>
        <v>1732.0385577584466</v>
      </c>
      <c r="S34">
        <f t="shared" si="1"/>
        <v>7.2169294061081024E-2</v>
      </c>
      <c r="T34">
        <f t="shared" si="12"/>
        <v>7.2169294061081024E-2</v>
      </c>
      <c r="U34">
        <f t="shared" si="13"/>
        <v>7.2169294061081024E-2</v>
      </c>
      <c r="V34">
        <f t="shared" si="14"/>
        <v>7.2169294061081024E-2</v>
      </c>
      <c r="W34">
        <f t="shared" si="15"/>
        <v>7.2169294061081024E-2</v>
      </c>
      <c r="X34">
        <f t="shared" si="16"/>
        <v>7.2169294061081024E-2</v>
      </c>
      <c r="Y34">
        <f t="shared" si="17"/>
        <v>7.2169294061081024E-2</v>
      </c>
      <c r="Z34">
        <f t="shared" si="18"/>
        <v>7.2169294061081024E-2</v>
      </c>
      <c r="AA34">
        <f t="shared" si="19"/>
        <v>7.2169294061081024E-2</v>
      </c>
      <c r="AB34">
        <f t="shared" si="2"/>
        <v>216.50481971980582</v>
      </c>
      <c r="AC34">
        <f t="shared" si="3"/>
        <v>0.11748120300751878</v>
      </c>
    </row>
    <row r="35" spans="2:29" x14ac:dyDescent="0.3">
      <c r="B35">
        <f t="shared" si="21"/>
        <v>8</v>
      </c>
      <c r="C35">
        <f t="shared" si="21"/>
        <v>0</v>
      </c>
      <c r="D35">
        <f t="shared" si="21"/>
        <v>125</v>
      </c>
      <c r="E35">
        <f t="shared" si="21"/>
        <v>4.3410101690875801E-3</v>
      </c>
      <c r="F35">
        <f t="shared" si="21"/>
        <v>0.125</v>
      </c>
      <c r="I35">
        <v>31</v>
      </c>
      <c r="J35">
        <f t="shared" si="4"/>
        <v>15.625</v>
      </c>
      <c r="K35">
        <f t="shared" si="5"/>
        <v>15.625</v>
      </c>
      <c r="L35">
        <f t="shared" si="6"/>
        <v>15.625</v>
      </c>
      <c r="M35">
        <f t="shared" si="7"/>
        <v>15.625</v>
      </c>
      <c r="N35">
        <f t="shared" si="8"/>
        <v>15.625</v>
      </c>
      <c r="O35">
        <f t="shared" si="9"/>
        <v>15.625</v>
      </c>
      <c r="P35">
        <f t="shared" si="10"/>
        <v>15.625</v>
      </c>
      <c r="Q35">
        <f t="shared" si="11"/>
        <v>15.625</v>
      </c>
      <c r="R35">
        <f t="shared" si="0"/>
        <v>1732.0385577584466</v>
      </c>
      <c r="S35">
        <f t="shared" si="1"/>
        <v>7.2169294061081024E-2</v>
      </c>
      <c r="T35">
        <f t="shared" si="12"/>
        <v>7.2169294061081024E-2</v>
      </c>
      <c r="U35">
        <f t="shared" si="13"/>
        <v>7.2169294061081024E-2</v>
      </c>
      <c r="V35">
        <f t="shared" si="14"/>
        <v>7.2169294061081024E-2</v>
      </c>
      <c r="W35">
        <f t="shared" si="15"/>
        <v>7.2169294061081024E-2</v>
      </c>
      <c r="X35">
        <f t="shared" si="16"/>
        <v>7.2169294061081024E-2</v>
      </c>
      <c r="Y35">
        <f t="shared" si="17"/>
        <v>7.2169294061081024E-2</v>
      </c>
      <c r="Z35">
        <f t="shared" si="18"/>
        <v>7.2169294061081024E-2</v>
      </c>
      <c r="AA35">
        <f t="shared" si="19"/>
        <v>7.2169294061081024E-2</v>
      </c>
      <c r="AB35">
        <f t="shared" si="2"/>
        <v>216.50481971980582</v>
      </c>
      <c r="AC35">
        <f t="shared" si="3"/>
        <v>0.11748120300751878</v>
      </c>
    </row>
    <row r="36" spans="2:29" x14ac:dyDescent="0.3">
      <c r="B36">
        <f t="shared" si="21"/>
        <v>8</v>
      </c>
      <c r="C36">
        <f t="shared" si="21"/>
        <v>0</v>
      </c>
      <c r="D36">
        <f t="shared" si="21"/>
        <v>125</v>
      </c>
      <c r="E36">
        <f t="shared" si="21"/>
        <v>4.3410101690875801E-3</v>
      </c>
      <c r="F36">
        <f t="shared" si="21"/>
        <v>0.125</v>
      </c>
      <c r="I36">
        <v>32</v>
      </c>
      <c r="J36">
        <f t="shared" si="4"/>
        <v>15.625</v>
      </c>
      <c r="K36">
        <f t="shared" si="5"/>
        <v>15.625</v>
      </c>
      <c r="L36">
        <f t="shared" si="6"/>
        <v>15.625</v>
      </c>
      <c r="M36">
        <f t="shared" si="7"/>
        <v>15.625</v>
      </c>
      <c r="N36">
        <f t="shared" si="8"/>
        <v>15.625</v>
      </c>
      <c r="O36">
        <f t="shared" si="9"/>
        <v>15.625</v>
      </c>
      <c r="P36">
        <f t="shared" si="10"/>
        <v>15.625</v>
      </c>
      <c r="Q36">
        <f t="shared" si="11"/>
        <v>15.625</v>
      </c>
      <c r="R36">
        <f t="shared" si="0"/>
        <v>1732.0385577584466</v>
      </c>
      <c r="S36">
        <f t="shared" si="1"/>
        <v>7.2169294061081024E-2</v>
      </c>
      <c r="T36">
        <f t="shared" si="12"/>
        <v>7.2169294061081024E-2</v>
      </c>
      <c r="U36">
        <f t="shared" si="13"/>
        <v>7.2169294061081024E-2</v>
      </c>
      <c r="V36">
        <f t="shared" si="14"/>
        <v>7.2169294061081024E-2</v>
      </c>
      <c r="W36">
        <f t="shared" si="15"/>
        <v>7.2169294061081024E-2</v>
      </c>
      <c r="X36">
        <f t="shared" si="16"/>
        <v>7.2169294061081024E-2</v>
      </c>
      <c r="Y36">
        <f t="shared" si="17"/>
        <v>7.2169294061081024E-2</v>
      </c>
      <c r="Z36">
        <f t="shared" si="18"/>
        <v>7.2169294061081024E-2</v>
      </c>
      <c r="AA36">
        <f t="shared" si="19"/>
        <v>7.2169294061081024E-2</v>
      </c>
      <c r="AB36">
        <f t="shared" si="2"/>
        <v>216.50481971980582</v>
      </c>
      <c r="AC36">
        <f t="shared" si="3"/>
        <v>0.11748120300751878</v>
      </c>
    </row>
    <row r="37" spans="2:29" x14ac:dyDescent="0.3">
      <c r="B37">
        <f t="shared" si="21"/>
        <v>8</v>
      </c>
      <c r="C37">
        <f t="shared" si="21"/>
        <v>0</v>
      </c>
      <c r="D37">
        <f t="shared" si="21"/>
        <v>125</v>
      </c>
      <c r="E37">
        <f t="shared" si="21"/>
        <v>4.3410101690875801E-3</v>
      </c>
      <c r="F37">
        <f t="shared" si="21"/>
        <v>0.125</v>
      </c>
      <c r="I37">
        <v>33</v>
      </c>
      <c r="J37">
        <f t="shared" si="4"/>
        <v>15.625</v>
      </c>
      <c r="K37">
        <f t="shared" si="5"/>
        <v>15.625</v>
      </c>
      <c r="L37">
        <f t="shared" si="6"/>
        <v>15.625</v>
      </c>
      <c r="M37">
        <f t="shared" si="7"/>
        <v>15.625</v>
      </c>
      <c r="N37">
        <f t="shared" si="8"/>
        <v>15.625</v>
      </c>
      <c r="O37">
        <f t="shared" si="9"/>
        <v>15.625</v>
      </c>
      <c r="P37">
        <f t="shared" si="10"/>
        <v>15.625</v>
      </c>
      <c r="Q37">
        <f t="shared" si="11"/>
        <v>15.625</v>
      </c>
      <c r="R37">
        <f t="shared" ref="R37:R68" si="22">D37/(C37+AA37)</f>
        <v>1732.0385577584466</v>
      </c>
      <c r="S37">
        <f t="shared" ref="S37:S68" si="23">E37*(1+J36)</f>
        <v>7.2169294061081024E-2</v>
      </c>
      <c r="T37">
        <f t="shared" si="12"/>
        <v>7.2169294061081024E-2</v>
      </c>
      <c r="U37">
        <f t="shared" si="13"/>
        <v>7.2169294061081024E-2</v>
      </c>
      <c r="V37">
        <f t="shared" si="14"/>
        <v>7.2169294061081024E-2</v>
      </c>
      <c r="W37">
        <f t="shared" si="15"/>
        <v>7.2169294061081024E-2</v>
      </c>
      <c r="X37">
        <f t="shared" si="16"/>
        <v>7.2169294061081024E-2</v>
      </c>
      <c r="Y37">
        <f t="shared" si="17"/>
        <v>7.2169294061081024E-2</v>
      </c>
      <c r="Z37">
        <f t="shared" si="18"/>
        <v>7.2169294061081024E-2</v>
      </c>
      <c r="AA37">
        <f t="shared" si="19"/>
        <v>7.2169294061081024E-2</v>
      </c>
      <c r="AB37">
        <f t="shared" ref="AB37:AB68" si="24">R37*F37</f>
        <v>216.50481971980582</v>
      </c>
      <c r="AC37">
        <f t="shared" ref="AC37:AC68" si="25">AB37*E37*F37</f>
        <v>0.11748120300751878</v>
      </c>
    </row>
    <row r="38" spans="2:29" x14ac:dyDescent="0.3">
      <c r="B38">
        <f t="shared" si="21"/>
        <v>8</v>
      </c>
      <c r="C38">
        <f t="shared" si="21"/>
        <v>0</v>
      </c>
      <c r="D38">
        <f t="shared" si="21"/>
        <v>125</v>
      </c>
      <c r="E38">
        <f t="shared" si="21"/>
        <v>4.3410101690875801E-3</v>
      </c>
      <c r="F38">
        <f t="shared" si="21"/>
        <v>0.125</v>
      </c>
      <c r="I38">
        <v>34</v>
      </c>
      <c r="J38">
        <f t="shared" si="4"/>
        <v>15.625</v>
      </c>
      <c r="K38">
        <f t="shared" si="5"/>
        <v>15.625</v>
      </c>
      <c r="L38">
        <f t="shared" si="6"/>
        <v>15.625</v>
      </c>
      <c r="M38">
        <f t="shared" si="7"/>
        <v>15.625</v>
      </c>
      <c r="N38">
        <f t="shared" si="8"/>
        <v>15.625</v>
      </c>
      <c r="O38">
        <f t="shared" si="9"/>
        <v>15.625</v>
      </c>
      <c r="P38">
        <f t="shared" si="10"/>
        <v>15.625</v>
      </c>
      <c r="Q38">
        <f t="shared" si="11"/>
        <v>15.625</v>
      </c>
      <c r="R38">
        <f t="shared" si="22"/>
        <v>1732.0385577584466</v>
      </c>
      <c r="S38">
        <f t="shared" si="23"/>
        <v>7.2169294061081024E-2</v>
      </c>
      <c r="T38">
        <f t="shared" si="12"/>
        <v>7.2169294061081024E-2</v>
      </c>
      <c r="U38">
        <f t="shared" si="13"/>
        <v>7.2169294061081024E-2</v>
      </c>
      <c r="V38">
        <f t="shared" si="14"/>
        <v>7.2169294061081024E-2</v>
      </c>
      <c r="W38">
        <f t="shared" si="15"/>
        <v>7.2169294061081024E-2</v>
      </c>
      <c r="X38">
        <f t="shared" si="16"/>
        <v>7.2169294061081024E-2</v>
      </c>
      <c r="Y38">
        <f t="shared" si="17"/>
        <v>7.2169294061081024E-2</v>
      </c>
      <c r="Z38">
        <f t="shared" si="18"/>
        <v>7.2169294061081024E-2</v>
      </c>
      <c r="AA38">
        <f t="shared" si="19"/>
        <v>7.2169294061081024E-2</v>
      </c>
      <c r="AB38">
        <f t="shared" si="24"/>
        <v>216.50481971980582</v>
      </c>
      <c r="AC38">
        <f t="shared" si="25"/>
        <v>0.11748120300751878</v>
      </c>
    </row>
    <row r="39" spans="2:29" x14ac:dyDescent="0.3">
      <c r="B39">
        <f t="shared" ref="B39:F54" si="26">B38</f>
        <v>8</v>
      </c>
      <c r="C39">
        <f t="shared" si="26"/>
        <v>0</v>
      </c>
      <c r="D39">
        <f t="shared" si="26"/>
        <v>125</v>
      </c>
      <c r="E39">
        <f t="shared" si="26"/>
        <v>4.3410101690875801E-3</v>
      </c>
      <c r="F39">
        <f t="shared" si="26"/>
        <v>0.125</v>
      </c>
      <c r="I39">
        <v>35</v>
      </c>
      <c r="J39">
        <f t="shared" si="4"/>
        <v>15.625</v>
      </c>
      <c r="K39">
        <f t="shared" si="5"/>
        <v>15.625</v>
      </c>
      <c r="L39">
        <f t="shared" si="6"/>
        <v>15.625</v>
      </c>
      <c r="M39">
        <f t="shared" si="7"/>
        <v>15.625</v>
      </c>
      <c r="N39">
        <f t="shared" si="8"/>
        <v>15.625</v>
      </c>
      <c r="O39">
        <f t="shared" si="9"/>
        <v>15.625</v>
      </c>
      <c r="P39">
        <f t="shared" si="10"/>
        <v>15.625</v>
      </c>
      <c r="Q39">
        <f t="shared" si="11"/>
        <v>15.625</v>
      </c>
      <c r="R39">
        <f t="shared" si="22"/>
        <v>1732.0385577584466</v>
      </c>
      <c r="S39">
        <f t="shared" si="23"/>
        <v>7.2169294061081024E-2</v>
      </c>
      <c r="T39">
        <f t="shared" si="12"/>
        <v>7.2169294061081024E-2</v>
      </c>
      <c r="U39">
        <f t="shared" si="13"/>
        <v>7.2169294061081024E-2</v>
      </c>
      <c r="V39">
        <f t="shared" si="14"/>
        <v>7.2169294061081024E-2</v>
      </c>
      <c r="W39">
        <f t="shared" si="15"/>
        <v>7.2169294061081024E-2</v>
      </c>
      <c r="X39">
        <f t="shared" si="16"/>
        <v>7.2169294061081024E-2</v>
      </c>
      <c r="Y39">
        <f t="shared" si="17"/>
        <v>7.2169294061081024E-2</v>
      </c>
      <c r="Z39">
        <f t="shared" si="18"/>
        <v>7.2169294061081024E-2</v>
      </c>
      <c r="AA39">
        <f t="shared" si="19"/>
        <v>7.2169294061081024E-2</v>
      </c>
      <c r="AB39">
        <f t="shared" si="24"/>
        <v>216.50481971980582</v>
      </c>
      <c r="AC39">
        <f t="shared" si="25"/>
        <v>0.11748120300751878</v>
      </c>
    </row>
    <row r="40" spans="2:29" x14ac:dyDescent="0.3">
      <c r="B40">
        <f t="shared" si="26"/>
        <v>8</v>
      </c>
      <c r="C40">
        <f t="shared" si="26"/>
        <v>0</v>
      </c>
      <c r="D40">
        <f t="shared" si="26"/>
        <v>125</v>
      </c>
      <c r="E40">
        <f t="shared" si="26"/>
        <v>4.3410101690875801E-3</v>
      </c>
      <c r="F40">
        <f t="shared" si="26"/>
        <v>0.125</v>
      </c>
      <c r="I40">
        <v>36</v>
      </c>
      <c r="J40">
        <f t="shared" si="4"/>
        <v>15.625</v>
      </c>
      <c r="K40">
        <f t="shared" si="5"/>
        <v>15.625</v>
      </c>
      <c r="L40">
        <f t="shared" si="6"/>
        <v>15.625</v>
      </c>
      <c r="M40">
        <f t="shared" si="7"/>
        <v>15.625</v>
      </c>
      <c r="N40">
        <f t="shared" si="8"/>
        <v>15.625</v>
      </c>
      <c r="O40">
        <f t="shared" si="9"/>
        <v>15.625</v>
      </c>
      <c r="P40">
        <f t="shared" si="10"/>
        <v>15.625</v>
      </c>
      <c r="Q40">
        <f t="shared" si="11"/>
        <v>15.625</v>
      </c>
      <c r="R40">
        <f t="shared" si="22"/>
        <v>1732.0385577584466</v>
      </c>
      <c r="S40">
        <f t="shared" si="23"/>
        <v>7.2169294061081024E-2</v>
      </c>
      <c r="T40">
        <f t="shared" si="12"/>
        <v>7.2169294061081024E-2</v>
      </c>
      <c r="U40">
        <f t="shared" si="13"/>
        <v>7.2169294061081024E-2</v>
      </c>
      <c r="V40">
        <f t="shared" si="14"/>
        <v>7.2169294061081024E-2</v>
      </c>
      <c r="W40">
        <f t="shared" si="15"/>
        <v>7.2169294061081024E-2</v>
      </c>
      <c r="X40">
        <f t="shared" si="16"/>
        <v>7.2169294061081024E-2</v>
      </c>
      <c r="Y40">
        <f t="shared" si="17"/>
        <v>7.2169294061081024E-2</v>
      </c>
      <c r="Z40">
        <f t="shared" si="18"/>
        <v>7.2169294061081024E-2</v>
      </c>
      <c r="AA40">
        <f t="shared" si="19"/>
        <v>7.2169294061081024E-2</v>
      </c>
      <c r="AB40">
        <f t="shared" si="24"/>
        <v>216.50481971980582</v>
      </c>
      <c r="AC40">
        <f t="shared" si="25"/>
        <v>0.11748120300751878</v>
      </c>
    </row>
    <row r="41" spans="2:29" x14ac:dyDescent="0.3">
      <c r="B41">
        <f t="shared" si="26"/>
        <v>8</v>
      </c>
      <c r="C41">
        <f t="shared" si="26"/>
        <v>0</v>
      </c>
      <c r="D41">
        <f t="shared" si="26"/>
        <v>125</v>
      </c>
      <c r="E41">
        <f t="shared" si="26"/>
        <v>4.3410101690875801E-3</v>
      </c>
      <c r="F41">
        <f t="shared" si="26"/>
        <v>0.125</v>
      </c>
      <c r="I41">
        <v>37</v>
      </c>
      <c r="J41">
        <f t="shared" si="4"/>
        <v>15.625</v>
      </c>
      <c r="K41">
        <f t="shared" si="5"/>
        <v>15.625</v>
      </c>
      <c r="L41">
        <f t="shared" si="6"/>
        <v>15.625</v>
      </c>
      <c r="M41">
        <f t="shared" si="7"/>
        <v>15.625</v>
      </c>
      <c r="N41">
        <f t="shared" si="8"/>
        <v>15.625</v>
      </c>
      <c r="O41">
        <f t="shared" si="9"/>
        <v>15.625</v>
      </c>
      <c r="P41">
        <f t="shared" si="10"/>
        <v>15.625</v>
      </c>
      <c r="Q41">
        <f t="shared" si="11"/>
        <v>15.625</v>
      </c>
      <c r="R41">
        <f t="shared" si="22"/>
        <v>1732.0385577584466</v>
      </c>
      <c r="S41">
        <f t="shared" si="23"/>
        <v>7.2169294061081024E-2</v>
      </c>
      <c r="T41">
        <f t="shared" si="12"/>
        <v>7.2169294061081024E-2</v>
      </c>
      <c r="U41">
        <f t="shared" si="13"/>
        <v>7.2169294061081024E-2</v>
      </c>
      <c r="V41">
        <f t="shared" si="14"/>
        <v>7.2169294061081024E-2</v>
      </c>
      <c r="W41">
        <f t="shared" si="15"/>
        <v>7.2169294061081024E-2</v>
      </c>
      <c r="X41">
        <f t="shared" si="16"/>
        <v>7.2169294061081024E-2</v>
      </c>
      <c r="Y41">
        <f t="shared" si="17"/>
        <v>7.2169294061081024E-2</v>
      </c>
      <c r="Z41">
        <f t="shared" si="18"/>
        <v>7.2169294061081024E-2</v>
      </c>
      <c r="AA41">
        <f t="shared" si="19"/>
        <v>7.2169294061081024E-2</v>
      </c>
      <c r="AB41">
        <f t="shared" si="24"/>
        <v>216.50481971980582</v>
      </c>
      <c r="AC41">
        <f t="shared" si="25"/>
        <v>0.11748120300751878</v>
      </c>
    </row>
    <row r="42" spans="2:29" x14ac:dyDescent="0.3">
      <c r="B42">
        <f t="shared" si="26"/>
        <v>8</v>
      </c>
      <c r="C42">
        <f t="shared" si="26"/>
        <v>0</v>
      </c>
      <c r="D42">
        <f t="shared" si="26"/>
        <v>125</v>
      </c>
      <c r="E42">
        <f t="shared" si="26"/>
        <v>4.3410101690875801E-3</v>
      </c>
      <c r="F42">
        <f t="shared" si="26"/>
        <v>0.125</v>
      </c>
      <c r="I42">
        <v>38</v>
      </c>
      <c r="J42">
        <f t="shared" si="4"/>
        <v>15.625</v>
      </c>
      <c r="K42">
        <f t="shared" si="5"/>
        <v>15.625</v>
      </c>
      <c r="L42">
        <f t="shared" si="6"/>
        <v>15.625</v>
      </c>
      <c r="M42">
        <f t="shared" si="7"/>
        <v>15.625</v>
      </c>
      <c r="N42">
        <f t="shared" si="8"/>
        <v>15.625</v>
      </c>
      <c r="O42">
        <f t="shared" si="9"/>
        <v>15.625</v>
      </c>
      <c r="P42">
        <f t="shared" si="10"/>
        <v>15.625</v>
      </c>
      <c r="Q42">
        <f t="shared" si="11"/>
        <v>15.625</v>
      </c>
      <c r="R42">
        <f t="shared" si="22"/>
        <v>1732.0385577584466</v>
      </c>
      <c r="S42">
        <f t="shared" si="23"/>
        <v>7.2169294061081024E-2</v>
      </c>
      <c r="T42">
        <f t="shared" si="12"/>
        <v>7.2169294061081024E-2</v>
      </c>
      <c r="U42">
        <f t="shared" si="13"/>
        <v>7.2169294061081024E-2</v>
      </c>
      <c r="V42">
        <f t="shared" si="14"/>
        <v>7.2169294061081024E-2</v>
      </c>
      <c r="W42">
        <f t="shared" si="15"/>
        <v>7.2169294061081024E-2</v>
      </c>
      <c r="X42">
        <f t="shared" si="16"/>
        <v>7.2169294061081024E-2</v>
      </c>
      <c r="Y42">
        <f t="shared" si="17"/>
        <v>7.2169294061081024E-2</v>
      </c>
      <c r="Z42">
        <f t="shared" si="18"/>
        <v>7.2169294061081024E-2</v>
      </c>
      <c r="AA42">
        <f t="shared" si="19"/>
        <v>7.2169294061081024E-2</v>
      </c>
      <c r="AB42">
        <f t="shared" si="24"/>
        <v>216.50481971980582</v>
      </c>
      <c r="AC42">
        <f t="shared" si="25"/>
        <v>0.11748120300751878</v>
      </c>
    </row>
    <row r="43" spans="2:29" x14ac:dyDescent="0.3">
      <c r="B43">
        <f t="shared" si="26"/>
        <v>8</v>
      </c>
      <c r="C43">
        <f t="shared" si="26"/>
        <v>0</v>
      </c>
      <c r="D43">
        <f t="shared" si="26"/>
        <v>125</v>
      </c>
      <c r="E43">
        <f t="shared" si="26"/>
        <v>4.3410101690875801E-3</v>
      </c>
      <c r="F43">
        <f t="shared" si="26"/>
        <v>0.125</v>
      </c>
      <c r="I43">
        <v>39</v>
      </c>
      <c r="J43">
        <f t="shared" si="4"/>
        <v>15.625</v>
      </c>
      <c r="K43">
        <f t="shared" si="5"/>
        <v>15.625</v>
      </c>
      <c r="L43">
        <f t="shared" si="6"/>
        <v>15.625</v>
      </c>
      <c r="M43">
        <f t="shared" si="7"/>
        <v>15.625</v>
      </c>
      <c r="N43">
        <f t="shared" si="8"/>
        <v>15.625</v>
      </c>
      <c r="O43">
        <f t="shared" si="9"/>
        <v>15.625</v>
      </c>
      <c r="P43">
        <f t="shared" si="10"/>
        <v>15.625</v>
      </c>
      <c r="Q43">
        <f t="shared" si="11"/>
        <v>15.625</v>
      </c>
      <c r="R43">
        <f t="shared" si="22"/>
        <v>1732.0385577584466</v>
      </c>
      <c r="S43">
        <f t="shared" si="23"/>
        <v>7.2169294061081024E-2</v>
      </c>
      <c r="T43">
        <f t="shared" si="12"/>
        <v>7.2169294061081024E-2</v>
      </c>
      <c r="U43">
        <f t="shared" si="13"/>
        <v>7.2169294061081024E-2</v>
      </c>
      <c r="V43">
        <f t="shared" si="14"/>
        <v>7.2169294061081024E-2</v>
      </c>
      <c r="W43">
        <f t="shared" si="15"/>
        <v>7.2169294061081024E-2</v>
      </c>
      <c r="X43">
        <f t="shared" si="16"/>
        <v>7.2169294061081024E-2</v>
      </c>
      <c r="Y43">
        <f t="shared" si="17"/>
        <v>7.2169294061081024E-2</v>
      </c>
      <c r="Z43">
        <f t="shared" si="18"/>
        <v>7.2169294061081024E-2</v>
      </c>
      <c r="AA43">
        <f t="shared" si="19"/>
        <v>7.2169294061081024E-2</v>
      </c>
      <c r="AB43">
        <f t="shared" si="24"/>
        <v>216.50481971980582</v>
      </c>
      <c r="AC43">
        <f t="shared" si="25"/>
        <v>0.11748120300751878</v>
      </c>
    </row>
    <row r="44" spans="2:29" x14ac:dyDescent="0.3">
      <c r="B44">
        <f t="shared" si="26"/>
        <v>8</v>
      </c>
      <c r="C44">
        <f t="shared" si="26"/>
        <v>0</v>
      </c>
      <c r="D44">
        <f t="shared" si="26"/>
        <v>125</v>
      </c>
      <c r="E44">
        <f t="shared" si="26"/>
        <v>4.3410101690875801E-3</v>
      </c>
      <c r="F44">
        <f t="shared" si="26"/>
        <v>0.125</v>
      </c>
      <c r="I44">
        <v>40</v>
      </c>
      <c r="J44">
        <f t="shared" si="4"/>
        <v>15.625</v>
      </c>
      <c r="K44">
        <f t="shared" si="5"/>
        <v>15.625</v>
      </c>
      <c r="L44">
        <f t="shared" si="6"/>
        <v>15.625</v>
      </c>
      <c r="M44">
        <f t="shared" si="7"/>
        <v>15.625</v>
      </c>
      <c r="N44">
        <f t="shared" si="8"/>
        <v>15.625</v>
      </c>
      <c r="O44">
        <f t="shared" si="9"/>
        <v>15.625</v>
      </c>
      <c r="P44">
        <f t="shared" si="10"/>
        <v>15.625</v>
      </c>
      <c r="Q44">
        <f t="shared" si="11"/>
        <v>15.625</v>
      </c>
      <c r="R44">
        <f t="shared" si="22"/>
        <v>1732.0385577584466</v>
      </c>
      <c r="S44">
        <f t="shared" si="23"/>
        <v>7.2169294061081024E-2</v>
      </c>
      <c r="T44">
        <f t="shared" si="12"/>
        <v>7.2169294061081024E-2</v>
      </c>
      <c r="U44">
        <f t="shared" si="13"/>
        <v>7.2169294061081024E-2</v>
      </c>
      <c r="V44">
        <f t="shared" si="14"/>
        <v>7.2169294061081024E-2</v>
      </c>
      <c r="W44">
        <f t="shared" si="15"/>
        <v>7.2169294061081024E-2</v>
      </c>
      <c r="X44">
        <f t="shared" si="16"/>
        <v>7.2169294061081024E-2</v>
      </c>
      <c r="Y44">
        <f t="shared" si="17"/>
        <v>7.2169294061081024E-2</v>
      </c>
      <c r="Z44">
        <f t="shared" si="18"/>
        <v>7.2169294061081024E-2</v>
      </c>
      <c r="AA44">
        <f t="shared" si="19"/>
        <v>7.2169294061081024E-2</v>
      </c>
      <c r="AB44">
        <f t="shared" si="24"/>
        <v>216.50481971980582</v>
      </c>
      <c r="AC44">
        <f t="shared" si="25"/>
        <v>0.11748120300751878</v>
      </c>
    </row>
    <row r="45" spans="2:29" x14ac:dyDescent="0.3">
      <c r="B45">
        <f t="shared" si="26"/>
        <v>8</v>
      </c>
      <c r="C45">
        <f t="shared" si="26"/>
        <v>0</v>
      </c>
      <c r="D45">
        <f t="shared" si="26"/>
        <v>125</v>
      </c>
      <c r="E45">
        <f t="shared" si="26"/>
        <v>4.3410101690875801E-3</v>
      </c>
      <c r="F45">
        <f t="shared" si="26"/>
        <v>0.125</v>
      </c>
      <c r="I45">
        <v>41</v>
      </c>
      <c r="J45">
        <f t="shared" si="4"/>
        <v>15.625</v>
      </c>
      <c r="K45">
        <f t="shared" si="5"/>
        <v>15.625</v>
      </c>
      <c r="L45">
        <f t="shared" si="6"/>
        <v>15.625</v>
      </c>
      <c r="M45">
        <f t="shared" si="7"/>
        <v>15.625</v>
      </c>
      <c r="N45">
        <f t="shared" si="8"/>
        <v>15.625</v>
      </c>
      <c r="O45">
        <f t="shared" si="9"/>
        <v>15.625</v>
      </c>
      <c r="P45">
        <f t="shared" si="10"/>
        <v>15.625</v>
      </c>
      <c r="Q45">
        <f t="shared" si="11"/>
        <v>15.625</v>
      </c>
      <c r="R45">
        <f t="shared" si="22"/>
        <v>1732.0385577584466</v>
      </c>
      <c r="S45">
        <f t="shared" si="23"/>
        <v>7.2169294061081024E-2</v>
      </c>
      <c r="T45">
        <f t="shared" si="12"/>
        <v>7.2169294061081024E-2</v>
      </c>
      <c r="U45">
        <f t="shared" si="13"/>
        <v>7.2169294061081024E-2</v>
      </c>
      <c r="V45">
        <f t="shared" si="14"/>
        <v>7.2169294061081024E-2</v>
      </c>
      <c r="W45">
        <f t="shared" si="15"/>
        <v>7.2169294061081024E-2</v>
      </c>
      <c r="X45">
        <f t="shared" si="16"/>
        <v>7.2169294061081024E-2</v>
      </c>
      <c r="Y45">
        <f t="shared" si="17"/>
        <v>7.2169294061081024E-2</v>
      </c>
      <c r="Z45">
        <f t="shared" si="18"/>
        <v>7.2169294061081024E-2</v>
      </c>
      <c r="AA45">
        <f t="shared" si="19"/>
        <v>7.2169294061081024E-2</v>
      </c>
      <c r="AB45">
        <f t="shared" si="24"/>
        <v>216.50481971980582</v>
      </c>
      <c r="AC45">
        <f t="shared" si="25"/>
        <v>0.11748120300751878</v>
      </c>
    </row>
    <row r="46" spans="2:29" x14ac:dyDescent="0.3">
      <c r="B46">
        <f t="shared" si="26"/>
        <v>8</v>
      </c>
      <c r="C46">
        <f t="shared" si="26"/>
        <v>0</v>
      </c>
      <c r="D46">
        <f t="shared" si="26"/>
        <v>125</v>
      </c>
      <c r="E46">
        <f t="shared" si="26"/>
        <v>4.3410101690875801E-3</v>
      </c>
      <c r="F46">
        <f t="shared" si="26"/>
        <v>0.125</v>
      </c>
      <c r="I46">
        <v>42</v>
      </c>
      <c r="J46">
        <f t="shared" si="4"/>
        <v>15.625</v>
      </c>
      <c r="K46">
        <f t="shared" si="5"/>
        <v>15.625</v>
      </c>
      <c r="L46">
        <f t="shared" si="6"/>
        <v>15.625</v>
      </c>
      <c r="M46">
        <f t="shared" si="7"/>
        <v>15.625</v>
      </c>
      <c r="N46">
        <f t="shared" si="8"/>
        <v>15.625</v>
      </c>
      <c r="O46">
        <f t="shared" si="9"/>
        <v>15.625</v>
      </c>
      <c r="P46">
        <f t="shared" si="10"/>
        <v>15.625</v>
      </c>
      <c r="Q46">
        <f t="shared" si="11"/>
        <v>15.625</v>
      </c>
      <c r="R46">
        <f t="shared" si="22"/>
        <v>1732.0385577584466</v>
      </c>
      <c r="S46">
        <f t="shared" si="23"/>
        <v>7.2169294061081024E-2</v>
      </c>
      <c r="T46">
        <f t="shared" si="12"/>
        <v>7.2169294061081024E-2</v>
      </c>
      <c r="U46">
        <f t="shared" si="13"/>
        <v>7.2169294061081024E-2</v>
      </c>
      <c r="V46">
        <f t="shared" si="14"/>
        <v>7.2169294061081024E-2</v>
      </c>
      <c r="W46">
        <f t="shared" si="15"/>
        <v>7.2169294061081024E-2</v>
      </c>
      <c r="X46">
        <f t="shared" si="16"/>
        <v>7.2169294061081024E-2</v>
      </c>
      <c r="Y46">
        <f t="shared" si="17"/>
        <v>7.2169294061081024E-2</v>
      </c>
      <c r="Z46">
        <f t="shared" si="18"/>
        <v>7.2169294061081024E-2</v>
      </c>
      <c r="AA46">
        <f t="shared" si="19"/>
        <v>7.2169294061081024E-2</v>
      </c>
      <c r="AB46">
        <f t="shared" si="24"/>
        <v>216.50481971980582</v>
      </c>
      <c r="AC46">
        <f t="shared" si="25"/>
        <v>0.11748120300751878</v>
      </c>
    </row>
    <row r="47" spans="2:29" x14ac:dyDescent="0.3">
      <c r="B47">
        <f t="shared" si="26"/>
        <v>8</v>
      </c>
      <c r="C47">
        <f t="shared" si="26"/>
        <v>0</v>
      </c>
      <c r="D47">
        <f t="shared" si="26"/>
        <v>125</v>
      </c>
      <c r="E47">
        <f t="shared" si="26"/>
        <v>4.3410101690875801E-3</v>
      </c>
      <c r="F47">
        <f t="shared" si="26"/>
        <v>0.125</v>
      </c>
      <c r="I47">
        <v>43</v>
      </c>
      <c r="J47">
        <f t="shared" si="4"/>
        <v>15.625</v>
      </c>
      <c r="K47">
        <f t="shared" si="5"/>
        <v>15.625</v>
      </c>
      <c r="L47">
        <f t="shared" si="6"/>
        <v>15.625</v>
      </c>
      <c r="M47">
        <f t="shared" si="7"/>
        <v>15.625</v>
      </c>
      <c r="N47">
        <f t="shared" si="8"/>
        <v>15.625</v>
      </c>
      <c r="O47">
        <f t="shared" si="9"/>
        <v>15.625</v>
      </c>
      <c r="P47">
        <f t="shared" si="10"/>
        <v>15.625</v>
      </c>
      <c r="Q47">
        <f t="shared" si="11"/>
        <v>15.625</v>
      </c>
      <c r="R47">
        <f t="shared" si="22"/>
        <v>1732.0385577584466</v>
      </c>
      <c r="S47">
        <f t="shared" si="23"/>
        <v>7.2169294061081024E-2</v>
      </c>
      <c r="T47">
        <f t="shared" si="12"/>
        <v>7.2169294061081024E-2</v>
      </c>
      <c r="U47">
        <f t="shared" si="13"/>
        <v>7.2169294061081024E-2</v>
      </c>
      <c r="V47">
        <f t="shared" si="14"/>
        <v>7.2169294061081024E-2</v>
      </c>
      <c r="W47">
        <f t="shared" si="15"/>
        <v>7.2169294061081024E-2</v>
      </c>
      <c r="X47">
        <f t="shared" si="16"/>
        <v>7.2169294061081024E-2</v>
      </c>
      <c r="Y47">
        <f t="shared" si="17"/>
        <v>7.2169294061081024E-2</v>
      </c>
      <c r="Z47">
        <f t="shared" si="18"/>
        <v>7.2169294061081024E-2</v>
      </c>
      <c r="AA47">
        <f t="shared" si="19"/>
        <v>7.2169294061081024E-2</v>
      </c>
      <c r="AB47">
        <f t="shared" si="24"/>
        <v>216.50481971980582</v>
      </c>
      <c r="AC47">
        <f t="shared" si="25"/>
        <v>0.11748120300751878</v>
      </c>
    </row>
    <row r="48" spans="2:29" x14ac:dyDescent="0.3">
      <c r="B48">
        <f t="shared" si="26"/>
        <v>8</v>
      </c>
      <c r="C48">
        <f t="shared" si="26"/>
        <v>0</v>
      </c>
      <c r="D48">
        <f t="shared" si="26"/>
        <v>125</v>
      </c>
      <c r="E48">
        <f t="shared" si="26"/>
        <v>4.3410101690875801E-3</v>
      </c>
      <c r="F48">
        <f t="shared" si="26"/>
        <v>0.125</v>
      </c>
      <c r="I48">
        <v>44</v>
      </c>
      <c r="J48">
        <f t="shared" si="4"/>
        <v>15.625</v>
      </c>
      <c r="K48">
        <f t="shared" si="5"/>
        <v>15.625</v>
      </c>
      <c r="L48">
        <f t="shared" si="6"/>
        <v>15.625</v>
      </c>
      <c r="M48">
        <f t="shared" si="7"/>
        <v>15.625</v>
      </c>
      <c r="N48">
        <f t="shared" si="8"/>
        <v>15.625</v>
      </c>
      <c r="O48">
        <f t="shared" si="9"/>
        <v>15.625</v>
      </c>
      <c r="P48">
        <f t="shared" si="10"/>
        <v>15.625</v>
      </c>
      <c r="Q48">
        <f t="shared" si="11"/>
        <v>15.625</v>
      </c>
      <c r="R48">
        <f t="shared" si="22"/>
        <v>1732.0385577584466</v>
      </c>
      <c r="S48">
        <f t="shared" si="23"/>
        <v>7.2169294061081024E-2</v>
      </c>
      <c r="T48">
        <f t="shared" si="12"/>
        <v>7.2169294061081024E-2</v>
      </c>
      <c r="U48">
        <f t="shared" si="13"/>
        <v>7.2169294061081024E-2</v>
      </c>
      <c r="V48">
        <f t="shared" si="14"/>
        <v>7.2169294061081024E-2</v>
      </c>
      <c r="W48">
        <f t="shared" si="15"/>
        <v>7.2169294061081024E-2</v>
      </c>
      <c r="X48">
        <f t="shared" si="16"/>
        <v>7.2169294061081024E-2</v>
      </c>
      <c r="Y48">
        <f t="shared" si="17"/>
        <v>7.2169294061081024E-2</v>
      </c>
      <c r="Z48">
        <f t="shared" si="18"/>
        <v>7.2169294061081024E-2</v>
      </c>
      <c r="AA48">
        <f t="shared" si="19"/>
        <v>7.2169294061081024E-2</v>
      </c>
      <c r="AB48">
        <f t="shared" si="24"/>
        <v>216.50481971980582</v>
      </c>
      <c r="AC48">
        <f t="shared" si="25"/>
        <v>0.11748120300751878</v>
      </c>
    </row>
    <row r="49" spans="2:29" x14ac:dyDescent="0.3">
      <c r="B49">
        <f t="shared" si="26"/>
        <v>8</v>
      </c>
      <c r="C49">
        <f t="shared" si="26"/>
        <v>0</v>
      </c>
      <c r="D49">
        <f t="shared" si="26"/>
        <v>125</v>
      </c>
      <c r="E49">
        <f t="shared" si="26"/>
        <v>4.3410101690875801E-3</v>
      </c>
      <c r="F49">
        <f t="shared" si="26"/>
        <v>0.125</v>
      </c>
      <c r="I49">
        <v>45</v>
      </c>
      <c r="J49">
        <f t="shared" si="4"/>
        <v>15.625</v>
      </c>
      <c r="K49">
        <f t="shared" si="5"/>
        <v>15.625</v>
      </c>
      <c r="L49">
        <f t="shared" si="6"/>
        <v>15.625</v>
      </c>
      <c r="M49">
        <f t="shared" si="7"/>
        <v>15.625</v>
      </c>
      <c r="N49">
        <f t="shared" si="8"/>
        <v>15.625</v>
      </c>
      <c r="O49">
        <f t="shared" si="9"/>
        <v>15.625</v>
      </c>
      <c r="P49">
        <f t="shared" si="10"/>
        <v>15.625</v>
      </c>
      <c r="Q49">
        <f t="shared" si="11"/>
        <v>15.625</v>
      </c>
      <c r="R49">
        <f t="shared" si="22"/>
        <v>1732.0385577584466</v>
      </c>
      <c r="S49">
        <f t="shared" si="23"/>
        <v>7.2169294061081024E-2</v>
      </c>
      <c r="T49">
        <f t="shared" si="12"/>
        <v>7.2169294061081024E-2</v>
      </c>
      <c r="U49">
        <f t="shared" si="13"/>
        <v>7.2169294061081024E-2</v>
      </c>
      <c r="V49">
        <f t="shared" si="14"/>
        <v>7.2169294061081024E-2</v>
      </c>
      <c r="W49">
        <f t="shared" si="15"/>
        <v>7.2169294061081024E-2</v>
      </c>
      <c r="X49">
        <f t="shared" si="16"/>
        <v>7.2169294061081024E-2</v>
      </c>
      <c r="Y49">
        <f t="shared" si="17"/>
        <v>7.2169294061081024E-2</v>
      </c>
      <c r="Z49">
        <f t="shared" si="18"/>
        <v>7.2169294061081024E-2</v>
      </c>
      <c r="AA49">
        <f t="shared" si="19"/>
        <v>7.2169294061081024E-2</v>
      </c>
      <c r="AB49">
        <f t="shared" si="24"/>
        <v>216.50481971980582</v>
      </c>
      <c r="AC49">
        <f t="shared" si="25"/>
        <v>0.11748120300751878</v>
      </c>
    </row>
    <row r="50" spans="2:29" x14ac:dyDescent="0.3">
      <c r="B50">
        <f t="shared" si="26"/>
        <v>8</v>
      </c>
      <c r="C50">
        <f t="shared" si="26"/>
        <v>0</v>
      </c>
      <c r="D50">
        <f t="shared" si="26"/>
        <v>125</v>
      </c>
      <c r="E50">
        <f t="shared" si="26"/>
        <v>4.3410101690875801E-3</v>
      </c>
      <c r="F50">
        <f t="shared" si="26"/>
        <v>0.125</v>
      </c>
      <c r="I50">
        <v>46</v>
      </c>
      <c r="J50">
        <f t="shared" si="4"/>
        <v>15.625</v>
      </c>
      <c r="K50">
        <f t="shared" si="5"/>
        <v>15.625</v>
      </c>
      <c r="L50">
        <f t="shared" si="6"/>
        <v>15.625</v>
      </c>
      <c r="M50">
        <f t="shared" si="7"/>
        <v>15.625</v>
      </c>
      <c r="N50">
        <f t="shared" si="8"/>
        <v>15.625</v>
      </c>
      <c r="O50">
        <f t="shared" si="9"/>
        <v>15.625</v>
      </c>
      <c r="P50">
        <f t="shared" si="10"/>
        <v>15.625</v>
      </c>
      <c r="Q50">
        <f t="shared" si="11"/>
        <v>15.625</v>
      </c>
      <c r="R50">
        <f t="shared" si="22"/>
        <v>1732.0385577584466</v>
      </c>
      <c r="S50">
        <f t="shared" si="23"/>
        <v>7.2169294061081024E-2</v>
      </c>
      <c r="T50">
        <f t="shared" si="12"/>
        <v>7.2169294061081024E-2</v>
      </c>
      <c r="U50">
        <f t="shared" si="13"/>
        <v>7.2169294061081024E-2</v>
      </c>
      <c r="V50">
        <f t="shared" si="14"/>
        <v>7.2169294061081024E-2</v>
      </c>
      <c r="W50">
        <f t="shared" si="15"/>
        <v>7.2169294061081024E-2</v>
      </c>
      <c r="X50">
        <f t="shared" si="16"/>
        <v>7.2169294061081024E-2</v>
      </c>
      <c r="Y50">
        <f t="shared" si="17"/>
        <v>7.2169294061081024E-2</v>
      </c>
      <c r="Z50">
        <f t="shared" si="18"/>
        <v>7.2169294061081024E-2</v>
      </c>
      <c r="AA50">
        <f t="shared" si="19"/>
        <v>7.2169294061081024E-2</v>
      </c>
      <c r="AB50">
        <f t="shared" si="24"/>
        <v>216.50481971980582</v>
      </c>
      <c r="AC50">
        <f t="shared" si="25"/>
        <v>0.11748120300751878</v>
      </c>
    </row>
    <row r="51" spans="2:29" x14ac:dyDescent="0.3">
      <c r="B51">
        <f t="shared" si="26"/>
        <v>8</v>
      </c>
      <c r="C51">
        <f t="shared" si="26"/>
        <v>0</v>
      </c>
      <c r="D51">
        <f t="shared" si="26"/>
        <v>125</v>
      </c>
      <c r="E51">
        <f t="shared" si="26"/>
        <v>4.3410101690875801E-3</v>
      </c>
      <c r="F51">
        <f t="shared" si="26"/>
        <v>0.125</v>
      </c>
      <c r="I51">
        <v>47</v>
      </c>
      <c r="J51">
        <f t="shared" si="4"/>
        <v>15.625</v>
      </c>
      <c r="K51">
        <f t="shared" si="5"/>
        <v>15.625</v>
      </c>
      <c r="L51">
        <f t="shared" si="6"/>
        <v>15.625</v>
      </c>
      <c r="M51">
        <f t="shared" si="7"/>
        <v>15.625</v>
      </c>
      <c r="N51">
        <f t="shared" si="8"/>
        <v>15.625</v>
      </c>
      <c r="O51">
        <f t="shared" si="9"/>
        <v>15.625</v>
      </c>
      <c r="P51">
        <f t="shared" si="10"/>
        <v>15.625</v>
      </c>
      <c r="Q51">
        <f t="shared" si="11"/>
        <v>15.625</v>
      </c>
      <c r="R51">
        <f t="shared" si="22"/>
        <v>1732.0385577584466</v>
      </c>
      <c r="S51">
        <f t="shared" si="23"/>
        <v>7.2169294061081024E-2</v>
      </c>
      <c r="T51">
        <f t="shared" si="12"/>
        <v>7.2169294061081024E-2</v>
      </c>
      <c r="U51">
        <f t="shared" si="13"/>
        <v>7.2169294061081024E-2</v>
      </c>
      <c r="V51">
        <f t="shared" si="14"/>
        <v>7.2169294061081024E-2</v>
      </c>
      <c r="W51">
        <f t="shared" si="15"/>
        <v>7.2169294061081024E-2</v>
      </c>
      <c r="X51">
        <f t="shared" si="16"/>
        <v>7.2169294061081024E-2</v>
      </c>
      <c r="Y51">
        <f t="shared" si="17"/>
        <v>7.2169294061081024E-2</v>
      </c>
      <c r="Z51">
        <f t="shared" si="18"/>
        <v>7.2169294061081024E-2</v>
      </c>
      <c r="AA51">
        <f t="shared" si="19"/>
        <v>7.2169294061081024E-2</v>
      </c>
      <c r="AB51">
        <f t="shared" si="24"/>
        <v>216.50481971980582</v>
      </c>
      <c r="AC51">
        <f t="shared" si="25"/>
        <v>0.11748120300751878</v>
      </c>
    </row>
    <row r="52" spans="2:29" x14ac:dyDescent="0.3">
      <c r="B52">
        <f t="shared" si="26"/>
        <v>8</v>
      </c>
      <c r="C52">
        <f t="shared" si="26"/>
        <v>0</v>
      </c>
      <c r="D52">
        <f t="shared" si="26"/>
        <v>125</v>
      </c>
      <c r="E52">
        <f t="shared" si="26"/>
        <v>4.3410101690875801E-3</v>
      </c>
      <c r="F52">
        <f t="shared" si="26"/>
        <v>0.125</v>
      </c>
      <c r="I52">
        <v>48</v>
      </c>
      <c r="J52">
        <f t="shared" si="4"/>
        <v>15.625</v>
      </c>
      <c r="K52">
        <f t="shared" si="5"/>
        <v>15.625</v>
      </c>
      <c r="L52">
        <f t="shared" si="6"/>
        <v>15.625</v>
      </c>
      <c r="M52">
        <f t="shared" si="7"/>
        <v>15.625</v>
      </c>
      <c r="N52">
        <f t="shared" si="8"/>
        <v>15.625</v>
      </c>
      <c r="O52">
        <f t="shared" si="9"/>
        <v>15.625</v>
      </c>
      <c r="P52">
        <f t="shared" si="10"/>
        <v>15.625</v>
      </c>
      <c r="Q52">
        <f t="shared" si="11"/>
        <v>15.625</v>
      </c>
      <c r="R52">
        <f t="shared" si="22"/>
        <v>1732.0385577584466</v>
      </c>
      <c r="S52">
        <f t="shared" si="23"/>
        <v>7.2169294061081024E-2</v>
      </c>
      <c r="T52">
        <f t="shared" si="12"/>
        <v>7.2169294061081024E-2</v>
      </c>
      <c r="U52">
        <f t="shared" si="13"/>
        <v>7.2169294061081024E-2</v>
      </c>
      <c r="V52">
        <f t="shared" si="14"/>
        <v>7.2169294061081024E-2</v>
      </c>
      <c r="W52">
        <f t="shared" si="15"/>
        <v>7.2169294061081024E-2</v>
      </c>
      <c r="X52">
        <f t="shared" si="16"/>
        <v>7.2169294061081024E-2</v>
      </c>
      <c r="Y52">
        <f t="shared" si="17"/>
        <v>7.2169294061081024E-2</v>
      </c>
      <c r="Z52">
        <f t="shared" si="18"/>
        <v>7.2169294061081024E-2</v>
      </c>
      <c r="AA52">
        <f t="shared" si="19"/>
        <v>7.2169294061081024E-2</v>
      </c>
      <c r="AB52">
        <f t="shared" si="24"/>
        <v>216.50481971980582</v>
      </c>
      <c r="AC52">
        <f t="shared" si="25"/>
        <v>0.11748120300751878</v>
      </c>
    </row>
    <row r="53" spans="2:29" x14ac:dyDescent="0.3">
      <c r="B53">
        <f t="shared" si="26"/>
        <v>8</v>
      </c>
      <c r="C53">
        <f t="shared" si="26"/>
        <v>0</v>
      </c>
      <c r="D53">
        <f t="shared" si="26"/>
        <v>125</v>
      </c>
      <c r="E53">
        <f t="shared" si="26"/>
        <v>4.3410101690875801E-3</v>
      </c>
      <c r="F53">
        <f t="shared" si="26"/>
        <v>0.125</v>
      </c>
      <c r="I53">
        <v>49</v>
      </c>
      <c r="J53">
        <f t="shared" si="4"/>
        <v>15.625</v>
      </c>
      <c r="K53">
        <f t="shared" si="5"/>
        <v>15.625</v>
      </c>
      <c r="L53">
        <f t="shared" si="6"/>
        <v>15.625</v>
      </c>
      <c r="M53">
        <f t="shared" si="7"/>
        <v>15.625</v>
      </c>
      <c r="N53">
        <f t="shared" si="8"/>
        <v>15.625</v>
      </c>
      <c r="O53">
        <f t="shared" si="9"/>
        <v>15.625</v>
      </c>
      <c r="P53">
        <f t="shared" si="10"/>
        <v>15.625</v>
      </c>
      <c r="Q53">
        <f t="shared" si="11"/>
        <v>15.625</v>
      </c>
      <c r="R53">
        <f t="shared" si="22"/>
        <v>1732.0385577584466</v>
      </c>
      <c r="S53">
        <f t="shared" si="23"/>
        <v>7.2169294061081024E-2</v>
      </c>
      <c r="T53">
        <f t="shared" si="12"/>
        <v>7.2169294061081024E-2</v>
      </c>
      <c r="U53">
        <f t="shared" si="13"/>
        <v>7.2169294061081024E-2</v>
      </c>
      <c r="V53">
        <f t="shared" si="14"/>
        <v>7.2169294061081024E-2</v>
      </c>
      <c r="W53">
        <f t="shared" si="15"/>
        <v>7.2169294061081024E-2</v>
      </c>
      <c r="X53">
        <f t="shared" si="16"/>
        <v>7.2169294061081024E-2</v>
      </c>
      <c r="Y53">
        <f t="shared" si="17"/>
        <v>7.2169294061081024E-2</v>
      </c>
      <c r="Z53">
        <f t="shared" si="18"/>
        <v>7.2169294061081024E-2</v>
      </c>
      <c r="AA53">
        <f t="shared" si="19"/>
        <v>7.2169294061081024E-2</v>
      </c>
      <c r="AB53">
        <f t="shared" si="24"/>
        <v>216.50481971980582</v>
      </c>
      <c r="AC53">
        <f t="shared" si="25"/>
        <v>0.11748120300751878</v>
      </c>
    </row>
    <row r="54" spans="2:29" x14ac:dyDescent="0.3">
      <c r="B54">
        <f t="shared" si="26"/>
        <v>8</v>
      </c>
      <c r="C54">
        <f t="shared" si="26"/>
        <v>0</v>
      </c>
      <c r="D54">
        <f t="shared" si="26"/>
        <v>125</v>
      </c>
      <c r="E54">
        <f t="shared" si="26"/>
        <v>4.3410101690875801E-3</v>
      </c>
      <c r="F54">
        <f t="shared" si="26"/>
        <v>0.125</v>
      </c>
      <c r="I54">
        <v>50</v>
      </c>
      <c r="J54">
        <f t="shared" si="4"/>
        <v>15.625</v>
      </c>
      <c r="K54">
        <f t="shared" si="5"/>
        <v>15.625</v>
      </c>
      <c r="L54">
        <f t="shared" si="6"/>
        <v>15.625</v>
      </c>
      <c r="M54">
        <f t="shared" si="7"/>
        <v>15.625</v>
      </c>
      <c r="N54">
        <f t="shared" si="8"/>
        <v>15.625</v>
      </c>
      <c r="O54">
        <f t="shared" si="9"/>
        <v>15.625</v>
      </c>
      <c r="P54">
        <f t="shared" si="10"/>
        <v>15.625</v>
      </c>
      <c r="Q54">
        <f t="shared" si="11"/>
        <v>15.625</v>
      </c>
      <c r="R54">
        <f t="shared" si="22"/>
        <v>1732.0385577584466</v>
      </c>
      <c r="S54">
        <f t="shared" si="23"/>
        <v>7.2169294061081024E-2</v>
      </c>
      <c r="T54">
        <f t="shared" si="12"/>
        <v>7.2169294061081024E-2</v>
      </c>
      <c r="U54">
        <f t="shared" si="13"/>
        <v>7.2169294061081024E-2</v>
      </c>
      <c r="V54">
        <f t="shared" si="14"/>
        <v>7.2169294061081024E-2</v>
      </c>
      <c r="W54">
        <f t="shared" si="15"/>
        <v>7.2169294061081024E-2</v>
      </c>
      <c r="X54">
        <f t="shared" si="16"/>
        <v>7.2169294061081024E-2</v>
      </c>
      <c r="Y54">
        <f t="shared" si="17"/>
        <v>7.2169294061081024E-2</v>
      </c>
      <c r="Z54">
        <f t="shared" si="18"/>
        <v>7.2169294061081024E-2</v>
      </c>
      <c r="AA54">
        <f t="shared" si="19"/>
        <v>7.2169294061081024E-2</v>
      </c>
      <c r="AB54">
        <f t="shared" si="24"/>
        <v>216.50481971980582</v>
      </c>
      <c r="AC54">
        <f t="shared" si="25"/>
        <v>0.11748120300751878</v>
      </c>
    </row>
    <row r="55" spans="2:29" x14ac:dyDescent="0.3">
      <c r="B55">
        <f t="shared" ref="B55:F70" si="27">B54</f>
        <v>8</v>
      </c>
      <c r="C55">
        <f t="shared" si="27"/>
        <v>0</v>
      </c>
      <c r="D55">
        <f t="shared" si="27"/>
        <v>125</v>
      </c>
      <c r="E55">
        <f t="shared" si="27"/>
        <v>4.3410101690875801E-3</v>
      </c>
      <c r="F55">
        <f t="shared" si="27"/>
        <v>0.125</v>
      </c>
      <c r="I55">
        <v>51</v>
      </c>
      <c r="J55">
        <f t="shared" si="4"/>
        <v>15.625</v>
      </c>
      <c r="K55">
        <f t="shared" si="5"/>
        <v>15.625</v>
      </c>
      <c r="L55">
        <f t="shared" si="6"/>
        <v>15.625</v>
      </c>
      <c r="M55">
        <f t="shared" si="7"/>
        <v>15.625</v>
      </c>
      <c r="N55">
        <f t="shared" si="8"/>
        <v>15.625</v>
      </c>
      <c r="O55">
        <f t="shared" si="9"/>
        <v>15.625</v>
      </c>
      <c r="P55">
        <f t="shared" si="10"/>
        <v>15.625</v>
      </c>
      <c r="Q55">
        <f t="shared" si="11"/>
        <v>15.625</v>
      </c>
      <c r="R55">
        <f t="shared" si="22"/>
        <v>1732.0385577584466</v>
      </c>
      <c r="S55">
        <f t="shared" si="23"/>
        <v>7.2169294061081024E-2</v>
      </c>
      <c r="T55">
        <f t="shared" si="12"/>
        <v>7.2169294061081024E-2</v>
      </c>
      <c r="U55">
        <f t="shared" si="13"/>
        <v>7.2169294061081024E-2</v>
      </c>
      <c r="V55">
        <f t="shared" si="14"/>
        <v>7.2169294061081024E-2</v>
      </c>
      <c r="W55">
        <f t="shared" si="15"/>
        <v>7.2169294061081024E-2</v>
      </c>
      <c r="X55">
        <f t="shared" si="16"/>
        <v>7.2169294061081024E-2</v>
      </c>
      <c r="Y55">
        <f t="shared" si="17"/>
        <v>7.2169294061081024E-2</v>
      </c>
      <c r="Z55">
        <f t="shared" si="18"/>
        <v>7.2169294061081024E-2</v>
      </c>
      <c r="AA55">
        <f t="shared" si="19"/>
        <v>7.2169294061081024E-2</v>
      </c>
      <c r="AB55">
        <f t="shared" si="24"/>
        <v>216.50481971980582</v>
      </c>
      <c r="AC55">
        <f t="shared" si="25"/>
        <v>0.11748120300751878</v>
      </c>
    </row>
    <row r="56" spans="2:29" x14ac:dyDescent="0.3">
      <c r="B56">
        <f t="shared" si="27"/>
        <v>8</v>
      </c>
      <c r="C56">
        <f t="shared" si="27"/>
        <v>0</v>
      </c>
      <c r="D56">
        <f t="shared" si="27"/>
        <v>125</v>
      </c>
      <c r="E56">
        <f t="shared" si="27"/>
        <v>4.3410101690875801E-3</v>
      </c>
      <c r="F56">
        <f t="shared" si="27"/>
        <v>0.125</v>
      </c>
      <c r="I56">
        <v>52</v>
      </c>
      <c r="J56">
        <f t="shared" si="4"/>
        <v>15.625</v>
      </c>
      <c r="K56">
        <f t="shared" si="5"/>
        <v>15.625</v>
      </c>
      <c r="L56">
        <f t="shared" si="6"/>
        <v>15.625</v>
      </c>
      <c r="M56">
        <f t="shared" si="7"/>
        <v>15.625</v>
      </c>
      <c r="N56">
        <f t="shared" si="8"/>
        <v>15.625</v>
      </c>
      <c r="O56">
        <f t="shared" si="9"/>
        <v>15.625</v>
      </c>
      <c r="P56">
        <f t="shared" si="10"/>
        <v>15.625</v>
      </c>
      <c r="Q56">
        <f t="shared" si="11"/>
        <v>15.625</v>
      </c>
      <c r="R56">
        <f t="shared" si="22"/>
        <v>1732.0385577584466</v>
      </c>
      <c r="S56">
        <f t="shared" si="23"/>
        <v>7.2169294061081024E-2</v>
      </c>
      <c r="T56">
        <f t="shared" si="12"/>
        <v>7.2169294061081024E-2</v>
      </c>
      <c r="U56">
        <f t="shared" si="13"/>
        <v>7.2169294061081024E-2</v>
      </c>
      <c r="V56">
        <f t="shared" si="14"/>
        <v>7.2169294061081024E-2</v>
      </c>
      <c r="W56">
        <f t="shared" si="15"/>
        <v>7.2169294061081024E-2</v>
      </c>
      <c r="X56">
        <f t="shared" si="16"/>
        <v>7.2169294061081024E-2</v>
      </c>
      <c r="Y56">
        <f t="shared" si="17"/>
        <v>7.2169294061081024E-2</v>
      </c>
      <c r="Z56">
        <f t="shared" si="18"/>
        <v>7.2169294061081024E-2</v>
      </c>
      <c r="AA56">
        <f t="shared" si="19"/>
        <v>7.2169294061081024E-2</v>
      </c>
      <c r="AB56">
        <f t="shared" si="24"/>
        <v>216.50481971980582</v>
      </c>
      <c r="AC56">
        <f t="shared" si="25"/>
        <v>0.11748120300751878</v>
      </c>
    </row>
    <row r="57" spans="2:29" x14ac:dyDescent="0.3">
      <c r="B57">
        <f t="shared" si="27"/>
        <v>8</v>
      </c>
      <c r="C57">
        <f t="shared" si="27"/>
        <v>0</v>
      </c>
      <c r="D57">
        <f t="shared" si="27"/>
        <v>125</v>
      </c>
      <c r="E57">
        <f t="shared" si="27"/>
        <v>4.3410101690875801E-3</v>
      </c>
      <c r="F57">
        <f t="shared" si="27"/>
        <v>0.125</v>
      </c>
      <c r="I57">
        <v>53</v>
      </c>
      <c r="J57">
        <f t="shared" si="4"/>
        <v>15.625</v>
      </c>
      <c r="K57">
        <f t="shared" si="5"/>
        <v>15.625</v>
      </c>
      <c r="L57">
        <f t="shared" si="6"/>
        <v>15.625</v>
      </c>
      <c r="M57">
        <f t="shared" si="7"/>
        <v>15.625</v>
      </c>
      <c r="N57">
        <f t="shared" si="8"/>
        <v>15.625</v>
      </c>
      <c r="O57">
        <f t="shared" si="9"/>
        <v>15.625</v>
      </c>
      <c r="P57">
        <f t="shared" si="10"/>
        <v>15.625</v>
      </c>
      <c r="Q57">
        <f t="shared" si="11"/>
        <v>15.625</v>
      </c>
      <c r="R57">
        <f t="shared" si="22"/>
        <v>1732.0385577584466</v>
      </c>
      <c r="S57">
        <f t="shared" si="23"/>
        <v>7.2169294061081024E-2</v>
      </c>
      <c r="T57">
        <f t="shared" si="12"/>
        <v>7.2169294061081024E-2</v>
      </c>
      <c r="U57">
        <f t="shared" si="13"/>
        <v>7.2169294061081024E-2</v>
      </c>
      <c r="V57">
        <f t="shared" si="14"/>
        <v>7.2169294061081024E-2</v>
      </c>
      <c r="W57">
        <f t="shared" si="15"/>
        <v>7.2169294061081024E-2</v>
      </c>
      <c r="X57">
        <f t="shared" si="16"/>
        <v>7.2169294061081024E-2</v>
      </c>
      <c r="Y57">
        <f t="shared" si="17"/>
        <v>7.2169294061081024E-2</v>
      </c>
      <c r="Z57">
        <f t="shared" si="18"/>
        <v>7.2169294061081024E-2</v>
      </c>
      <c r="AA57">
        <f t="shared" si="19"/>
        <v>7.2169294061081024E-2</v>
      </c>
      <c r="AB57">
        <f t="shared" si="24"/>
        <v>216.50481971980582</v>
      </c>
      <c r="AC57">
        <f t="shared" si="25"/>
        <v>0.11748120300751878</v>
      </c>
    </row>
    <row r="58" spans="2:29" x14ac:dyDescent="0.3">
      <c r="B58">
        <f t="shared" si="27"/>
        <v>8</v>
      </c>
      <c r="C58">
        <f t="shared" si="27"/>
        <v>0</v>
      </c>
      <c r="D58">
        <f t="shared" si="27"/>
        <v>125</v>
      </c>
      <c r="E58">
        <f t="shared" si="27"/>
        <v>4.3410101690875801E-3</v>
      </c>
      <c r="F58">
        <f t="shared" si="27"/>
        <v>0.125</v>
      </c>
      <c r="I58">
        <v>54</v>
      </c>
      <c r="J58">
        <f t="shared" si="4"/>
        <v>15.625</v>
      </c>
      <c r="K58">
        <f t="shared" si="5"/>
        <v>15.625</v>
      </c>
      <c r="L58">
        <f t="shared" si="6"/>
        <v>15.625</v>
      </c>
      <c r="M58">
        <f t="shared" si="7"/>
        <v>15.625</v>
      </c>
      <c r="N58">
        <f t="shared" si="8"/>
        <v>15.625</v>
      </c>
      <c r="O58">
        <f t="shared" si="9"/>
        <v>15.625</v>
      </c>
      <c r="P58">
        <f t="shared" si="10"/>
        <v>15.625</v>
      </c>
      <c r="Q58">
        <f t="shared" si="11"/>
        <v>15.625</v>
      </c>
      <c r="R58">
        <f t="shared" si="22"/>
        <v>1732.0385577584466</v>
      </c>
      <c r="S58">
        <f t="shared" si="23"/>
        <v>7.2169294061081024E-2</v>
      </c>
      <c r="T58">
        <f t="shared" si="12"/>
        <v>7.2169294061081024E-2</v>
      </c>
      <c r="U58">
        <f t="shared" si="13"/>
        <v>7.2169294061081024E-2</v>
      </c>
      <c r="V58">
        <f t="shared" si="14"/>
        <v>7.2169294061081024E-2</v>
      </c>
      <c r="W58">
        <f t="shared" si="15"/>
        <v>7.2169294061081024E-2</v>
      </c>
      <c r="X58">
        <f t="shared" si="16"/>
        <v>7.2169294061081024E-2</v>
      </c>
      <c r="Y58">
        <f t="shared" si="17"/>
        <v>7.2169294061081024E-2</v>
      </c>
      <c r="Z58">
        <f t="shared" si="18"/>
        <v>7.2169294061081024E-2</v>
      </c>
      <c r="AA58">
        <f t="shared" si="19"/>
        <v>7.2169294061081024E-2</v>
      </c>
      <c r="AB58">
        <f t="shared" si="24"/>
        <v>216.50481971980582</v>
      </c>
      <c r="AC58">
        <f t="shared" si="25"/>
        <v>0.11748120300751878</v>
      </c>
    </row>
    <row r="59" spans="2:29" x14ac:dyDescent="0.3">
      <c r="B59">
        <f t="shared" si="27"/>
        <v>8</v>
      </c>
      <c r="C59">
        <f t="shared" si="27"/>
        <v>0</v>
      </c>
      <c r="D59">
        <f t="shared" si="27"/>
        <v>125</v>
      </c>
      <c r="E59">
        <f t="shared" si="27"/>
        <v>4.3410101690875801E-3</v>
      </c>
      <c r="F59">
        <f t="shared" si="27"/>
        <v>0.125</v>
      </c>
      <c r="I59">
        <v>55</v>
      </c>
      <c r="J59">
        <f t="shared" si="4"/>
        <v>15.625</v>
      </c>
      <c r="K59">
        <f t="shared" si="5"/>
        <v>15.625</v>
      </c>
      <c r="L59">
        <f t="shared" si="6"/>
        <v>15.625</v>
      </c>
      <c r="M59">
        <f t="shared" si="7"/>
        <v>15.625</v>
      </c>
      <c r="N59">
        <f t="shared" si="8"/>
        <v>15.625</v>
      </c>
      <c r="O59">
        <f t="shared" si="9"/>
        <v>15.625</v>
      </c>
      <c r="P59">
        <f t="shared" si="10"/>
        <v>15.625</v>
      </c>
      <c r="Q59">
        <f t="shared" si="11"/>
        <v>15.625</v>
      </c>
      <c r="R59">
        <f t="shared" si="22"/>
        <v>1732.0385577584466</v>
      </c>
      <c r="S59">
        <f t="shared" si="23"/>
        <v>7.2169294061081024E-2</v>
      </c>
      <c r="T59">
        <f t="shared" si="12"/>
        <v>7.2169294061081024E-2</v>
      </c>
      <c r="U59">
        <f t="shared" si="13"/>
        <v>7.2169294061081024E-2</v>
      </c>
      <c r="V59">
        <f t="shared" si="14"/>
        <v>7.2169294061081024E-2</v>
      </c>
      <c r="W59">
        <f t="shared" si="15"/>
        <v>7.2169294061081024E-2</v>
      </c>
      <c r="X59">
        <f t="shared" si="16"/>
        <v>7.2169294061081024E-2</v>
      </c>
      <c r="Y59">
        <f t="shared" si="17"/>
        <v>7.2169294061081024E-2</v>
      </c>
      <c r="Z59">
        <f t="shared" si="18"/>
        <v>7.2169294061081024E-2</v>
      </c>
      <c r="AA59">
        <f t="shared" si="19"/>
        <v>7.2169294061081024E-2</v>
      </c>
      <c r="AB59">
        <f t="shared" si="24"/>
        <v>216.50481971980582</v>
      </c>
      <c r="AC59">
        <f t="shared" si="25"/>
        <v>0.11748120300751878</v>
      </c>
    </row>
    <row r="60" spans="2:29" x14ac:dyDescent="0.3">
      <c r="B60">
        <f t="shared" si="27"/>
        <v>8</v>
      </c>
      <c r="C60">
        <f t="shared" si="27"/>
        <v>0</v>
      </c>
      <c r="D60">
        <f t="shared" si="27"/>
        <v>125</v>
      </c>
      <c r="E60">
        <f t="shared" si="27"/>
        <v>4.3410101690875801E-3</v>
      </c>
      <c r="F60">
        <f t="shared" si="27"/>
        <v>0.125</v>
      </c>
      <c r="I60">
        <v>56</v>
      </c>
      <c r="J60">
        <f t="shared" si="4"/>
        <v>15.625</v>
      </c>
      <c r="K60">
        <f t="shared" si="5"/>
        <v>15.625</v>
      </c>
      <c r="L60">
        <f t="shared" si="6"/>
        <v>15.625</v>
      </c>
      <c r="M60">
        <f t="shared" si="7"/>
        <v>15.625</v>
      </c>
      <c r="N60">
        <f t="shared" si="8"/>
        <v>15.625</v>
      </c>
      <c r="O60">
        <f t="shared" si="9"/>
        <v>15.625</v>
      </c>
      <c r="P60">
        <f t="shared" si="10"/>
        <v>15.625</v>
      </c>
      <c r="Q60">
        <f t="shared" si="11"/>
        <v>15.625</v>
      </c>
      <c r="R60">
        <f t="shared" si="22"/>
        <v>1732.0385577584466</v>
      </c>
      <c r="S60">
        <f t="shared" si="23"/>
        <v>7.2169294061081024E-2</v>
      </c>
      <c r="T60">
        <f t="shared" si="12"/>
        <v>7.2169294061081024E-2</v>
      </c>
      <c r="U60">
        <f t="shared" si="13"/>
        <v>7.2169294061081024E-2</v>
      </c>
      <c r="V60">
        <f t="shared" si="14"/>
        <v>7.2169294061081024E-2</v>
      </c>
      <c r="W60">
        <f t="shared" si="15"/>
        <v>7.2169294061081024E-2</v>
      </c>
      <c r="X60">
        <f t="shared" si="16"/>
        <v>7.2169294061081024E-2</v>
      </c>
      <c r="Y60">
        <f t="shared" si="17"/>
        <v>7.2169294061081024E-2</v>
      </c>
      <c r="Z60">
        <f t="shared" si="18"/>
        <v>7.2169294061081024E-2</v>
      </c>
      <c r="AA60">
        <f t="shared" si="19"/>
        <v>7.2169294061081024E-2</v>
      </c>
      <c r="AB60">
        <f t="shared" si="24"/>
        <v>216.50481971980582</v>
      </c>
      <c r="AC60">
        <f t="shared" si="25"/>
        <v>0.11748120300751878</v>
      </c>
    </row>
    <row r="61" spans="2:29" x14ac:dyDescent="0.3">
      <c r="B61">
        <f t="shared" si="27"/>
        <v>8</v>
      </c>
      <c r="C61">
        <f t="shared" si="27"/>
        <v>0</v>
      </c>
      <c r="D61">
        <f t="shared" si="27"/>
        <v>125</v>
      </c>
      <c r="E61">
        <f t="shared" si="27"/>
        <v>4.3410101690875801E-3</v>
      </c>
      <c r="F61">
        <f t="shared" si="27"/>
        <v>0.125</v>
      </c>
      <c r="I61">
        <v>57</v>
      </c>
      <c r="J61">
        <f t="shared" si="4"/>
        <v>15.625</v>
      </c>
      <c r="K61">
        <f t="shared" si="5"/>
        <v>15.625</v>
      </c>
      <c r="L61">
        <f t="shared" si="6"/>
        <v>15.625</v>
      </c>
      <c r="M61">
        <f t="shared" si="7"/>
        <v>15.625</v>
      </c>
      <c r="N61">
        <f t="shared" si="8"/>
        <v>15.625</v>
      </c>
      <c r="O61">
        <f t="shared" si="9"/>
        <v>15.625</v>
      </c>
      <c r="P61">
        <f t="shared" si="10"/>
        <v>15.625</v>
      </c>
      <c r="Q61">
        <f t="shared" si="11"/>
        <v>15.625</v>
      </c>
      <c r="R61">
        <f t="shared" si="22"/>
        <v>1732.0385577584466</v>
      </c>
      <c r="S61">
        <f t="shared" si="23"/>
        <v>7.2169294061081024E-2</v>
      </c>
      <c r="T61">
        <f t="shared" si="12"/>
        <v>7.2169294061081024E-2</v>
      </c>
      <c r="U61">
        <f t="shared" si="13"/>
        <v>7.2169294061081024E-2</v>
      </c>
      <c r="V61">
        <f t="shared" si="14"/>
        <v>7.2169294061081024E-2</v>
      </c>
      <c r="W61">
        <f t="shared" si="15"/>
        <v>7.2169294061081024E-2</v>
      </c>
      <c r="X61">
        <f t="shared" si="16"/>
        <v>7.2169294061081024E-2</v>
      </c>
      <c r="Y61">
        <f t="shared" si="17"/>
        <v>7.2169294061081024E-2</v>
      </c>
      <c r="Z61">
        <f t="shared" si="18"/>
        <v>7.2169294061081024E-2</v>
      </c>
      <c r="AA61">
        <f t="shared" si="19"/>
        <v>7.2169294061081024E-2</v>
      </c>
      <c r="AB61">
        <f t="shared" si="24"/>
        <v>216.50481971980582</v>
      </c>
      <c r="AC61">
        <f t="shared" si="25"/>
        <v>0.11748120300751878</v>
      </c>
    </row>
    <row r="62" spans="2:29" x14ac:dyDescent="0.3">
      <c r="B62">
        <f t="shared" si="27"/>
        <v>8</v>
      </c>
      <c r="C62">
        <f t="shared" si="27"/>
        <v>0</v>
      </c>
      <c r="D62">
        <f t="shared" si="27"/>
        <v>125</v>
      </c>
      <c r="E62">
        <f t="shared" si="27"/>
        <v>4.3410101690875801E-3</v>
      </c>
      <c r="F62">
        <f t="shared" si="27"/>
        <v>0.125</v>
      </c>
      <c r="I62">
        <v>58</v>
      </c>
      <c r="J62">
        <f t="shared" si="4"/>
        <v>15.625</v>
      </c>
      <c r="K62">
        <f t="shared" si="5"/>
        <v>15.625</v>
      </c>
      <c r="L62">
        <f t="shared" si="6"/>
        <v>15.625</v>
      </c>
      <c r="M62">
        <f t="shared" si="7"/>
        <v>15.625</v>
      </c>
      <c r="N62">
        <f t="shared" si="8"/>
        <v>15.625</v>
      </c>
      <c r="O62">
        <f t="shared" si="9"/>
        <v>15.625</v>
      </c>
      <c r="P62">
        <f t="shared" si="10"/>
        <v>15.625</v>
      </c>
      <c r="Q62">
        <f t="shared" si="11"/>
        <v>15.625</v>
      </c>
      <c r="R62">
        <f t="shared" si="22"/>
        <v>1732.0385577584466</v>
      </c>
      <c r="S62">
        <f t="shared" si="23"/>
        <v>7.2169294061081024E-2</v>
      </c>
      <c r="T62">
        <f t="shared" si="12"/>
        <v>7.2169294061081024E-2</v>
      </c>
      <c r="U62">
        <f t="shared" si="13"/>
        <v>7.2169294061081024E-2</v>
      </c>
      <c r="V62">
        <f t="shared" si="14"/>
        <v>7.2169294061081024E-2</v>
      </c>
      <c r="W62">
        <f t="shared" si="15"/>
        <v>7.2169294061081024E-2</v>
      </c>
      <c r="X62">
        <f t="shared" si="16"/>
        <v>7.2169294061081024E-2</v>
      </c>
      <c r="Y62">
        <f t="shared" si="17"/>
        <v>7.2169294061081024E-2</v>
      </c>
      <c r="Z62">
        <f t="shared" si="18"/>
        <v>7.2169294061081024E-2</v>
      </c>
      <c r="AA62">
        <f t="shared" si="19"/>
        <v>7.2169294061081024E-2</v>
      </c>
      <c r="AB62">
        <f t="shared" si="24"/>
        <v>216.50481971980582</v>
      </c>
      <c r="AC62">
        <f t="shared" si="25"/>
        <v>0.11748120300751878</v>
      </c>
    </row>
    <row r="63" spans="2:29" x14ac:dyDescent="0.3">
      <c r="B63">
        <f t="shared" si="27"/>
        <v>8</v>
      </c>
      <c r="C63">
        <f t="shared" si="27"/>
        <v>0</v>
      </c>
      <c r="D63">
        <f t="shared" si="27"/>
        <v>125</v>
      </c>
      <c r="E63">
        <f t="shared" si="27"/>
        <v>4.3410101690875801E-3</v>
      </c>
      <c r="F63">
        <f t="shared" si="27"/>
        <v>0.125</v>
      </c>
      <c r="I63">
        <v>59</v>
      </c>
      <c r="J63">
        <f t="shared" si="4"/>
        <v>15.625</v>
      </c>
      <c r="K63">
        <f t="shared" si="5"/>
        <v>15.625</v>
      </c>
      <c r="L63">
        <f t="shared" si="6"/>
        <v>15.625</v>
      </c>
      <c r="M63">
        <f t="shared" si="7"/>
        <v>15.625</v>
      </c>
      <c r="N63">
        <f t="shared" si="8"/>
        <v>15.625</v>
      </c>
      <c r="O63">
        <f t="shared" si="9"/>
        <v>15.625</v>
      </c>
      <c r="P63">
        <f t="shared" si="10"/>
        <v>15.625</v>
      </c>
      <c r="Q63">
        <f t="shared" si="11"/>
        <v>15.625</v>
      </c>
      <c r="R63">
        <f t="shared" si="22"/>
        <v>1732.0385577584466</v>
      </c>
      <c r="S63">
        <f t="shared" si="23"/>
        <v>7.2169294061081024E-2</v>
      </c>
      <c r="T63">
        <f t="shared" si="12"/>
        <v>7.2169294061081024E-2</v>
      </c>
      <c r="U63">
        <f t="shared" si="13"/>
        <v>7.2169294061081024E-2</v>
      </c>
      <c r="V63">
        <f t="shared" si="14"/>
        <v>7.2169294061081024E-2</v>
      </c>
      <c r="W63">
        <f t="shared" si="15"/>
        <v>7.2169294061081024E-2</v>
      </c>
      <c r="X63">
        <f t="shared" si="16"/>
        <v>7.2169294061081024E-2</v>
      </c>
      <c r="Y63">
        <f t="shared" si="17"/>
        <v>7.2169294061081024E-2</v>
      </c>
      <c r="Z63">
        <f t="shared" si="18"/>
        <v>7.2169294061081024E-2</v>
      </c>
      <c r="AA63">
        <f t="shared" si="19"/>
        <v>7.2169294061081024E-2</v>
      </c>
      <c r="AB63">
        <f t="shared" si="24"/>
        <v>216.50481971980582</v>
      </c>
      <c r="AC63">
        <f t="shared" si="25"/>
        <v>0.11748120300751878</v>
      </c>
    </row>
    <row r="64" spans="2:29" x14ac:dyDescent="0.3">
      <c r="B64">
        <f t="shared" si="27"/>
        <v>8</v>
      </c>
      <c r="C64">
        <f t="shared" si="27"/>
        <v>0</v>
      </c>
      <c r="D64">
        <f t="shared" si="27"/>
        <v>125</v>
      </c>
      <c r="E64">
        <f t="shared" si="27"/>
        <v>4.3410101690875801E-3</v>
      </c>
      <c r="F64">
        <f t="shared" si="27"/>
        <v>0.125</v>
      </c>
      <c r="I64">
        <v>60</v>
      </c>
      <c r="J64">
        <f t="shared" si="4"/>
        <v>15.625</v>
      </c>
      <c r="K64">
        <f t="shared" si="5"/>
        <v>15.625</v>
      </c>
      <c r="L64">
        <f t="shared" si="6"/>
        <v>15.625</v>
      </c>
      <c r="M64">
        <f t="shared" si="7"/>
        <v>15.625</v>
      </c>
      <c r="N64">
        <f t="shared" si="8"/>
        <v>15.625</v>
      </c>
      <c r="O64">
        <f t="shared" si="9"/>
        <v>15.625</v>
      </c>
      <c r="P64">
        <f t="shared" si="10"/>
        <v>15.625</v>
      </c>
      <c r="Q64">
        <f t="shared" si="11"/>
        <v>15.625</v>
      </c>
      <c r="R64">
        <f t="shared" si="22"/>
        <v>1732.0385577584466</v>
      </c>
      <c r="S64">
        <f t="shared" si="23"/>
        <v>7.2169294061081024E-2</v>
      </c>
      <c r="T64">
        <f t="shared" si="12"/>
        <v>7.2169294061081024E-2</v>
      </c>
      <c r="U64">
        <f t="shared" si="13"/>
        <v>7.2169294061081024E-2</v>
      </c>
      <c r="V64">
        <f t="shared" si="14"/>
        <v>7.2169294061081024E-2</v>
      </c>
      <c r="W64">
        <f t="shared" si="15"/>
        <v>7.2169294061081024E-2</v>
      </c>
      <c r="X64">
        <f t="shared" si="16"/>
        <v>7.2169294061081024E-2</v>
      </c>
      <c r="Y64">
        <f t="shared" si="17"/>
        <v>7.2169294061081024E-2</v>
      </c>
      <c r="Z64">
        <f t="shared" si="18"/>
        <v>7.2169294061081024E-2</v>
      </c>
      <c r="AA64">
        <f t="shared" si="19"/>
        <v>7.2169294061081024E-2</v>
      </c>
      <c r="AB64">
        <f t="shared" si="24"/>
        <v>216.50481971980582</v>
      </c>
      <c r="AC64">
        <f t="shared" si="25"/>
        <v>0.11748120300751878</v>
      </c>
    </row>
    <row r="65" spans="2:29" x14ac:dyDescent="0.3">
      <c r="B65">
        <f t="shared" si="27"/>
        <v>8</v>
      </c>
      <c r="C65">
        <f t="shared" si="27"/>
        <v>0</v>
      </c>
      <c r="D65">
        <f t="shared" si="27"/>
        <v>125</v>
      </c>
      <c r="E65">
        <f t="shared" si="27"/>
        <v>4.3410101690875801E-3</v>
      </c>
      <c r="F65">
        <f t="shared" si="27"/>
        <v>0.125</v>
      </c>
      <c r="I65">
        <v>61</v>
      </c>
      <c r="J65">
        <f t="shared" si="4"/>
        <v>15.625</v>
      </c>
      <c r="K65">
        <f t="shared" si="5"/>
        <v>15.625</v>
      </c>
      <c r="L65">
        <f t="shared" si="6"/>
        <v>15.625</v>
      </c>
      <c r="M65">
        <f t="shared" si="7"/>
        <v>15.625</v>
      </c>
      <c r="N65">
        <f t="shared" si="8"/>
        <v>15.625</v>
      </c>
      <c r="O65">
        <f t="shared" si="9"/>
        <v>15.625</v>
      </c>
      <c r="P65">
        <f t="shared" si="10"/>
        <v>15.625</v>
      </c>
      <c r="Q65">
        <f t="shared" si="11"/>
        <v>15.625</v>
      </c>
      <c r="R65">
        <f t="shared" si="22"/>
        <v>1732.0385577584466</v>
      </c>
      <c r="S65">
        <f t="shared" si="23"/>
        <v>7.2169294061081024E-2</v>
      </c>
      <c r="T65">
        <f t="shared" si="12"/>
        <v>7.2169294061081024E-2</v>
      </c>
      <c r="U65">
        <f t="shared" si="13"/>
        <v>7.2169294061081024E-2</v>
      </c>
      <c r="V65">
        <f t="shared" si="14"/>
        <v>7.2169294061081024E-2</v>
      </c>
      <c r="W65">
        <f t="shared" si="15"/>
        <v>7.2169294061081024E-2</v>
      </c>
      <c r="X65">
        <f t="shared" si="16"/>
        <v>7.2169294061081024E-2</v>
      </c>
      <c r="Y65">
        <f t="shared" si="17"/>
        <v>7.2169294061081024E-2</v>
      </c>
      <c r="Z65">
        <f t="shared" si="18"/>
        <v>7.2169294061081024E-2</v>
      </c>
      <c r="AA65">
        <f t="shared" si="19"/>
        <v>7.2169294061081024E-2</v>
      </c>
      <c r="AB65">
        <f t="shared" si="24"/>
        <v>216.50481971980582</v>
      </c>
      <c r="AC65">
        <f t="shared" si="25"/>
        <v>0.11748120300751878</v>
      </c>
    </row>
    <row r="66" spans="2:29" x14ac:dyDescent="0.3">
      <c r="B66">
        <f t="shared" si="27"/>
        <v>8</v>
      </c>
      <c r="C66">
        <f t="shared" si="27"/>
        <v>0</v>
      </c>
      <c r="D66">
        <f t="shared" si="27"/>
        <v>125</v>
      </c>
      <c r="E66">
        <f t="shared" si="27"/>
        <v>4.3410101690875801E-3</v>
      </c>
      <c r="F66">
        <f t="shared" si="27"/>
        <v>0.125</v>
      </c>
      <c r="I66">
        <v>62</v>
      </c>
      <c r="J66">
        <f t="shared" si="4"/>
        <v>15.625</v>
      </c>
      <c r="K66">
        <f t="shared" si="5"/>
        <v>15.625</v>
      </c>
      <c r="L66">
        <f t="shared" si="6"/>
        <v>15.625</v>
      </c>
      <c r="M66">
        <f t="shared" si="7"/>
        <v>15.625</v>
      </c>
      <c r="N66">
        <f t="shared" si="8"/>
        <v>15.625</v>
      </c>
      <c r="O66">
        <f t="shared" si="9"/>
        <v>15.625</v>
      </c>
      <c r="P66">
        <f t="shared" si="10"/>
        <v>15.625</v>
      </c>
      <c r="Q66">
        <f t="shared" si="11"/>
        <v>15.625</v>
      </c>
      <c r="R66">
        <f t="shared" si="22"/>
        <v>1732.0385577584466</v>
      </c>
      <c r="S66">
        <f t="shared" si="23"/>
        <v>7.2169294061081024E-2</v>
      </c>
      <c r="T66">
        <f t="shared" si="12"/>
        <v>7.2169294061081024E-2</v>
      </c>
      <c r="U66">
        <f t="shared" si="13"/>
        <v>7.2169294061081024E-2</v>
      </c>
      <c r="V66">
        <f t="shared" si="14"/>
        <v>7.2169294061081024E-2</v>
      </c>
      <c r="W66">
        <f t="shared" si="15"/>
        <v>7.2169294061081024E-2</v>
      </c>
      <c r="X66">
        <f t="shared" si="16"/>
        <v>7.2169294061081024E-2</v>
      </c>
      <c r="Y66">
        <f t="shared" si="17"/>
        <v>7.2169294061081024E-2</v>
      </c>
      <c r="Z66">
        <f t="shared" si="18"/>
        <v>7.2169294061081024E-2</v>
      </c>
      <c r="AA66">
        <f t="shared" si="19"/>
        <v>7.2169294061081024E-2</v>
      </c>
      <c r="AB66">
        <f t="shared" si="24"/>
        <v>216.50481971980582</v>
      </c>
      <c r="AC66">
        <f t="shared" si="25"/>
        <v>0.11748120300751878</v>
      </c>
    </row>
    <row r="67" spans="2:29" x14ac:dyDescent="0.3">
      <c r="B67">
        <f t="shared" si="27"/>
        <v>8</v>
      </c>
      <c r="C67">
        <f t="shared" si="27"/>
        <v>0</v>
      </c>
      <c r="D67">
        <f t="shared" si="27"/>
        <v>125</v>
      </c>
      <c r="E67">
        <f t="shared" si="27"/>
        <v>4.3410101690875801E-3</v>
      </c>
      <c r="F67">
        <f t="shared" si="27"/>
        <v>0.125</v>
      </c>
      <c r="I67">
        <v>63</v>
      </c>
      <c r="J67">
        <f t="shared" si="4"/>
        <v>15.625</v>
      </c>
      <c r="K67">
        <f t="shared" si="5"/>
        <v>15.625</v>
      </c>
      <c r="L67">
        <f t="shared" si="6"/>
        <v>15.625</v>
      </c>
      <c r="M67">
        <f t="shared" si="7"/>
        <v>15.625</v>
      </c>
      <c r="N67">
        <f t="shared" si="8"/>
        <v>15.625</v>
      </c>
      <c r="O67">
        <f t="shared" si="9"/>
        <v>15.625</v>
      </c>
      <c r="P67">
        <f t="shared" si="10"/>
        <v>15.625</v>
      </c>
      <c r="Q67">
        <f t="shared" si="11"/>
        <v>15.625</v>
      </c>
      <c r="R67">
        <f t="shared" si="22"/>
        <v>1732.0385577584466</v>
      </c>
      <c r="S67">
        <f t="shared" si="23"/>
        <v>7.2169294061081024E-2</v>
      </c>
      <c r="T67">
        <f t="shared" si="12"/>
        <v>7.2169294061081024E-2</v>
      </c>
      <c r="U67">
        <f t="shared" si="13"/>
        <v>7.2169294061081024E-2</v>
      </c>
      <c r="V67">
        <f t="shared" si="14"/>
        <v>7.2169294061081024E-2</v>
      </c>
      <c r="W67">
        <f t="shared" si="15"/>
        <v>7.2169294061081024E-2</v>
      </c>
      <c r="X67">
        <f t="shared" si="16"/>
        <v>7.2169294061081024E-2</v>
      </c>
      <c r="Y67">
        <f t="shared" si="17"/>
        <v>7.2169294061081024E-2</v>
      </c>
      <c r="Z67">
        <f t="shared" si="18"/>
        <v>7.2169294061081024E-2</v>
      </c>
      <c r="AA67">
        <f t="shared" si="19"/>
        <v>7.2169294061081024E-2</v>
      </c>
      <c r="AB67">
        <f t="shared" si="24"/>
        <v>216.50481971980582</v>
      </c>
      <c r="AC67">
        <f t="shared" si="25"/>
        <v>0.11748120300751878</v>
      </c>
    </row>
    <row r="68" spans="2:29" x14ac:dyDescent="0.3">
      <c r="B68">
        <f t="shared" si="27"/>
        <v>8</v>
      </c>
      <c r="C68">
        <f t="shared" si="27"/>
        <v>0</v>
      </c>
      <c r="D68">
        <f t="shared" si="27"/>
        <v>125</v>
      </c>
      <c r="E68">
        <f t="shared" si="27"/>
        <v>4.3410101690875801E-3</v>
      </c>
      <c r="F68">
        <f t="shared" si="27"/>
        <v>0.125</v>
      </c>
      <c r="I68">
        <v>64</v>
      </c>
      <c r="J68">
        <f t="shared" si="4"/>
        <v>15.625</v>
      </c>
      <c r="K68">
        <f t="shared" si="5"/>
        <v>15.625</v>
      </c>
      <c r="L68">
        <f t="shared" si="6"/>
        <v>15.625</v>
      </c>
      <c r="M68">
        <f t="shared" si="7"/>
        <v>15.625</v>
      </c>
      <c r="N68">
        <f t="shared" si="8"/>
        <v>15.625</v>
      </c>
      <c r="O68">
        <f t="shared" si="9"/>
        <v>15.625</v>
      </c>
      <c r="P68">
        <f t="shared" si="10"/>
        <v>15.625</v>
      </c>
      <c r="Q68">
        <f t="shared" si="11"/>
        <v>15.625</v>
      </c>
      <c r="R68">
        <f t="shared" si="22"/>
        <v>1732.0385577584466</v>
      </c>
      <c r="S68">
        <f t="shared" si="23"/>
        <v>7.2169294061081024E-2</v>
      </c>
      <c r="T68">
        <f t="shared" si="12"/>
        <v>7.2169294061081024E-2</v>
      </c>
      <c r="U68">
        <f t="shared" si="13"/>
        <v>7.2169294061081024E-2</v>
      </c>
      <c r="V68">
        <f t="shared" si="14"/>
        <v>7.2169294061081024E-2</v>
      </c>
      <c r="W68">
        <f t="shared" si="15"/>
        <v>7.2169294061081024E-2</v>
      </c>
      <c r="X68">
        <f t="shared" si="16"/>
        <v>7.2169294061081024E-2</v>
      </c>
      <c r="Y68">
        <f t="shared" si="17"/>
        <v>7.2169294061081024E-2</v>
      </c>
      <c r="Z68">
        <f t="shared" si="18"/>
        <v>7.2169294061081024E-2</v>
      </c>
      <c r="AA68">
        <f t="shared" si="19"/>
        <v>7.2169294061081024E-2</v>
      </c>
      <c r="AB68">
        <f t="shared" si="24"/>
        <v>216.50481971980582</v>
      </c>
      <c r="AC68">
        <f t="shared" si="25"/>
        <v>0.11748120300751878</v>
      </c>
    </row>
    <row r="69" spans="2:29" x14ac:dyDescent="0.3">
      <c r="B69">
        <f t="shared" si="27"/>
        <v>8</v>
      </c>
      <c r="C69">
        <f t="shared" si="27"/>
        <v>0</v>
      </c>
      <c r="D69">
        <f t="shared" si="27"/>
        <v>125</v>
      </c>
      <c r="E69">
        <f t="shared" si="27"/>
        <v>4.3410101690875801E-3</v>
      </c>
      <c r="F69">
        <f t="shared" si="27"/>
        <v>0.125</v>
      </c>
      <c r="I69">
        <v>65</v>
      </c>
      <c r="J69">
        <f t="shared" si="4"/>
        <v>15.625</v>
      </c>
      <c r="K69">
        <f t="shared" si="5"/>
        <v>15.625</v>
      </c>
      <c r="L69">
        <f t="shared" si="6"/>
        <v>15.625</v>
      </c>
      <c r="M69">
        <f t="shared" si="7"/>
        <v>15.625</v>
      </c>
      <c r="N69">
        <f t="shared" si="8"/>
        <v>15.625</v>
      </c>
      <c r="O69">
        <f t="shared" si="9"/>
        <v>15.625</v>
      </c>
      <c r="P69">
        <f t="shared" si="10"/>
        <v>15.625</v>
      </c>
      <c r="Q69">
        <f t="shared" si="11"/>
        <v>15.625</v>
      </c>
      <c r="R69">
        <f t="shared" ref="R69:R100" si="28">D69/(C69+AA69)</f>
        <v>1732.0385577584466</v>
      </c>
      <c r="S69">
        <f t="shared" ref="S69:S100" si="29">E69*(1+J68)</f>
        <v>7.2169294061081024E-2</v>
      </c>
      <c r="T69">
        <f t="shared" si="12"/>
        <v>7.2169294061081024E-2</v>
      </c>
      <c r="U69">
        <f t="shared" si="13"/>
        <v>7.2169294061081024E-2</v>
      </c>
      <c r="V69">
        <f t="shared" si="14"/>
        <v>7.2169294061081024E-2</v>
      </c>
      <c r="W69">
        <f t="shared" si="15"/>
        <v>7.2169294061081024E-2</v>
      </c>
      <c r="X69">
        <f t="shared" si="16"/>
        <v>7.2169294061081024E-2</v>
      </c>
      <c r="Y69">
        <f t="shared" si="17"/>
        <v>7.2169294061081024E-2</v>
      </c>
      <c r="Z69">
        <f t="shared" si="18"/>
        <v>7.2169294061081024E-2</v>
      </c>
      <c r="AA69">
        <f t="shared" si="19"/>
        <v>7.2169294061081024E-2</v>
      </c>
      <c r="AB69">
        <f t="shared" ref="AB69:AB100" si="30">R69*F69</f>
        <v>216.50481971980582</v>
      </c>
      <c r="AC69">
        <f t="shared" ref="AC69:AC100" si="31">AB69*E69*F69</f>
        <v>0.11748120300751878</v>
      </c>
    </row>
    <row r="70" spans="2:29" x14ac:dyDescent="0.3">
      <c r="B70">
        <f t="shared" si="27"/>
        <v>8</v>
      </c>
      <c r="C70">
        <f t="shared" si="27"/>
        <v>0</v>
      </c>
      <c r="D70">
        <f t="shared" si="27"/>
        <v>125</v>
      </c>
      <c r="E70">
        <f t="shared" si="27"/>
        <v>4.3410101690875801E-3</v>
      </c>
      <c r="F70">
        <f t="shared" si="27"/>
        <v>0.125</v>
      </c>
      <c r="I70">
        <v>66</v>
      </c>
      <c r="J70">
        <f t="shared" ref="J70:J133" si="32">R70*S70*F70</f>
        <v>15.625</v>
      </c>
      <c r="K70">
        <f t="shared" ref="K70:K133" si="33">R70*T70*F70</f>
        <v>15.625</v>
      </c>
      <c r="L70">
        <f t="shared" ref="L70:L133" si="34">R70*U70*F70</f>
        <v>15.625</v>
      </c>
      <c r="M70">
        <f t="shared" ref="M70:M133" si="35">R70*V70*F70</f>
        <v>15.625</v>
      </c>
      <c r="N70">
        <f t="shared" ref="N70:N133" si="36">R70*W70*F70</f>
        <v>15.625</v>
      </c>
      <c r="O70">
        <f t="shared" ref="O70:O133" si="37">R70*X70*F70</f>
        <v>15.625</v>
      </c>
      <c r="P70">
        <f t="shared" ref="P70:P133" si="38">R70*Y70*F70</f>
        <v>15.625</v>
      </c>
      <c r="Q70">
        <f t="shared" ref="Q70:Q133" si="39">R70*Z70*F70</f>
        <v>15.625</v>
      </c>
      <c r="R70">
        <f t="shared" si="28"/>
        <v>1732.0385577584466</v>
      </c>
      <c r="S70">
        <f t="shared" si="29"/>
        <v>7.2169294061081024E-2</v>
      </c>
      <c r="T70">
        <f t="shared" ref="T70:T133" si="40">E70*(1+K69)</f>
        <v>7.2169294061081024E-2</v>
      </c>
      <c r="U70">
        <f t="shared" ref="U70:U133" si="41">E70*(1+L69)</f>
        <v>7.2169294061081024E-2</v>
      </c>
      <c r="V70">
        <f t="shared" ref="V70:V133" si="42">E70*(1+M69)</f>
        <v>7.2169294061081024E-2</v>
      </c>
      <c r="W70">
        <f t="shared" ref="W70:W133" si="43">E70*(1+N69)</f>
        <v>7.2169294061081024E-2</v>
      </c>
      <c r="X70">
        <f t="shared" ref="X70:X133" si="44">E70*(1+O69)</f>
        <v>7.2169294061081024E-2</v>
      </c>
      <c r="Y70">
        <f t="shared" ref="Y70:Y133" si="45">E70*(1+P69)</f>
        <v>7.2169294061081024E-2</v>
      </c>
      <c r="Z70">
        <f t="shared" ref="Z70:Z133" si="46">E70*(1+Q69)</f>
        <v>7.2169294061081024E-2</v>
      </c>
      <c r="AA70">
        <f t="shared" ref="AA70:AA133" si="47">(S70*F70)+(T70*F70)+(U70*F70)+(V70*F70)+(W70*F70)+(X70*F70)+(Y70*F70)+(Z70*F70)</f>
        <v>7.2169294061081024E-2</v>
      </c>
      <c r="AB70">
        <f t="shared" si="30"/>
        <v>216.50481971980582</v>
      </c>
      <c r="AC70">
        <f t="shared" si="31"/>
        <v>0.11748120300751878</v>
      </c>
    </row>
    <row r="71" spans="2:29" x14ac:dyDescent="0.3">
      <c r="B71">
        <f t="shared" ref="B71:F86" si="48">B70</f>
        <v>8</v>
      </c>
      <c r="C71">
        <f t="shared" si="48"/>
        <v>0</v>
      </c>
      <c r="D71">
        <f t="shared" si="48"/>
        <v>125</v>
      </c>
      <c r="E71">
        <f t="shared" si="48"/>
        <v>4.3410101690875801E-3</v>
      </c>
      <c r="F71">
        <f t="shared" si="48"/>
        <v>0.125</v>
      </c>
      <c r="I71">
        <v>67</v>
      </c>
      <c r="J71">
        <f t="shared" si="32"/>
        <v>15.625</v>
      </c>
      <c r="K71">
        <f t="shared" si="33"/>
        <v>15.625</v>
      </c>
      <c r="L71">
        <f t="shared" si="34"/>
        <v>15.625</v>
      </c>
      <c r="M71">
        <f t="shared" si="35"/>
        <v>15.625</v>
      </c>
      <c r="N71">
        <f t="shared" si="36"/>
        <v>15.625</v>
      </c>
      <c r="O71">
        <f t="shared" si="37"/>
        <v>15.625</v>
      </c>
      <c r="P71">
        <f t="shared" si="38"/>
        <v>15.625</v>
      </c>
      <c r="Q71">
        <f t="shared" si="39"/>
        <v>15.625</v>
      </c>
      <c r="R71">
        <f t="shared" si="28"/>
        <v>1732.0385577584466</v>
      </c>
      <c r="S71">
        <f t="shared" si="29"/>
        <v>7.2169294061081024E-2</v>
      </c>
      <c r="T71">
        <f t="shared" si="40"/>
        <v>7.2169294061081024E-2</v>
      </c>
      <c r="U71">
        <f t="shared" si="41"/>
        <v>7.2169294061081024E-2</v>
      </c>
      <c r="V71">
        <f t="shared" si="42"/>
        <v>7.2169294061081024E-2</v>
      </c>
      <c r="W71">
        <f t="shared" si="43"/>
        <v>7.2169294061081024E-2</v>
      </c>
      <c r="X71">
        <f t="shared" si="44"/>
        <v>7.2169294061081024E-2</v>
      </c>
      <c r="Y71">
        <f t="shared" si="45"/>
        <v>7.2169294061081024E-2</v>
      </c>
      <c r="Z71">
        <f t="shared" si="46"/>
        <v>7.2169294061081024E-2</v>
      </c>
      <c r="AA71">
        <f t="shared" si="47"/>
        <v>7.2169294061081024E-2</v>
      </c>
      <c r="AB71">
        <f t="shared" si="30"/>
        <v>216.50481971980582</v>
      </c>
      <c r="AC71">
        <f t="shared" si="31"/>
        <v>0.11748120300751878</v>
      </c>
    </row>
    <row r="72" spans="2:29" x14ac:dyDescent="0.3">
      <c r="B72">
        <f t="shared" si="48"/>
        <v>8</v>
      </c>
      <c r="C72">
        <f t="shared" si="48"/>
        <v>0</v>
      </c>
      <c r="D72">
        <f t="shared" si="48"/>
        <v>125</v>
      </c>
      <c r="E72">
        <f t="shared" si="48"/>
        <v>4.3410101690875801E-3</v>
      </c>
      <c r="F72">
        <f t="shared" si="48"/>
        <v>0.125</v>
      </c>
      <c r="I72">
        <v>68</v>
      </c>
      <c r="J72">
        <f t="shared" si="32"/>
        <v>15.625</v>
      </c>
      <c r="K72">
        <f t="shared" si="33"/>
        <v>15.625</v>
      </c>
      <c r="L72">
        <f t="shared" si="34"/>
        <v>15.625</v>
      </c>
      <c r="M72">
        <f t="shared" si="35"/>
        <v>15.625</v>
      </c>
      <c r="N72">
        <f t="shared" si="36"/>
        <v>15.625</v>
      </c>
      <c r="O72">
        <f t="shared" si="37"/>
        <v>15.625</v>
      </c>
      <c r="P72">
        <f t="shared" si="38"/>
        <v>15.625</v>
      </c>
      <c r="Q72">
        <f t="shared" si="39"/>
        <v>15.625</v>
      </c>
      <c r="R72">
        <f t="shared" si="28"/>
        <v>1732.0385577584466</v>
      </c>
      <c r="S72">
        <f t="shared" si="29"/>
        <v>7.2169294061081024E-2</v>
      </c>
      <c r="T72">
        <f t="shared" si="40"/>
        <v>7.2169294061081024E-2</v>
      </c>
      <c r="U72">
        <f t="shared" si="41"/>
        <v>7.2169294061081024E-2</v>
      </c>
      <c r="V72">
        <f t="shared" si="42"/>
        <v>7.2169294061081024E-2</v>
      </c>
      <c r="W72">
        <f t="shared" si="43"/>
        <v>7.2169294061081024E-2</v>
      </c>
      <c r="X72">
        <f t="shared" si="44"/>
        <v>7.2169294061081024E-2</v>
      </c>
      <c r="Y72">
        <f t="shared" si="45"/>
        <v>7.2169294061081024E-2</v>
      </c>
      <c r="Z72">
        <f t="shared" si="46"/>
        <v>7.2169294061081024E-2</v>
      </c>
      <c r="AA72">
        <f t="shared" si="47"/>
        <v>7.2169294061081024E-2</v>
      </c>
      <c r="AB72">
        <f t="shared" si="30"/>
        <v>216.50481971980582</v>
      </c>
      <c r="AC72">
        <f t="shared" si="31"/>
        <v>0.11748120300751878</v>
      </c>
    </row>
    <row r="73" spans="2:29" x14ac:dyDescent="0.3">
      <c r="B73">
        <f t="shared" si="48"/>
        <v>8</v>
      </c>
      <c r="C73">
        <f t="shared" si="48"/>
        <v>0</v>
      </c>
      <c r="D73">
        <f t="shared" si="48"/>
        <v>125</v>
      </c>
      <c r="E73">
        <f t="shared" si="48"/>
        <v>4.3410101690875801E-3</v>
      </c>
      <c r="F73">
        <f t="shared" si="48"/>
        <v>0.125</v>
      </c>
      <c r="I73">
        <v>69</v>
      </c>
      <c r="J73">
        <f t="shared" si="32"/>
        <v>15.625</v>
      </c>
      <c r="K73">
        <f t="shared" si="33"/>
        <v>15.625</v>
      </c>
      <c r="L73">
        <f t="shared" si="34"/>
        <v>15.625</v>
      </c>
      <c r="M73">
        <f t="shared" si="35"/>
        <v>15.625</v>
      </c>
      <c r="N73">
        <f t="shared" si="36"/>
        <v>15.625</v>
      </c>
      <c r="O73">
        <f t="shared" si="37"/>
        <v>15.625</v>
      </c>
      <c r="P73">
        <f t="shared" si="38"/>
        <v>15.625</v>
      </c>
      <c r="Q73">
        <f t="shared" si="39"/>
        <v>15.625</v>
      </c>
      <c r="R73">
        <f t="shared" si="28"/>
        <v>1732.0385577584466</v>
      </c>
      <c r="S73">
        <f t="shared" si="29"/>
        <v>7.2169294061081024E-2</v>
      </c>
      <c r="T73">
        <f t="shared" si="40"/>
        <v>7.2169294061081024E-2</v>
      </c>
      <c r="U73">
        <f t="shared" si="41"/>
        <v>7.2169294061081024E-2</v>
      </c>
      <c r="V73">
        <f t="shared" si="42"/>
        <v>7.2169294061081024E-2</v>
      </c>
      <c r="W73">
        <f t="shared" si="43"/>
        <v>7.2169294061081024E-2</v>
      </c>
      <c r="X73">
        <f t="shared" si="44"/>
        <v>7.2169294061081024E-2</v>
      </c>
      <c r="Y73">
        <f t="shared" si="45"/>
        <v>7.2169294061081024E-2</v>
      </c>
      <c r="Z73">
        <f t="shared" si="46"/>
        <v>7.2169294061081024E-2</v>
      </c>
      <c r="AA73">
        <f t="shared" si="47"/>
        <v>7.2169294061081024E-2</v>
      </c>
      <c r="AB73">
        <f t="shared" si="30"/>
        <v>216.50481971980582</v>
      </c>
      <c r="AC73">
        <f t="shared" si="31"/>
        <v>0.11748120300751878</v>
      </c>
    </row>
    <row r="74" spans="2:29" x14ac:dyDescent="0.3">
      <c r="B74">
        <f t="shared" si="48"/>
        <v>8</v>
      </c>
      <c r="C74">
        <f t="shared" si="48"/>
        <v>0</v>
      </c>
      <c r="D74">
        <f t="shared" si="48"/>
        <v>125</v>
      </c>
      <c r="E74">
        <f t="shared" si="48"/>
        <v>4.3410101690875801E-3</v>
      </c>
      <c r="F74">
        <f t="shared" si="48"/>
        <v>0.125</v>
      </c>
      <c r="I74">
        <v>70</v>
      </c>
      <c r="J74">
        <f t="shared" si="32"/>
        <v>15.625</v>
      </c>
      <c r="K74">
        <f t="shared" si="33"/>
        <v>15.625</v>
      </c>
      <c r="L74">
        <f t="shared" si="34"/>
        <v>15.625</v>
      </c>
      <c r="M74">
        <f t="shared" si="35"/>
        <v>15.625</v>
      </c>
      <c r="N74">
        <f t="shared" si="36"/>
        <v>15.625</v>
      </c>
      <c r="O74">
        <f t="shared" si="37"/>
        <v>15.625</v>
      </c>
      <c r="P74">
        <f t="shared" si="38"/>
        <v>15.625</v>
      </c>
      <c r="Q74">
        <f t="shared" si="39"/>
        <v>15.625</v>
      </c>
      <c r="R74">
        <f t="shared" si="28"/>
        <v>1732.0385577584466</v>
      </c>
      <c r="S74">
        <f t="shared" si="29"/>
        <v>7.2169294061081024E-2</v>
      </c>
      <c r="T74">
        <f t="shared" si="40"/>
        <v>7.2169294061081024E-2</v>
      </c>
      <c r="U74">
        <f t="shared" si="41"/>
        <v>7.2169294061081024E-2</v>
      </c>
      <c r="V74">
        <f t="shared" si="42"/>
        <v>7.2169294061081024E-2</v>
      </c>
      <c r="W74">
        <f t="shared" si="43"/>
        <v>7.2169294061081024E-2</v>
      </c>
      <c r="X74">
        <f t="shared" si="44"/>
        <v>7.2169294061081024E-2</v>
      </c>
      <c r="Y74">
        <f t="shared" si="45"/>
        <v>7.2169294061081024E-2</v>
      </c>
      <c r="Z74">
        <f t="shared" si="46"/>
        <v>7.2169294061081024E-2</v>
      </c>
      <c r="AA74">
        <f t="shared" si="47"/>
        <v>7.2169294061081024E-2</v>
      </c>
      <c r="AB74">
        <f t="shared" si="30"/>
        <v>216.50481971980582</v>
      </c>
      <c r="AC74">
        <f t="shared" si="31"/>
        <v>0.11748120300751878</v>
      </c>
    </row>
    <row r="75" spans="2:29" x14ac:dyDescent="0.3">
      <c r="B75">
        <f t="shared" si="48"/>
        <v>8</v>
      </c>
      <c r="C75">
        <f t="shared" si="48"/>
        <v>0</v>
      </c>
      <c r="D75">
        <f t="shared" si="48"/>
        <v>125</v>
      </c>
      <c r="E75">
        <f t="shared" si="48"/>
        <v>4.3410101690875801E-3</v>
      </c>
      <c r="F75">
        <f t="shared" si="48"/>
        <v>0.125</v>
      </c>
      <c r="I75">
        <v>71</v>
      </c>
      <c r="J75">
        <f t="shared" si="32"/>
        <v>15.625</v>
      </c>
      <c r="K75">
        <f t="shared" si="33"/>
        <v>15.625</v>
      </c>
      <c r="L75">
        <f t="shared" si="34"/>
        <v>15.625</v>
      </c>
      <c r="M75">
        <f t="shared" si="35"/>
        <v>15.625</v>
      </c>
      <c r="N75">
        <f t="shared" si="36"/>
        <v>15.625</v>
      </c>
      <c r="O75">
        <f t="shared" si="37"/>
        <v>15.625</v>
      </c>
      <c r="P75">
        <f t="shared" si="38"/>
        <v>15.625</v>
      </c>
      <c r="Q75">
        <f t="shared" si="39"/>
        <v>15.625</v>
      </c>
      <c r="R75">
        <f t="shared" si="28"/>
        <v>1732.0385577584466</v>
      </c>
      <c r="S75">
        <f t="shared" si="29"/>
        <v>7.2169294061081024E-2</v>
      </c>
      <c r="T75">
        <f t="shared" si="40"/>
        <v>7.2169294061081024E-2</v>
      </c>
      <c r="U75">
        <f t="shared" si="41"/>
        <v>7.2169294061081024E-2</v>
      </c>
      <c r="V75">
        <f t="shared" si="42"/>
        <v>7.2169294061081024E-2</v>
      </c>
      <c r="W75">
        <f t="shared" si="43"/>
        <v>7.2169294061081024E-2</v>
      </c>
      <c r="X75">
        <f t="shared" si="44"/>
        <v>7.2169294061081024E-2</v>
      </c>
      <c r="Y75">
        <f t="shared" si="45"/>
        <v>7.2169294061081024E-2</v>
      </c>
      <c r="Z75">
        <f t="shared" si="46"/>
        <v>7.2169294061081024E-2</v>
      </c>
      <c r="AA75">
        <f t="shared" si="47"/>
        <v>7.2169294061081024E-2</v>
      </c>
      <c r="AB75">
        <f t="shared" si="30"/>
        <v>216.50481971980582</v>
      </c>
      <c r="AC75">
        <f t="shared" si="31"/>
        <v>0.11748120300751878</v>
      </c>
    </row>
    <row r="76" spans="2:29" x14ac:dyDescent="0.3">
      <c r="B76">
        <f t="shared" si="48"/>
        <v>8</v>
      </c>
      <c r="C76">
        <f t="shared" si="48"/>
        <v>0</v>
      </c>
      <c r="D76">
        <f t="shared" si="48"/>
        <v>125</v>
      </c>
      <c r="E76">
        <f t="shared" si="48"/>
        <v>4.3410101690875801E-3</v>
      </c>
      <c r="F76">
        <f t="shared" si="48"/>
        <v>0.125</v>
      </c>
      <c r="I76">
        <v>72</v>
      </c>
      <c r="J76">
        <f t="shared" si="32"/>
        <v>15.625</v>
      </c>
      <c r="K76">
        <f t="shared" si="33"/>
        <v>15.625</v>
      </c>
      <c r="L76">
        <f t="shared" si="34"/>
        <v>15.625</v>
      </c>
      <c r="M76">
        <f t="shared" si="35"/>
        <v>15.625</v>
      </c>
      <c r="N76">
        <f t="shared" si="36"/>
        <v>15.625</v>
      </c>
      <c r="O76">
        <f t="shared" si="37"/>
        <v>15.625</v>
      </c>
      <c r="P76">
        <f t="shared" si="38"/>
        <v>15.625</v>
      </c>
      <c r="Q76">
        <f t="shared" si="39"/>
        <v>15.625</v>
      </c>
      <c r="R76">
        <f t="shared" si="28"/>
        <v>1732.0385577584466</v>
      </c>
      <c r="S76">
        <f t="shared" si="29"/>
        <v>7.2169294061081024E-2</v>
      </c>
      <c r="T76">
        <f t="shared" si="40"/>
        <v>7.2169294061081024E-2</v>
      </c>
      <c r="U76">
        <f t="shared" si="41"/>
        <v>7.2169294061081024E-2</v>
      </c>
      <c r="V76">
        <f t="shared" si="42"/>
        <v>7.2169294061081024E-2</v>
      </c>
      <c r="W76">
        <f t="shared" si="43"/>
        <v>7.2169294061081024E-2</v>
      </c>
      <c r="X76">
        <f t="shared" si="44"/>
        <v>7.2169294061081024E-2</v>
      </c>
      <c r="Y76">
        <f t="shared" si="45"/>
        <v>7.2169294061081024E-2</v>
      </c>
      <c r="Z76">
        <f t="shared" si="46"/>
        <v>7.2169294061081024E-2</v>
      </c>
      <c r="AA76">
        <f t="shared" si="47"/>
        <v>7.2169294061081024E-2</v>
      </c>
      <c r="AB76">
        <f t="shared" si="30"/>
        <v>216.50481971980582</v>
      </c>
      <c r="AC76">
        <f t="shared" si="31"/>
        <v>0.11748120300751878</v>
      </c>
    </row>
    <row r="77" spans="2:29" x14ac:dyDescent="0.3">
      <c r="B77">
        <f t="shared" si="48"/>
        <v>8</v>
      </c>
      <c r="C77">
        <f t="shared" si="48"/>
        <v>0</v>
      </c>
      <c r="D77">
        <f t="shared" si="48"/>
        <v>125</v>
      </c>
      <c r="E77">
        <f t="shared" si="48"/>
        <v>4.3410101690875801E-3</v>
      </c>
      <c r="F77">
        <f t="shared" si="48"/>
        <v>0.125</v>
      </c>
      <c r="I77">
        <v>73</v>
      </c>
      <c r="J77">
        <f t="shared" si="32"/>
        <v>15.625</v>
      </c>
      <c r="K77">
        <f t="shared" si="33"/>
        <v>15.625</v>
      </c>
      <c r="L77">
        <f t="shared" si="34"/>
        <v>15.625</v>
      </c>
      <c r="M77">
        <f t="shared" si="35"/>
        <v>15.625</v>
      </c>
      <c r="N77">
        <f t="shared" si="36"/>
        <v>15.625</v>
      </c>
      <c r="O77">
        <f t="shared" si="37"/>
        <v>15.625</v>
      </c>
      <c r="P77">
        <f t="shared" si="38"/>
        <v>15.625</v>
      </c>
      <c r="Q77">
        <f t="shared" si="39"/>
        <v>15.625</v>
      </c>
      <c r="R77">
        <f t="shared" si="28"/>
        <v>1732.0385577584466</v>
      </c>
      <c r="S77">
        <f t="shared" si="29"/>
        <v>7.2169294061081024E-2</v>
      </c>
      <c r="T77">
        <f t="shared" si="40"/>
        <v>7.2169294061081024E-2</v>
      </c>
      <c r="U77">
        <f t="shared" si="41"/>
        <v>7.2169294061081024E-2</v>
      </c>
      <c r="V77">
        <f t="shared" si="42"/>
        <v>7.2169294061081024E-2</v>
      </c>
      <c r="W77">
        <f t="shared" si="43"/>
        <v>7.2169294061081024E-2</v>
      </c>
      <c r="X77">
        <f t="shared" si="44"/>
        <v>7.2169294061081024E-2</v>
      </c>
      <c r="Y77">
        <f t="shared" si="45"/>
        <v>7.2169294061081024E-2</v>
      </c>
      <c r="Z77">
        <f t="shared" si="46"/>
        <v>7.2169294061081024E-2</v>
      </c>
      <c r="AA77">
        <f t="shared" si="47"/>
        <v>7.2169294061081024E-2</v>
      </c>
      <c r="AB77">
        <f t="shared" si="30"/>
        <v>216.50481971980582</v>
      </c>
      <c r="AC77">
        <f t="shared" si="31"/>
        <v>0.11748120300751878</v>
      </c>
    </row>
    <row r="78" spans="2:29" x14ac:dyDescent="0.3">
      <c r="B78">
        <f t="shared" si="48"/>
        <v>8</v>
      </c>
      <c r="C78">
        <f t="shared" si="48"/>
        <v>0</v>
      </c>
      <c r="D78">
        <f t="shared" si="48"/>
        <v>125</v>
      </c>
      <c r="E78">
        <f t="shared" si="48"/>
        <v>4.3410101690875801E-3</v>
      </c>
      <c r="F78">
        <f t="shared" si="48"/>
        <v>0.125</v>
      </c>
      <c r="I78">
        <v>74</v>
      </c>
      <c r="J78">
        <f t="shared" si="32"/>
        <v>15.625</v>
      </c>
      <c r="K78">
        <f t="shared" si="33"/>
        <v>15.625</v>
      </c>
      <c r="L78">
        <f t="shared" si="34"/>
        <v>15.625</v>
      </c>
      <c r="M78">
        <f t="shared" si="35"/>
        <v>15.625</v>
      </c>
      <c r="N78">
        <f t="shared" si="36"/>
        <v>15.625</v>
      </c>
      <c r="O78">
        <f t="shared" si="37"/>
        <v>15.625</v>
      </c>
      <c r="P78">
        <f t="shared" si="38"/>
        <v>15.625</v>
      </c>
      <c r="Q78">
        <f t="shared" si="39"/>
        <v>15.625</v>
      </c>
      <c r="R78">
        <f t="shared" si="28"/>
        <v>1732.0385577584466</v>
      </c>
      <c r="S78">
        <f t="shared" si="29"/>
        <v>7.2169294061081024E-2</v>
      </c>
      <c r="T78">
        <f t="shared" si="40"/>
        <v>7.2169294061081024E-2</v>
      </c>
      <c r="U78">
        <f t="shared" si="41"/>
        <v>7.2169294061081024E-2</v>
      </c>
      <c r="V78">
        <f t="shared" si="42"/>
        <v>7.2169294061081024E-2</v>
      </c>
      <c r="W78">
        <f t="shared" si="43"/>
        <v>7.2169294061081024E-2</v>
      </c>
      <c r="X78">
        <f t="shared" si="44"/>
        <v>7.2169294061081024E-2</v>
      </c>
      <c r="Y78">
        <f t="shared" si="45"/>
        <v>7.2169294061081024E-2</v>
      </c>
      <c r="Z78">
        <f t="shared" si="46"/>
        <v>7.2169294061081024E-2</v>
      </c>
      <c r="AA78">
        <f t="shared" si="47"/>
        <v>7.2169294061081024E-2</v>
      </c>
      <c r="AB78">
        <f t="shared" si="30"/>
        <v>216.50481971980582</v>
      </c>
      <c r="AC78">
        <f t="shared" si="31"/>
        <v>0.11748120300751878</v>
      </c>
    </row>
    <row r="79" spans="2:29" x14ac:dyDescent="0.3">
      <c r="B79">
        <f t="shared" si="48"/>
        <v>8</v>
      </c>
      <c r="C79">
        <f t="shared" si="48"/>
        <v>0</v>
      </c>
      <c r="D79">
        <f t="shared" si="48"/>
        <v>125</v>
      </c>
      <c r="E79">
        <f t="shared" si="48"/>
        <v>4.3410101690875801E-3</v>
      </c>
      <c r="F79">
        <f t="shared" si="48"/>
        <v>0.125</v>
      </c>
      <c r="I79">
        <v>75</v>
      </c>
      <c r="J79">
        <f t="shared" si="32"/>
        <v>15.625</v>
      </c>
      <c r="K79">
        <f t="shared" si="33"/>
        <v>15.625</v>
      </c>
      <c r="L79">
        <f t="shared" si="34"/>
        <v>15.625</v>
      </c>
      <c r="M79">
        <f t="shared" si="35"/>
        <v>15.625</v>
      </c>
      <c r="N79">
        <f t="shared" si="36"/>
        <v>15.625</v>
      </c>
      <c r="O79">
        <f t="shared" si="37"/>
        <v>15.625</v>
      </c>
      <c r="P79">
        <f t="shared" si="38"/>
        <v>15.625</v>
      </c>
      <c r="Q79">
        <f t="shared" si="39"/>
        <v>15.625</v>
      </c>
      <c r="R79">
        <f t="shared" si="28"/>
        <v>1732.0385577584466</v>
      </c>
      <c r="S79">
        <f t="shared" si="29"/>
        <v>7.2169294061081024E-2</v>
      </c>
      <c r="T79">
        <f t="shared" si="40"/>
        <v>7.2169294061081024E-2</v>
      </c>
      <c r="U79">
        <f t="shared" si="41"/>
        <v>7.2169294061081024E-2</v>
      </c>
      <c r="V79">
        <f t="shared" si="42"/>
        <v>7.2169294061081024E-2</v>
      </c>
      <c r="W79">
        <f t="shared" si="43"/>
        <v>7.2169294061081024E-2</v>
      </c>
      <c r="X79">
        <f t="shared" si="44"/>
        <v>7.2169294061081024E-2</v>
      </c>
      <c r="Y79">
        <f t="shared" si="45"/>
        <v>7.2169294061081024E-2</v>
      </c>
      <c r="Z79">
        <f t="shared" si="46"/>
        <v>7.2169294061081024E-2</v>
      </c>
      <c r="AA79">
        <f t="shared" si="47"/>
        <v>7.2169294061081024E-2</v>
      </c>
      <c r="AB79">
        <f t="shared" si="30"/>
        <v>216.50481971980582</v>
      </c>
      <c r="AC79">
        <f t="shared" si="31"/>
        <v>0.11748120300751878</v>
      </c>
    </row>
    <row r="80" spans="2:29" x14ac:dyDescent="0.3">
      <c r="B80">
        <f t="shared" si="48"/>
        <v>8</v>
      </c>
      <c r="C80">
        <f t="shared" si="48"/>
        <v>0</v>
      </c>
      <c r="D80">
        <f t="shared" si="48"/>
        <v>125</v>
      </c>
      <c r="E80">
        <f t="shared" si="48"/>
        <v>4.3410101690875801E-3</v>
      </c>
      <c r="F80">
        <f t="shared" si="48"/>
        <v>0.125</v>
      </c>
      <c r="I80">
        <v>76</v>
      </c>
      <c r="J80">
        <f t="shared" si="32"/>
        <v>15.625</v>
      </c>
      <c r="K80">
        <f t="shared" si="33"/>
        <v>15.625</v>
      </c>
      <c r="L80">
        <f t="shared" si="34"/>
        <v>15.625</v>
      </c>
      <c r="M80">
        <f t="shared" si="35"/>
        <v>15.625</v>
      </c>
      <c r="N80">
        <f t="shared" si="36"/>
        <v>15.625</v>
      </c>
      <c r="O80">
        <f t="shared" si="37"/>
        <v>15.625</v>
      </c>
      <c r="P80">
        <f t="shared" si="38"/>
        <v>15.625</v>
      </c>
      <c r="Q80">
        <f t="shared" si="39"/>
        <v>15.625</v>
      </c>
      <c r="R80">
        <f t="shared" si="28"/>
        <v>1732.0385577584466</v>
      </c>
      <c r="S80">
        <f t="shared" si="29"/>
        <v>7.2169294061081024E-2</v>
      </c>
      <c r="T80">
        <f t="shared" si="40"/>
        <v>7.2169294061081024E-2</v>
      </c>
      <c r="U80">
        <f t="shared" si="41"/>
        <v>7.2169294061081024E-2</v>
      </c>
      <c r="V80">
        <f t="shared" si="42"/>
        <v>7.2169294061081024E-2</v>
      </c>
      <c r="W80">
        <f t="shared" si="43"/>
        <v>7.2169294061081024E-2</v>
      </c>
      <c r="X80">
        <f t="shared" si="44"/>
        <v>7.2169294061081024E-2</v>
      </c>
      <c r="Y80">
        <f t="shared" si="45"/>
        <v>7.2169294061081024E-2</v>
      </c>
      <c r="Z80">
        <f t="shared" si="46"/>
        <v>7.2169294061081024E-2</v>
      </c>
      <c r="AA80">
        <f t="shared" si="47"/>
        <v>7.2169294061081024E-2</v>
      </c>
      <c r="AB80">
        <f t="shared" si="30"/>
        <v>216.50481971980582</v>
      </c>
      <c r="AC80">
        <f t="shared" si="31"/>
        <v>0.11748120300751878</v>
      </c>
    </row>
    <row r="81" spans="2:29" x14ac:dyDescent="0.3">
      <c r="B81">
        <f t="shared" si="48"/>
        <v>8</v>
      </c>
      <c r="C81">
        <f t="shared" si="48"/>
        <v>0</v>
      </c>
      <c r="D81">
        <f t="shared" si="48"/>
        <v>125</v>
      </c>
      <c r="E81">
        <f t="shared" si="48"/>
        <v>4.3410101690875801E-3</v>
      </c>
      <c r="F81">
        <f t="shared" si="48"/>
        <v>0.125</v>
      </c>
      <c r="I81">
        <v>77</v>
      </c>
      <c r="J81">
        <f t="shared" si="32"/>
        <v>15.625</v>
      </c>
      <c r="K81">
        <f t="shared" si="33"/>
        <v>15.625</v>
      </c>
      <c r="L81">
        <f t="shared" si="34"/>
        <v>15.625</v>
      </c>
      <c r="M81">
        <f t="shared" si="35"/>
        <v>15.625</v>
      </c>
      <c r="N81">
        <f t="shared" si="36"/>
        <v>15.625</v>
      </c>
      <c r="O81">
        <f t="shared" si="37"/>
        <v>15.625</v>
      </c>
      <c r="P81">
        <f t="shared" si="38"/>
        <v>15.625</v>
      </c>
      <c r="Q81">
        <f t="shared" si="39"/>
        <v>15.625</v>
      </c>
      <c r="R81">
        <f t="shared" si="28"/>
        <v>1732.0385577584466</v>
      </c>
      <c r="S81">
        <f t="shared" si="29"/>
        <v>7.2169294061081024E-2</v>
      </c>
      <c r="T81">
        <f t="shared" si="40"/>
        <v>7.2169294061081024E-2</v>
      </c>
      <c r="U81">
        <f t="shared" si="41"/>
        <v>7.2169294061081024E-2</v>
      </c>
      <c r="V81">
        <f t="shared" si="42"/>
        <v>7.2169294061081024E-2</v>
      </c>
      <c r="W81">
        <f t="shared" si="43"/>
        <v>7.2169294061081024E-2</v>
      </c>
      <c r="X81">
        <f t="shared" si="44"/>
        <v>7.2169294061081024E-2</v>
      </c>
      <c r="Y81">
        <f t="shared" si="45"/>
        <v>7.2169294061081024E-2</v>
      </c>
      <c r="Z81">
        <f t="shared" si="46"/>
        <v>7.2169294061081024E-2</v>
      </c>
      <c r="AA81">
        <f t="shared" si="47"/>
        <v>7.2169294061081024E-2</v>
      </c>
      <c r="AB81">
        <f t="shared" si="30"/>
        <v>216.50481971980582</v>
      </c>
      <c r="AC81">
        <f t="shared" si="31"/>
        <v>0.11748120300751878</v>
      </c>
    </row>
    <row r="82" spans="2:29" x14ac:dyDescent="0.3">
      <c r="B82">
        <f t="shared" si="48"/>
        <v>8</v>
      </c>
      <c r="C82">
        <f t="shared" si="48"/>
        <v>0</v>
      </c>
      <c r="D82">
        <f t="shared" si="48"/>
        <v>125</v>
      </c>
      <c r="E82">
        <f t="shared" si="48"/>
        <v>4.3410101690875801E-3</v>
      </c>
      <c r="F82">
        <f t="shared" si="48"/>
        <v>0.125</v>
      </c>
      <c r="I82">
        <v>78</v>
      </c>
      <c r="J82">
        <f t="shared" si="32"/>
        <v>15.625</v>
      </c>
      <c r="K82">
        <f t="shared" si="33"/>
        <v>15.625</v>
      </c>
      <c r="L82">
        <f t="shared" si="34"/>
        <v>15.625</v>
      </c>
      <c r="M82">
        <f t="shared" si="35"/>
        <v>15.625</v>
      </c>
      <c r="N82">
        <f t="shared" si="36"/>
        <v>15.625</v>
      </c>
      <c r="O82">
        <f t="shared" si="37"/>
        <v>15.625</v>
      </c>
      <c r="P82">
        <f t="shared" si="38"/>
        <v>15.625</v>
      </c>
      <c r="Q82">
        <f t="shared" si="39"/>
        <v>15.625</v>
      </c>
      <c r="R82">
        <f t="shared" si="28"/>
        <v>1732.0385577584466</v>
      </c>
      <c r="S82">
        <f t="shared" si="29"/>
        <v>7.2169294061081024E-2</v>
      </c>
      <c r="T82">
        <f t="shared" si="40"/>
        <v>7.2169294061081024E-2</v>
      </c>
      <c r="U82">
        <f t="shared" si="41"/>
        <v>7.2169294061081024E-2</v>
      </c>
      <c r="V82">
        <f t="shared" si="42"/>
        <v>7.2169294061081024E-2</v>
      </c>
      <c r="W82">
        <f t="shared" si="43"/>
        <v>7.2169294061081024E-2</v>
      </c>
      <c r="X82">
        <f t="shared" si="44"/>
        <v>7.2169294061081024E-2</v>
      </c>
      <c r="Y82">
        <f t="shared" si="45"/>
        <v>7.2169294061081024E-2</v>
      </c>
      <c r="Z82">
        <f t="shared" si="46"/>
        <v>7.2169294061081024E-2</v>
      </c>
      <c r="AA82">
        <f t="shared" si="47"/>
        <v>7.2169294061081024E-2</v>
      </c>
      <c r="AB82">
        <f t="shared" si="30"/>
        <v>216.50481971980582</v>
      </c>
      <c r="AC82">
        <f t="shared" si="31"/>
        <v>0.11748120300751878</v>
      </c>
    </row>
    <row r="83" spans="2:29" x14ac:dyDescent="0.3">
      <c r="B83">
        <f t="shared" si="48"/>
        <v>8</v>
      </c>
      <c r="C83">
        <f t="shared" si="48"/>
        <v>0</v>
      </c>
      <c r="D83">
        <f t="shared" si="48"/>
        <v>125</v>
      </c>
      <c r="E83">
        <f t="shared" si="48"/>
        <v>4.3410101690875801E-3</v>
      </c>
      <c r="F83">
        <f t="shared" si="48"/>
        <v>0.125</v>
      </c>
      <c r="I83">
        <v>79</v>
      </c>
      <c r="J83">
        <f t="shared" si="32"/>
        <v>15.625</v>
      </c>
      <c r="K83">
        <f t="shared" si="33"/>
        <v>15.625</v>
      </c>
      <c r="L83">
        <f t="shared" si="34"/>
        <v>15.625</v>
      </c>
      <c r="M83">
        <f t="shared" si="35"/>
        <v>15.625</v>
      </c>
      <c r="N83">
        <f t="shared" si="36"/>
        <v>15.625</v>
      </c>
      <c r="O83">
        <f t="shared" si="37"/>
        <v>15.625</v>
      </c>
      <c r="P83">
        <f t="shared" si="38"/>
        <v>15.625</v>
      </c>
      <c r="Q83">
        <f t="shared" si="39"/>
        <v>15.625</v>
      </c>
      <c r="R83">
        <f t="shared" si="28"/>
        <v>1732.0385577584466</v>
      </c>
      <c r="S83">
        <f t="shared" si="29"/>
        <v>7.2169294061081024E-2</v>
      </c>
      <c r="T83">
        <f t="shared" si="40"/>
        <v>7.2169294061081024E-2</v>
      </c>
      <c r="U83">
        <f t="shared" si="41"/>
        <v>7.2169294061081024E-2</v>
      </c>
      <c r="V83">
        <f t="shared" si="42"/>
        <v>7.2169294061081024E-2</v>
      </c>
      <c r="W83">
        <f t="shared" si="43"/>
        <v>7.2169294061081024E-2</v>
      </c>
      <c r="X83">
        <f t="shared" si="44"/>
        <v>7.2169294061081024E-2</v>
      </c>
      <c r="Y83">
        <f t="shared" si="45"/>
        <v>7.2169294061081024E-2</v>
      </c>
      <c r="Z83">
        <f t="shared" si="46"/>
        <v>7.2169294061081024E-2</v>
      </c>
      <c r="AA83">
        <f t="shared" si="47"/>
        <v>7.2169294061081024E-2</v>
      </c>
      <c r="AB83">
        <f t="shared" si="30"/>
        <v>216.50481971980582</v>
      </c>
      <c r="AC83">
        <f t="shared" si="31"/>
        <v>0.11748120300751878</v>
      </c>
    </row>
    <row r="84" spans="2:29" x14ac:dyDescent="0.3">
      <c r="B84">
        <f t="shared" si="48"/>
        <v>8</v>
      </c>
      <c r="C84">
        <f t="shared" si="48"/>
        <v>0</v>
      </c>
      <c r="D84">
        <f t="shared" si="48"/>
        <v>125</v>
      </c>
      <c r="E84">
        <f t="shared" si="48"/>
        <v>4.3410101690875801E-3</v>
      </c>
      <c r="F84">
        <f t="shared" si="48"/>
        <v>0.125</v>
      </c>
      <c r="I84">
        <v>80</v>
      </c>
      <c r="J84">
        <f t="shared" si="32"/>
        <v>15.625</v>
      </c>
      <c r="K84">
        <f t="shared" si="33"/>
        <v>15.625</v>
      </c>
      <c r="L84">
        <f t="shared" si="34"/>
        <v>15.625</v>
      </c>
      <c r="M84">
        <f t="shared" si="35"/>
        <v>15.625</v>
      </c>
      <c r="N84">
        <f t="shared" si="36"/>
        <v>15.625</v>
      </c>
      <c r="O84">
        <f t="shared" si="37"/>
        <v>15.625</v>
      </c>
      <c r="P84">
        <f t="shared" si="38"/>
        <v>15.625</v>
      </c>
      <c r="Q84">
        <f t="shared" si="39"/>
        <v>15.625</v>
      </c>
      <c r="R84">
        <f t="shared" si="28"/>
        <v>1732.0385577584466</v>
      </c>
      <c r="S84">
        <f t="shared" si="29"/>
        <v>7.2169294061081024E-2</v>
      </c>
      <c r="T84">
        <f t="shared" si="40"/>
        <v>7.2169294061081024E-2</v>
      </c>
      <c r="U84">
        <f t="shared" si="41"/>
        <v>7.2169294061081024E-2</v>
      </c>
      <c r="V84">
        <f t="shared" si="42"/>
        <v>7.2169294061081024E-2</v>
      </c>
      <c r="W84">
        <f t="shared" si="43"/>
        <v>7.2169294061081024E-2</v>
      </c>
      <c r="X84">
        <f t="shared" si="44"/>
        <v>7.2169294061081024E-2</v>
      </c>
      <c r="Y84">
        <f t="shared" si="45"/>
        <v>7.2169294061081024E-2</v>
      </c>
      <c r="Z84">
        <f t="shared" si="46"/>
        <v>7.2169294061081024E-2</v>
      </c>
      <c r="AA84">
        <f t="shared" si="47"/>
        <v>7.2169294061081024E-2</v>
      </c>
      <c r="AB84">
        <f t="shared" si="30"/>
        <v>216.50481971980582</v>
      </c>
      <c r="AC84">
        <f t="shared" si="31"/>
        <v>0.11748120300751878</v>
      </c>
    </row>
    <row r="85" spans="2:29" x14ac:dyDescent="0.3">
      <c r="B85">
        <f t="shared" si="48"/>
        <v>8</v>
      </c>
      <c r="C85">
        <f t="shared" si="48"/>
        <v>0</v>
      </c>
      <c r="D85">
        <f t="shared" si="48"/>
        <v>125</v>
      </c>
      <c r="E85">
        <f t="shared" si="48"/>
        <v>4.3410101690875801E-3</v>
      </c>
      <c r="F85">
        <f t="shared" si="48"/>
        <v>0.125</v>
      </c>
      <c r="I85">
        <v>81</v>
      </c>
      <c r="J85">
        <f t="shared" si="32"/>
        <v>15.625</v>
      </c>
      <c r="K85">
        <f t="shared" si="33"/>
        <v>15.625</v>
      </c>
      <c r="L85">
        <f t="shared" si="34"/>
        <v>15.625</v>
      </c>
      <c r="M85">
        <f t="shared" si="35"/>
        <v>15.625</v>
      </c>
      <c r="N85">
        <f t="shared" si="36"/>
        <v>15.625</v>
      </c>
      <c r="O85">
        <f t="shared" si="37"/>
        <v>15.625</v>
      </c>
      <c r="P85">
        <f t="shared" si="38"/>
        <v>15.625</v>
      </c>
      <c r="Q85">
        <f t="shared" si="39"/>
        <v>15.625</v>
      </c>
      <c r="R85">
        <f t="shared" si="28"/>
        <v>1732.0385577584466</v>
      </c>
      <c r="S85">
        <f t="shared" si="29"/>
        <v>7.2169294061081024E-2</v>
      </c>
      <c r="T85">
        <f t="shared" si="40"/>
        <v>7.2169294061081024E-2</v>
      </c>
      <c r="U85">
        <f t="shared" si="41"/>
        <v>7.2169294061081024E-2</v>
      </c>
      <c r="V85">
        <f t="shared" si="42"/>
        <v>7.2169294061081024E-2</v>
      </c>
      <c r="W85">
        <f t="shared" si="43"/>
        <v>7.2169294061081024E-2</v>
      </c>
      <c r="X85">
        <f t="shared" si="44"/>
        <v>7.2169294061081024E-2</v>
      </c>
      <c r="Y85">
        <f t="shared" si="45"/>
        <v>7.2169294061081024E-2</v>
      </c>
      <c r="Z85">
        <f t="shared" si="46"/>
        <v>7.2169294061081024E-2</v>
      </c>
      <c r="AA85">
        <f t="shared" si="47"/>
        <v>7.2169294061081024E-2</v>
      </c>
      <c r="AB85">
        <f t="shared" si="30"/>
        <v>216.50481971980582</v>
      </c>
      <c r="AC85">
        <f t="shared" si="31"/>
        <v>0.11748120300751878</v>
      </c>
    </row>
    <row r="86" spans="2:29" x14ac:dyDescent="0.3">
      <c r="B86">
        <f t="shared" si="48"/>
        <v>8</v>
      </c>
      <c r="C86">
        <f t="shared" si="48"/>
        <v>0</v>
      </c>
      <c r="D86">
        <f t="shared" si="48"/>
        <v>125</v>
      </c>
      <c r="E86">
        <f t="shared" si="48"/>
        <v>4.3410101690875801E-3</v>
      </c>
      <c r="F86">
        <f t="shared" si="48"/>
        <v>0.125</v>
      </c>
      <c r="I86">
        <v>82</v>
      </c>
      <c r="J86">
        <f t="shared" si="32"/>
        <v>15.625</v>
      </c>
      <c r="K86">
        <f t="shared" si="33"/>
        <v>15.625</v>
      </c>
      <c r="L86">
        <f t="shared" si="34"/>
        <v>15.625</v>
      </c>
      <c r="M86">
        <f t="shared" si="35"/>
        <v>15.625</v>
      </c>
      <c r="N86">
        <f t="shared" si="36"/>
        <v>15.625</v>
      </c>
      <c r="O86">
        <f t="shared" si="37"/>
        <v>15.625</v>
      </c>
      <c r="P86">
        <f t="shared" si="38"/>
        <v>15.625</v>
      </c>
      <c r="Q86">
        <f t="shared" si="39"/>
        <v>15.625</v>
      </c>
      <c r="R86">
        <f t="shared" si="28"/>
        <v>1732.0385577584466</v>
      </c>
      <c r="S86">
        <f t="shared" si="29"/>
        <v>7.2169294061081024E-2</v>
      </c>
      <c r="T86">
        <f t="shared" si="40"/>
        <v>7.2169294061081024E-2</v>
      </c>
      <c r="U86">
        <f t="shared" si="41"/>
        <v>7.2169294061081024E-2</v>
      </c>
      <c r="V86">
        <f t="shared" si="42"/>
        <v>7.2169294061081024E-2</v>
      </c>
      <c r="W86">
        <f t="shared" si="43"/>
        <v>7.2169294061081024E-2</v>
      </c>
      <c r="X86">
        <f t="shared" si="44"/>
        <v>7.2169294061081024E-2</v>
      </c>
      <c r="Y86">
        <f t="shared" si="45"/>
        <v>7.2169294061081024E-2</v>
      </c>
      <c r="Z86">
        <f t="shared" si="46"/>
        <v>7.2169294061081024E-2</v>
      </c>
      <c r="AA86">
        <f t="shared" si="47"/>
        <v>7.2169294061081024E-2</v>
      </c>
      <c r="AB86">
        <f t="shared" si="30"/>
        <v>216.50481971980582</v>
      </c>
      <c r="AC86">
        <f t="shared" si="31"/>
        <v>0.11748120300751878</v>
      </c>
    </row>
    <row r="87" spans="2:29" x14ac:dyDescent="0.3">
      <c r="B87">
        <f t="shared" ref="B87:F102" si="49">B86</f>
        <v>8</v>
      </c>
      <c r="C87">
        <f t="shared" si="49"/>
        <v>0</v>
      </c>
      <c r="D87">
        <f t="shared" si="49"/>
        <v>125</v>
      </c>
      <c r="E87">
        <f t="shared" si="49"/>
        <v>4.3410101690875801E-3</v>
      </c>
      <c r="F87">
        <f t="shared" si="49"/>
        <v>0.125</v>
      </c>
      <c r="I87">
        <v>83</v>
      </c>
      <c r="J87">
        <f t="shared" si="32"/>
        <v>15.625</v>
      </c>
      <c r="K87">
        <f t="shared" si="33"/>
        <v>15.625</v>
      </c>
      <c r="L87">
        <f t="shared" si="34"/>
        <v>15.625</v>
      </c>
      <c r="M87">
        <f t="shared" si="35"/>
        <v>15.625</v>
      </c>
      <c r="N87">
        <f t="shared" si="36"/>
        <v>15.625</v>
      </c>
      <c r="O87">
        <f t="shared" si="37"/>
        <v>15.625</v>
      </c>
      <c r="P87">
        <f t="shared" si="38"/>
        <v>15.625</v>
      </c>
      <c r="Q87">
        <f t="shared" si="39"/>
        <v>15.625</v>
      </c>
      <c r="R87">
        <f t="shared" si="28"/>
        <v>1732.0385577584466</v>
      </c>
      <c r="S87">
        <f t="shared" si="29"/>
        <v>7.2169294061081024E-2</v>
      </c>
      <c r="T87">
        <f t="shared" si="40"/>
        <v>7.2169294061081024E-2</v>
      </c>
      <c r="U87">
        <f t="shared" si="41"/>
        <v>7.2169294061081024E-2</v>
      </c>
      <c r="V87">
        <f t="shared" si="42"/>
        <v>7.2169294061081024E-2</v>
      </c>
      <c r="W87">
        <f t="shared" si="43"/>
        <v>7.2169294061081024E-2</v>
      </c>
      <c r="X87">
        <f t="shared" si="44"/>
        <v>7.2169294061081024E-2</v>
      </c>
      <c r="Y87">
        <f t="shared" si="45"/>
        <v>7.2169294061081024E-2</v>
      </c>
      <c r="Z87">
        <f t="shared" si="46"/>
        <v>7.2169294061081024E-2</v>
      </c>
      <c r="AA87">
        <f t="shared" si="47"/>
        <v>7.2169294061081024E-2</v>
      </c>
      <c r="AB87">
        <f t="shared" si="30"/>
        <v>216.50481971980582</v>
      </c>
      <c r="AC87">
        <f t="shared" si="31"/>
        <v>0.11748120300751878</v>
      </c>
    </row>
    <row r="88" spans="2:29" x14ac:dyDescent="0.3">
      <c r="B88">
        <f t="shared" si="49"/>
        <v>8</v>
      </c>
      <c r="C88">
        <f t="shared" si="49"/>
        <v>0</v>
      </c>
      <c r="D88">
        <f t="shared" si="49"/>
        <v>125</v>
      </c>
      <c r="E88">
        <f t="shared" si="49"/>
        <v>4.3410101690875801E-3</v>
      </c>
      <c r="F88">
        <f t="shared" si="49"/>
        <v>0.125</v>
      </c>
      <c r="I88">
        <v>84</v>
      </c>
      <c r="J88">
        <f t="shared" si="32"/>
        <v>15.625</v>
      </c>
      <c r="K88">
        <f t="shared" si="33"/>
        <v>15.625</v>
      </c>
      <c r="L88">
        <f t="shared" si="34"/>
        <v>15.625</v>
      </c>
      <c r="M88">
        <f t="shared" si="35"/>
        <v>15.625</v>
      </c>
      <c r="N88">
        <f t="shared" si="36"/>
        <v>15.625</v>
      </c>
      <c r="O88">
        <f t="shared" si="37"/>
        <v>15.625</v>
      </c>
      <c r="P88">
        <f t="shared" si="38"/>
        <v>15.625</v>
      </c>
      <c r="Q88">
        <f t="shared" si="39"/>
        <v>15.625</v>
      </c>
      <c r="R88">
        <f t="shared" si="28"/>
        <v>1732.0385577584466</v>
      </c>
      <c r="S88">
        <f t="shared" si="29"/>
        <v>7.2169294061081024E-2</v>
      </c>
      <c r="T88">
        <f t="shared" si="40"/>
        <v>7.2169294061081024E-2</v>
      </c>
      <c r="U88">
        <f t="shared" si="41"/>
        <v>7.2169294061081024E-2</v>
      </c>
      <c r="V88">
        <f t="shared" si="42"/>
        <v>7.2169294061081024E-2</v>
      </c>
      <c r="W88">
        <f t="shared" si="43"/>
        <v>7.2169294061081024E-2</v>
      </c>
      <c r="X88">
        <f t="shared" si="44"/>
        <v>7.2169294061081024E-2</v>
      </c>
      <c r="Y88">
        <f t="shared" si="45"/>
        <v>7.2169294061081024E-2</v>
      </c>
      <c r="Z88">
        <f t="shared" si="46"/>
        <v>7.2169294061081024E-2</v>
      </c>
      <c r="AA88">
        <f t="shared" si="47"/>
        <v>7.2169294061081024E-2</v>
      </c>
      <c r="AB88">
        <f t="shared" si="30"/>
        <v>216.50481971980582</v>
      </c>
      <c r="AC88">
        <f t="shared" si="31"/>
        <v>0.11748120300751878</v>
      </c>
    </row>
    <row r="89" spans="2:29" x14ac:dyDescent="0.3">
      <c r="B89">
        <f t="shared" si="49"/>
        <v>8</v>
      </c>
      <c r="C89">
        <f t="shared" si="49"/>
        <v>0</v>
      </c>
      <c r="D89">
        <f t="shared" si="49"/>
        <v>125</v>
      </c>
      <c r="E89">
        <f t="shared" si="49"/>
        <v>4.3410101690875801E-3</v>
      </c>
      <c r="F89">
        <f t="shared" si="49"/>
        <v>0.125</v>
      </c>
      <c r="I89">
        <v>85</v>
      </c>
      <c r="J89">
        <f t="shared" si="32"/>
        <v>15.625</v>
      </c>
      <c r="K89">
        <f t="shared" si="33"/>
        <v>15.625</v>
      </c>
      <c r="L89">
        <f t="shared" si="34"/>
        <v>15.625</v>
      </c>
      <c r="M89">
        <f t="shared" si="35"/>
        <v>15.625</v>
      </c>
      <c r="N89">
        <f t="shared" si="36"/>
        <v>15.625</v>
      </c>
      <c r="O89">
        <f t="shared" si="37"/>
        <v>15.625</v>
      </c>
      <c r="P89">
        <f t="shared" si="38"/>
        <v>15.625</v>
      </c>
      <c r="Q89">
        <f t="shared" si="39"/>
        <v>15.625</v>
      </c>
      <c r="R89">
        <f t="shared" si="28"/>
        <v>1732.0385577584466</v>
      </c>
      <c r="S89">
        <f t="shared" si="29"/>
        <v>7.2169294061081024E-2</v>
      </c>
      <c r="T89">
        <f t="shared" si="40"/>
        <v>7.2169294061081024E-2</v>
      </c>
      <c r="U89">
        <f t="shared" si="41"/>
        <v>7.2169294061081024E-2</v>
      </c>
      <c r="V89">
        <f t="shared" si="42"/>
        <v>7.2169294061081024E-2</v>
      </c>
      <c r="W89">
        <f t="shared" si="43"/>
        <v>7.2169294061081024E-2</v>
      </c>
      <c r="X89">
        <f t="shared" si="44"/>
        <v>7.2169294061081024E-2</v>
      </c>
      <c r="Y89">
        <f t="shared" si="45"/>
        <v>7.2169294061081024E-2</v>
      </c>
      <c r="Z89">
        <f t="shared" si="46"/>
        <v>7.2169294061081024E-2</v>
      </c>
      <c r="AA89">
        <f t="shared" si="47"/>
        <v>7.2169294061081024E-2</v>
      </c>
      <c r="AB89">
        <f t="shared" si="30"/>
        <v>216.50481971980582</v>
      </c>
      <c r="AC89">
        <f t="shared" si="31"/>
        <v>0.11748120300751878</v>
      </c>
    </row>
    <row r="90" spans="2:29" x14ac:dyDescent="0.3">
      <c r="B90">
        <f t="shared" si="49"/>
        <v>8</v>
      </c>
      <c r="C90">
        <f t="shared" si="49"/>
        <v>0</v>
      </c>
      <c r="D90">
        <f t="shared" si="49"/>
        <v>125</v>
      </c>
      <c r="E90">
        <f t="shared" si="49"/>
        <v>4.3410101690875801E-3</v>
      </c>
      <c r="F90">
        <f t="shared" si="49"/>
        <v>0.125</v>
      </c>
      <c r="I90">
        <v>86</v>
      </c>
      <c r="J90">
        <f t="shared" si="32"/>
        <v>15.625</v>
      </c>
      <c r="K90">
        <f t="shared" si="33"/>
        <v>15.625</v>
      </c>
      <c r="L90">
        <f t="shared" si="34"/>
        <v>15.625</v>
      </c>
      <c r="M90">
        <f t="shared" si="35"/>
        <v>15.625</v>
      </c>
      <c r="N90">
        <f t="shared" si="36"/>
        <v>15.625</v>
      </c>
      <c r="O90">
        <f t="shared" si="37"/>
        <v>15.625</v>
      </c>
      <c r="P90">
        <f t="shared" si="38"/>
        <v>15.625</v>
      </c>
      <c r="Q90">
        <f t="shared" si="39"/>
        <v>15.625</v>
      </c>
      <c r="R90">
        <f t="shared" si="28"/>
        <v>1732.0385577584466</v>
      </c>
      <c r="S90">
        <f t="shared" si="29"/>
        <v>7.2169294061081024E-2</v>
      </c>
      <c r="T90">
        <f t="shared" si="40"/>
        <v>7.2169294061081024E-2</v>
      </c>
      <c r="U90">
        <f t="shared" si="41"/>
        <v>7.2169294061081024E-2</v>
      </c>
      <c r="V90">
        <f t="shared" si="42"/>
        <v>7.2169294061081024E-2</v>
      </c>
      <c r="W90">
        <f t="shared" si="43"/>
        <v>7.2169294061081024E-2</v>
      </c>
      <c r="X90">
        <f t="shared" si="44"/>
        <v>7.2169294061081024E-2</v>
      </c>
      <c r="Y90">
        <f t="shared" si="45"/>
        <v>7.2169294061081024E-2</v>
      </c>
      <c r="Z90">
        <f t="shared" si="46"/>
        <v>7.2169294061081024E-2</v>
      </c>
      <c r="AA90">
        <f t="shared" si="47"/>
        <v>7.2169294061081024E-2</v>
      </c>
      <c r="AB90">
        <f t="shared" si="30"/>
        <v>216.50481971980582</v>
      </c>
      <c r="AC90">
        <f t="shared" si="31"/>
        <v>0.11748120300751878</v>
      </c>
    </row>
    <row r="91" spans="2:29" x14ac:dyDescent="0.3">
      <c r="B91">
        <f t="shared" si="49"/>
        <v>8</v>
      </c>
      <c r="C91">
        <f t="shared" si="49"/>
        <v>0</v>
      </c>
      <c r="D91">
        <f t="shared" si="49"/>
        <v>125</v>
      </c>
      <c r="E91">
        <f t="shared" si="49"/>
        <v>4.3410101690875801E-3</v>
      </c>
      <c r="F91">
        <f t="shared" si="49"/>
        <v>0.125</v>
      </c>
      <c r="I91">
        <v>87</v>
      </c>
      <c r="J91">
        <f t="shared" si="32"/>
        <v>15.625</v>
      </c>
      <c r="K91">
        <f t="shared" si="33"/>
        <v>15.625</v>
      </c>
      <c r="L91">
        <f t="shared" si="34"/>
        <v>15.625</v>
      </c>
      <c r="M91">
        <f t="shared" si="35"/>
        <v>15.625</v>
      </c>
      <c r="N91">
        <f t="shared" si="36"/>
        <v>15.625</v>
      </c>
      <c r="O91">
        <f t="shared" si="37"/>
        <v>15.625</v>
      </c>
      <c r="P91">
        <f t="shared" si="38"/>
        <v>15.625</v>
      </c>
      <c r="Q91">
        <f t="shared" si="39"/>
        <v>15.625</v>
      </c>
      <c r="R91">
        <f t="shared" si="28"/>
        <v>1732.0385577584466</v>
      </c>
      <c r="S91">
        <f t="shared" si="29"/>
        <v>7.2169294061081024E-2</v>
      </c>
      <c r="T91">
        <f t="shared" si="40"/>
        <v>7.2169294061081024E-2</v>
      </c>
      <c r="U91">
        <f t="shared" si="41"/>
        <v>7.2169294061081024E-2</v>
      </c>
      <c r="V91">
        <f t="shared" si="42"/>
        <v>7.2169294061081024E-2</v>
      </c>
      <c r="W91">
        <f t="shared" si="43"/>
        <v>7.2169294061081024E-2</v>
      </c>
      <c r="X91">
        <f t="shared" si="44"/>
        <v>7.2169294061081024E-2</v>
      </c>
      <c r="Y91">
        <f t="shared" si="45"/>
        <v>7.2169294061081024E-2</v>
      </c>
      <c r="Z91">
        <f t="shared" si="46"/>
        <v>7.2169294061081024E-2</v>
      </c>
      <c r="AA91">
        <f t="shared" si="47"/>
        <v>7.2169294061081024E-2</v>
      </c>
      <c r="AB91">
        <f t="shared" si="30"/>
        <v>216.50481971980582</v>
      </c>
      <c r="AC91">
        <f t="shared" si="31"/>
        <v>0.11748120300751878</v>
      </c>
    </row>
    <row r="92" spans="2:29" x14ac:dyDescent="0.3">
      <c r="B92">
        <f t="shared" si="49"/>
        <v>8</v>
      </c>
      <c r="C92">
        <f t="shared" si="49"/>
        <v>0</v>
      </c>
      <c r="D92">
        <f t="shared" si="49"/>
        <v>125</v>
      </c>
      <c r="E92">
        <f t="shared" si="49"/>
        <v>4.3410101690875801E-3</v>
      </c>
      <c r="F92">
        <f t="shared" si="49"/>
        <v>0.125</v>
      </c>
      <c r="I92">
        <v>88</v>
      </c>
      <c r="J92">
        <f t="shared" si="32"/>
        <v>15.625</v>
      </c>
      <c r="K92">
        <f t="shared" si="33"/>
        <v>15.625</v>
      </c>
      <c r="L92">
        <f t="shared" si="34"/>
        <v>15.625</v>
      </c>
      <c r="M92">
        <f t="shared" si="35"/>
        <v>15.625</v>
      </c>
      <c r="N92">
        <f t="shared" si="36"/>
        <v>15.625</v>
      </c>
      <c r="O92">
        <f t="shared" si="37"/>
        <v>15.625</v>
      </c>
      <c r="P92">
        <f t="shared" si="38"/>
        <v>15.625</v>
      </c>
      <c r="Q92">
        <f t="shared" si="39"/>
        <v>15.625</v>
      </c>
      <c r="R92">
        <f t="shared" si="28"/>
        <v>1732.0385577584466</v>
      </c>
      <c r="S92">
        <f t="shared" si="29"/>
        <v>7.2169294061081024E-2</v>
      </c>
      <c r="T92">
        <f t="shared" si="40"/>
        <v>7.2169294061081024E-2</v>
      </c>
      <c r="U92">
        <f t="shared" si="41"/>
        <v>7.2169294061081024E-2</v>
      </c>
      <c r="V92">
        <f t="shared" si="42"/>
        <v>7.2169294061081024E-2</v>
      </c>
      <c r="W92">
        <f t="shared" si="43"/>
        <v>7.2169294061081024E-2</v>
      </c>
      <c r="X92">
        <f t="shared" si="44"/>
        <v>7.2169294061081024E-2</v>
      </c>
      <c r="Y92">
        <f t="shared" si="45"/>
        <v>7.2169294061081024E-2</v>
      </c>
      <c r="Z92">
        <f t="shared" si="46"/>
        <v>7.2169294061081024E-2</v>
      </c>
      <c r="AA92">
        <f t="shared" si="47"/>
        <v>7.2169294061081024E-2</v>
      </c>
      <c r="AB92">
        <f t="shared" si="30"/>
        <v>216.50481971980582</v>
      </c>
      <c r="AC92">
        <f t="shared" si="31"/>
        <v>0.11748120300751878</v>
      </c>
    </row>
    <row r="93" spans="2:29" x14ac:dyDescent="0.3">
      <c r="B93">
        <f t="shared" si="49"/>
        <v>8</v>
      </c>
      <c r="C93">
        <f t="shared" si="49"/>
        <v>0</v>
      </c>
      <c r="D93">
        <f t="shared" si="49"/>
        <v>125</v>
      </c>
      <c r="E93">
        <f t="shared" si="49"/>
        <v>4.3410101690875801E-3</v>
      </c>
      <c r="F93">
        <f t="shared" si="49"/>
        <v>0.125</v>
      </c>
      <c r="I93">
        <v>89</v>
      </c>
      <c r="J93">
        <f t="shared" si="32"/>
        <v>15.625</v>
      </c>
      <c r="K93">
        <f t="shared" si="33"/>
        <v>15.625</v>
      </c>
      <c r="L93">
        <f t="shared" si="34"/>
        <v>15.625</v>
      </c>
      <c r="M93">
        <f t="shared" si="35"/>
        <v>15.625</v>
      </c>
      <c r="N93">
        <f t="shared" si="36"/>
        <v>15.625</v>
      </c>
      <c r="O93">
        <f t="shared" si="37"/>
        <v>15.625</v>
      </c>
      <c r="P93">
        <f t="shared" si="38"/>
        <v>15.625</v>
      </c>
      <c r="Q93">
        <f t="shared" si="39"/>
        <v>15.625</v>
      </c>
      <c r="R93">
        <f t="shared" si="28"/>
        <v>1732.0385577584466</v>
      </c>
      <c r="S93">
        <f t="shared" si="29"/>
        <v>7.2169294061081024E-2</v>
      </c>
      <c r="T93">
        <f t="shared" si="40"/>
        <v>7.2169294061081024E-2</v>
      </c>
      <c r="U93">
        <f t="shared" si="41"/>
        <v>7.2169294061081024E-2</v>
      </c>
      <c r="V93">
        <f t="shared" si="42"/>
        <v>7.2169294061081024E-2</v>
      </c>
      <c r="W93">
        <f t="shared" si="43"/>
        <v>7.2169294061081024E-2</v>
      </c>
      <c r="X93">
        <f t="shared" si="44"/>
        <v>7.2169294061081024E-2</v>
      </c>
      <c r="Y93">
        <f t="shared" si="45"/>
        <v>7.2169294061081024E-2</v>
      </c>
      <c r="Z93">
        <f t="shared" si="46"/>
        <v>7.2169294061081024E-2</v>
      </c>
      <c r="AA93">
        <f t="shared" si="47"/>
        <v>7.2169294061081024E-2</v>
      </c>
      <c r="AB93">
        <f t="shared" si="30"/>
        <v>216.50481971980582</v>
      </c>
      <c r="AC93">
        <f t="shared" si="31"/>
        <v>0.11748120300751878</v>
      </c>
    </row>
    <row r="94" spans="2:29" x14ac:dyDescent="0.3">
      <c r="B94">
        <f t="shared" si="49"/>
        <v>8</v>
      </c>
      <c r="C94">
        <f t="shared" si="49"/>
        <v>0</v>
      </c>
      <c r="D94">
        <f t="shared" si="49"/>
        <v>125</v>
      </c>
      <c r="E94">
        <f t="shared" si="49"/>
        <v>4.3410101690875801E-3</v>
      </c>
      <c r="F94">
        <f t="shared" si="49"/>
        <v>0.125</v>
      </c>
      <c r="I94">
        <v>90</v>
      </c>
      <c r="J94">
        <f t="shared" si="32"/>
        <v>15.625</v>
      </c>
      <c r="K94">
        <f t="shared" si="33"/>
        <v>15.625</v>
      </c>
      <c r="L94">
        <f t="shared" si="34"/>
        <v>15.625</v>
      </c>
      <c r="M94">
        <f t="shared" si="35"/>
        <v>15.625</v>
      </c>
      <c r="N94">
        <f t="shared" si="36"/>
        <v>15.625</v>
      </c>
      <c r="O94">
        <f t="shared" si="37"/>
        <v>15.625</v>
      </c>
      <c r="P94">
        <f t="shared" si="38"/>
        <v>15.625</v>
      </c>
      <c r="Q94">
        <f t="shared" si="39"/>
        <v>15.625</v>
      </c>
      <c r="R94">
        <f t="shared" si="28"/>
        <v>1732.0385577584466</v>
      </c>
      <c r="S94">
        <f t="shared" si="29"/>
        <v>7.2169294061081024E-2</v>
      </c>
      <c r="T94">
        <f t="shared" si="40"/>
        <v>7.2169294061081024E-2</v>
      </c>
      <c r="U94">
        <f t="shared" si="41"/>
        <v>7.2169294061081024E-2</v>
      </c>
      <c r="V94">
        <f t="shared" si="42"/>
        <v>7.2169294061081024E-2</v>
      </c>
      <c r="W94">
        <f t="shared" si="43"/>
        <v>7.2169294061081024E-2</v>
      </c>
      <c r="X94">
        <f t="shared" si="44"/>
        <v>7.2169294061081024E-2</v>
      </c>
      <c r="Y94">
        <f t="shared" si="45"/>
        <v>7.2169294061081024E-2</v>
      </c>
      <c r="Z94">
        <f t="shared" si="46"/>
        <v>7.2169294061081024E-2</v>
      </c>
      <c r="AA94">
        <f t="shared" si="47"/>
        <v>7.2169294061081024E-2</v>
      </c>
      <c r="AB94">
        <f t="shared" si="30"/>
        <v>216.50481971980582</v>
      </c>
      <c r="AC94">
        <f t="shared" si="31"/>
        <v>0.11748120300751878</v>
      </c>
    </row>
    <row r="95" spans="2:29" x14ac:dyDescent="0.3">
      <c r="B95">
        <f t="shared" si="49"/>
        <v>8</v>
      </c>
      <c r="C95">
        <f t="shared" si="49"/>
        <v>0</v>
      </c>
      <c r="D95">
        <f t="shared" si="49"/>
        <v>125</v>
      </c>
      <c r="E95">
        <f t="shared" si="49"/>
        <v>4.3410101690875801E-3</v>
      </c>
      <c r="F95">
        <f t="shared" si="49"/>
        <v>0.125</v>
      </c>
      <c r="I95">
        <v>91</v>
      </c>
      <c r="J95">
        <f t="shared" si="32"/>
        <v>15.625</v>
      </c>
      <c r="K95">
        <f t="shared" si="33"/>
        <v>15.625</v>
      </c>
      <c r="L95">
        <f t="shared" si="34"/>
        <v>15.625</v>
      </c>
      <c r="M95">
        <f t="shared" si="35"/>
        <v>15.625</v>
      </c>
      <c r="N95">
        <f t="shared" si="36"/>
        <v>15.625</v>
      </c>
      <c r="O95">
        <f t="shared" si="37"/>
        <v>15.625</v>
      </c>
      <c r="P95">
        <f t="shared" si="38"/>
        <v>15.625</v>
      </c>
      <c r="Q95">
        <f t="shared" si="39"/>
        <v>15.625</v>
      </c>
      <c r="R95">
        <f t="shared" si="28"/>
        <v>1732.0385577584466</v>
      </c>
      <c r="S95">
        <f t="shared" si="29"/>
        <v>7.2169294061081024E-2</v>
      </c>
      <c r="T95">
        <f t="shared" si="40"/>
        <v>7.2169294061081024E-2</v>
      </c>
      <c r="U95">
        <f t="shared" si="41"/>
        <v>7.2169294061081024E-2</v>
      </c>
      <c r="V95">
        <f t="shared" si="42"/>
        <v>7.2169294061081024E-2</v>
      </c>
      <c r="W95">
        <f t="shared" si="43"/>
        <v>7.2169294061081024E-2</v>
      </c>
      <c r="X95">
        <f t="shared" si="44"/>
        <v>7.2169294061081024E-2</v>
      </c>
      <c r="Y95">
        <f t="shared" si="45"/>
        <v>7.2169294061081024E-2</v>
      </c>
      <c r="Z95">
        <f t="shared" si="46"/>
        <v>7.2169294061081024E-2</v>
      </c>
      <c r="AA95">
        <f t="shared" si="47"/>
        <v>7.2169294061081024E-2</v>
      </c>
      <c r="AB95">
        <f t="shared" si="30"/>
        <v>216.50481971980582</v>
      </c>
      <c r="AC95">
        <f t="shared" si="31"/>
        <v>0.11748120300751878</v>
      </c>
    </row>
    <row r="96" spans="2:29" x14ac:dyDescent="0.3">
      <c r="B96">
        <f t="shared" si="49"/>
        <v>8</v>
      </c>
      <c r="C96">
        <f t="shared" si="49"/>
        <v>0</v>
      </c>
      <c r="D96">
        <f t="shared" si="49"/>
        <v>125</v>
      </c>
      <c r="E96">
        <f t="shared" si="49"/>
        <v>4.3410101690875801E-3</v>
      </c>
      <c r="F96">
        <f t="shared" si="49"/>
        <v>0.125</v>
      </c>
      <c r="I96">
        <v>92</v>
      </c>
      <c r="J96">
        <f t="shared" si="32"/>
        <v>15.625</v>
      </c>
      <c r="K96">
        <f t="shared" si="33"/>
        <v>15.625</v>
      </c>
      <c r="L96">
        <f t="shared" si="34"/>
        <v>15.625</v>
      </c>
      <c r="M96">
        <f t="shared" si="35"/>
        <v>15.625</v>
      </c>
      <c r="N96">
        <f t="shared" si="36"/>
        <v>15.625</v>
      </c>
      <c r="O96">
        <f t="shared" si="37"/>
        <v>15.625</v>
      </c>
      <c r="P96">
        <f t="shared" si="38"/>
        <v>15.625</v>
      </c>
      <c r="Q96">
        <f t="shared" si="39"/>
        <v>15.625</v>
      </c>
      <c r="R96">
        <f t="shared" si="28"/>
        <v>1732.0385577584466</v>
      </c>
      <c r="S96">
        <f t="shared" si="29"/>
        <v>7.2169294061081024E-2</v>
      </c>
      <c r="T96">
        <f t="shared" si="40"/>
        <v>7.2169294061081024E-2</v>
      </c>
      <c r="U96">
        <f t="shared" si="41"/>
        <v>7.2169294061081024E-2</v>
      </c>
      <c r="V96">
        <f t="shared" si="42"/>
        <v>7.2169294061081024E-2</v>
      </c>
      <c r="W96">
        <f t="shared" si="43"/>
        <v>7.2169294061081024E-2</v>
      </c>
      <c r="X96">
        <f t="shared" si="44"/>
        <v>7.2169294061081024E-2</v>
      </c>
      <c r="Y96">
        <f t="shared" si="45"/>
        <v>7.2169294061081024E-2</v>
      </c>
      <c r="Z96">
        <f t="shared" si="46"/>
        <v>7.2169294061081024E-2</v>
      </c>
      <c r="AA96">
        <f t="shared" si="47"/>
        <v>7.2169294061081024E-2</v>
      </c>
      <c r="AB96">
        <f t="shared" si="30"/>
        <v>216.50481971980582</v>
      </c>
      <c r="AC96">
        <f t="shared" si="31"/>
        <v>0.11748120300751878</v>
      </c>
    </row>
    <row r="97" spans="2:29" x14ac:dyDescent="0.3">
      <c r="B97">
        <f t="shared" si="49"/>
        <v>8</v>
      </c>
      <c r="C97">
        <f t="shared" si="49"/>
        <v>0</v>
      </c>
      <c r="D97">
        <f t="shared" si="49"/>
        <v>125</v>
      </c>
      <c r="E97">
        <f t="shared" si="49"/>
        <v>4.3410101690875801E-3</v>
      </c>
      <c r="F97">
        <f t="shared" si="49"/>
        <v>0.125</v>
      </c>
      <c r="I97">
        <v>93</v>
      </c>
      <c r="J97">
        <f t="shared" si="32"/>
        <v>15.625</v>
      </c>
      <c r="K97">
        <f t="shared" si="33"/>
        <v>15.625</v>
      </c>
      <c r="L97">
        <f t="shared" si="34"/>
        <v>15.625</v>
      </c>
      <c r="M97">
        <f t="shared" si="35"/>
        <v>15.625</v>
      </c>
      <c r="N97">
        <f t="shared" si="36"/>
        <v>15.625</v>
      </c>
      <c r="O97">
        <f t="shared" si="37"/>
        <v>15.625</v>
      </c>
      <c r="P97">
        <f t="shared" si="38"/>
        <v>15.625</v>
      </c>
      <c r="Q97">
        <f t="shared" si="39"/>
        <v>15.625</v>
      </c>
      <c r="R97">
        <f t="shared" si="28"/>
        <v>1732.0385577584466</v>
      </c>
      <c r="S97">
        <f t="shared" si="29"/>
        <v>7.2169294061081024E-2</v>
      </c>
      <c r="T97">
        <f t="shared" si="40"/>
        <v>7.2169294061081024E-2</v>
      </c>
      <c r="U97">
        <f t="shared" si="41"/>
        <v>7.2169294061081024E-2</v>
      </c>
      <c r="V97">
        <f t="shared" si="42"/>
        <v>7.2169294061081024E-2</v>
      </c>
      <c r="W97">
        <f t="shared" si="43"/>
        <v>7.2169294061081024E-2</v>
      </c>
      <c r="X97">
        <f t="shared" si="44"/>
        <v>7.2169294061081024E-2</v>
      </c>
      <c r="Y97">
        <f t="shared" si="45"/>
        <v>7.2169294061081024E-2</v>
      </c>
      <c r="Z97">
        <f t="shared" si="46"/>
        <v>7.2169294061081024E-2</v>
      </c>
      <c r="AA97">
        <f t="shared" si="47"/>
        <v>7.2169294061081024E-2</v>
      </c>
      <c r="AB97">
        <f t="shared" si="30"/>
        <v>216.50481971980582</v>
      </c>
      <c r="AC97">
        <f t="shared" si="31"/>
        <v>0.11748120300751878</v>
      </c>
    </row>
    <row r="98" spans="2:29" x14ac:dyDescent="0.3">
      <c r="B98">
        <f t="shared" si="49"/>
        <v>8</v>
      </c>
      <c r="C98">
        <f t="shared" si="49"/>
        <v>0</v>
      </c>
      <c r="D98">
        <f t="shared" si="49"/>
        <v>125</v>
      </c>
      <c r="E98">
        <f t="shared" si="49"/>
        <v>4.3410101690875801E-3</v>
      </c>
      <c r="F98">
        <f t="shared" si="49"/>
        <v>0.125</v>
      </c>
      <c r="I98">
        <v>94</v>
      </c>
      <c r="J98">
        <f t="shared" si="32"/>
        <v>15.625</v>
      </c>
      <c r="K98">
        <f t="shared" si="33"/>
        <v>15.625</v>
      </c>
      <c r="L98">
        <f t="shared" si="34"/>
        <v>15.625</v>
      </c>
      <c r="M98">
        <f t="shared" si="35"/>
        <v>15.625</v>
      </c>
      <c r="N98">
        <f t="shared" si="36"/>
        <v>15.625</v>
      </c>
      <c r="O98">
        <f t="shared" si="37"/>
        <v>15.625</v>
      </c>
      <c r="P98">
        <f t="shared" si="38"/>
        <v>15.625</v>
      </c>
      <c r="Q98">
        <f t="shared" si="39"/>
        <v>15.625</v>
      </c>
      <c r="R98">
        <f t="shared" si="28"/>
        <v>1732.0385577584466</v>
      </c>
      <c r="S98">
        <f t="shared" si="29"/>
        <v>7.2169294061081024E-2</v>
      </c>
      <c r="T98">
        <f t="shared" si="40"/>
        <v>7.2169294061081024E-2</v>
      </c>
      <c r="U98">
        <f t="shared" si="41"/>
        <v>7.2169294061081024E-2</v>
      </c>
      <c r="V98">
        <f t="shared" si="42"/>
        <v>7.2169294061081024E-2</v>
      </c>
      <c r="W98">
        <f t="shared" si="43"/>
        <v>7.2169294061081024E-2</v>
      </c>
      <c r="X98">
        <f t="shared" si="44"/>
        <v>7.2169294061081024E-2</v>
      </c>
      <c r="Y98">
        <f t="shared" si="45"/>
        <v>7.2169294061081024E-2</v>
      </c>
      <c r="Z98">
        <f t="shared" si="46"/>
        <v>7.2169294061081024E-2</v>
      </c>
      <c r="AA98">
        <f t="shared" si="47"/>
        <v>7.2169294061081024E-2</v>
      </c>
      <c r="AB98">
        <f t="shared" si="30"/>
        <v>216.50481971980582</v>
      </c>
      <c r="AC98">
        <f t="shared" si="31"/>
        <v>0.11748120300751878</v>
      </c>
    </row>
    <row r="99" spans="2:29" x14ac:dyDescent="0.3">
      <c r="B99">
        <f t="shared" si="49"/>
        <v>8</v>
      </c>
      <c r="C99">
        <f t="shared" si="49"/>
        <v>0</v>
      </c>
      <c r="D99">
        <f t="shared" si="49"/>
        <v>125</v>
      </c>
      <c r="E99">
        <f t="shared" si="49"/>
        <v>4.3410101690875801E-3</v>
      </c>
      <c r="F99">
        <f t="shared" si="49"/>
        <v>0.125</v>
      </c>
      <c r="I99">
        <v>95</v>
      </c>
      <c r="J99">
        <f t="shared" si="32"/>
        <v>15.625</v>
      </c>
      <c r="K99">
        <f t="shared" si="33"/>
        <v>15.625</v>
      </c>
      <c r="L99">
        <f t="shared" si="34"/>
        <v>15.625</v>
      </c>
      <c r="M99">
        <f t="shared" si="35"/>
        <v>15.625</v>
      </c>
      <c r="N99">
        <f t="shared" si="36"/>
        <v>15.625</v>
      </c>
      <c r="O99">
        <f t="shared" si="37"/>
        <v>15.625</v>
      </c>
      <c r="P99">
        <f t="shared" si="38"/>
        <v>15.625</v>
      </c>
      <c r="Q99">
        <f t="shared" si="39"/>
        <v>15.625</v>
      </c>
      <c r="R99">
        <f t="shared" si="28"/>
        <v>1732.0385577584466</v>
      </c>
      <c r="S99">
        <f t="shared" si="29"/>
        <v>7.2169294061081024E-2</v>
      </c>
      <c r="T99">
        <f t="shared" si="40"/>
        <v>7.2169294061081024E-2</v>
      </c>
      <c r="U99">
        <f t="shared" si="41"/>
        <v>7.2169294061081024E-2</v>
      </c>
      <c r="V99">
        <f t="shared" si="42"/>
        <v>7.2169294061081024E-2</v>
      </c>
      <c r="W99">
        <f t="shared" si="43"/>
        <v>7.2169294061081024E-2</v>
      </c>
      <c r="X99">
        <f t="shared" si="44"/>
        <v>7.2169294061081024E-2</v>
      </c>
      <c r="Y99">
        <f t="shared" si="45"/>
        <v>7.2169294061081024E-2</v>
      </c>
      <c r="Z99">
        <f t="shared" si="46"/>
        <v>7.2169294061081024E-2</v>
      </c>
      <c r="AA99">
        <f t="shared" si="47"/>
        <v>7.2169294061081024E-2</v>
      </c>
      <c r="AB99">
        <f t="shared" si="30"/>
        <v>216.50481971980582</v>
      </c>
      <c r="AC99">
        <f t="shared" si="31"/>
        <v>0.11748120300751878</v>
      </c>
    </row>
    <row r="100" spans="2:29" x14ac:dyDescent="0.3">
      <c r="B100">
        <f t="shared" si="49"/>
        <v>8</v>
      </c>
      <c r="C100">
        <f t="shared" si="49"/>
        <v>0</v>
      </c>
      <c r="D100">
        <f t="shared" si="49"/>
        <v>125</v>
      </c>
      <c r="E100">
        <f t="shared" si="49"/>
        <v>4.3410101690875801E-3</v>
      </c>
      <c r="F100">
        <f t="shared" si="49"/>
        <v>0.125</v>
      </c>
      <c r="I100">
        <v>96</v>
      </c>
      <c r="J100">
        <f t="shared" si="32"/>
        <v>15.625</v>
      </c>
      <c r="K100">
        <f t="shared" si="33"/>
        <v>15.625</v>
      </c>
      <c r="L100">
        <f t="shared" si="34"/>
        <v>15.625</v>
      </c>
      <c r="M100">
        <f t="shared" si="35"/>
        <v>15.625</v>
      </c>
      <c r="N100">
        <f t="shared" si="36"/>
        <v>15.625</v>
      </c>
      <c r="O100">
        <f t="shared" si="37"/>
        <v>15.625</v>
      </c>
      <c r="P100">
        <f t="shared" si="38"/>
        <v>15.625</v>
      </c>
      <c r="Q100">
        <f t="shared" si="39"/>
        <v>15.625</v>
      </c>
      <c r="R100">
        <f t="shared" si="28"/>
        <v>1732.0385577584466</v>
      </c>
      <c r="S100">
        <f t="shared" si="29"/>
        <v>7.2169294061081024E-2</v>
      </c>
      <c r="T100">
        <f t="shared" si="40"/>
        <v>7.2169294061081024E-2</v>
      </c>
      <c r="U100">
        <f t="shared" si="41"/>
        <v>7.2169294061081024E-2</v>
      </c>
      <c r="V100">
        <f t="shared" si="42"/>
        <v>7.2169294061081024E-2</v>
      </c>
      <c r="W100">
        <f t="shared" si="43"/>
        <v>7.2169294061081024E-2</v>
      </c>
      <c r="X100">
        <f t="shared" si="44"/>
        <v>7.2169294061081024E-2</v>
      </c>
      <c r="Y100">
        <f t="shared" si="45"/>
        <v>7.2169294061081024E-2</v>
      </c>
      <c r="Z100">
        <f t="shared" si="46"/>
        <v>7.2169294061081024E-2</v>
      </c>
      <c r="AA100">
        <f t="shared" si="47"/>
        <v>7.2169294061081024E-2</v>
      </c>
      <c r="AB100">
        <f t="shared" si="30"/>
        <v>216.50481971980582</v>
      </c>
      <c r="AC100">
        <f t="shared" si="31"/>
        <v>0.11748120300751878</v>
      </c>
    </row>
    <row r="101" spans="2:29" x14ac:dyDescent="0.3">
      <c r="B101">
        <f t="shared" si="49"/>
        <v>8</v>
      </c>
      <c r="C101">
        <f t="shared" si="49"/>
        <v>0</v>
      </c>
      <c r="D101">
        <f t="shared" si="49"/>
        <v>125</v>
      </c>
      <c r="E101">
        <f t="shared" si="49"/>
        <v>4.3410101690875801E-3</v>
      </c>
      <c r="F101">
        <f t="shared" si="49"/>
        <v>0.125</v>
      </c>
      <c r="I101">
        <v>97</v>
      </c>
      <c r="J101">
        <f t="shared" si="32"/>
        <v>15.625</v>
      </c>
      <c r="K101">
        <f t="shared" si="33"/>
        <v>15.625</v>
      </c>
      <c r="L101">
        <f t="shared" si="34"/>
        <v>15.625</v>
      </c>
      <c r="M101">
        <f t="shared" si="35"/>
        <v>15.625</v>
      </c>
      <c r="N101">
        <f t="shared" si="36"/>
        <v>15.625</v>
      </c>
      <c r="O101">
        <f t="shared" si="37"/>
        <v>15.625</v>
      </c>
      <c r="P101">
        <f t="shared" si="38"/>
        <v>15.625</v>
      </c>
      <c r="Q101">
        <f t="shared" si="39"/>
        <v>15.625</v>
      </c>
      <c r="R101">
        <f t="shared" ref="R101:R134" si="50">D101/(C101+AA101)</f>
        <v>1732.0385577584466</v>
      </c>
      <c r="S101">
        <f t="shared" ref="S101:S134" si="51">E101*(1+J100)</f>
        <v>7.2169294061081024E-2</v>
      </c>
      <c r="T101">
        <f t="shared" si="40"/>
        <v>7.2169294061081024E-2</v>
      </c>
      <c r="U101">
        <f t="shared" si="41"/>
        <v>7.2169294061081024E-2</v>
      </c>
      <c r="V101">
        <f t="shared" si="42"/>
        <v>7.2169294061081024E-2</v>
      </c>
      <c r="W101">
        <f t="shared" si="43"/>
        <v>7.2169294061081024E-2</v>
      </c>
      <c r="X101">
        <f t="shared" si="44"/>
        <v>7.2169294061081024E-2</v>
      </c>
      <c r="Y101">
        <f t="shared" si="45"/>
        <v>7.2169294061081024E-2</v>
      </c>
      <c r="Z101">
        <f t="shared" si="46"/>
        <v>7.2169294061081024E-2</v>
      </c>
      <c r="AA101">
        <f t="shared" si="47"/>
        <v>7.2169294061081024E-2</v>
      </c>
      <c r="AB101">
        <f t="shared" ref="AB101:AB134" si="52">R101*F101</f>
        <v>216.50481971980582</v>
      </c>
      <c r="AC101">
        <f t="shared" ref="AC101:AC132" si="53">AB101*E101*F101</f>
        <v>0.11748120300751878</v>
      </c>
    </row>
    <row r="102" spans="2:29" x14ac:dyDescent="0.3">
      <c r="B102">
        <f t="shared" si="49"/>
        <v>8</v>
      </c>
      <c r="C102">
        <f t="shared" si="49"/>
        <v>0</v>
      </c>
      <c r="D102">
        <f t="shared" si="49"/>
        <v>125</v>
      </c>
      <c r="E102">
        <f t="shared" si="49"/>
        <v>4.3410101690875801E-3</v>
      </c>
      <c r="F102">
        <f t="shared" si="49"/>
        <v>0.125</v>
      </c>
      <c r="I102">
        <v>98</v>
      </c>
      <c r="J102">
        <f t="shared" si="32"/>
        <v>15.625</v>
      </c>
      <c r="K102">
        <f t="shared" si="33"/>
        <v>15.625</v>
      </c>
      <c r="L102">
        <f t="shared" si="34"/>
        <v>15.625</v>
      </c>
      <c r="M102">
        <f t="shared" si="35"/>
        <v>15.625</v>
      </c>
      <c r="N102">
        <f t="shared" si="36"/>
        <v>15.625</v>
      </c>
      <c r="O102">
        <f t="shared" si="37"/>
        <v>15.625</v>
      </c>
      <c r="P102">
        <f t="shared" si="38"/>
        <v>15.625</v>
      </c>
      <c r="Q102">
        <f t="shared" si="39"/>
        <v>15.625</v>
      </c>
      <c r="R102">
        <f t="shared" si="50"/>
        <v>1732.0385577584466</v>
      </c>
      <c r="S102">
        <f t="shared" si="51"/>
        <v>7.2169294061081024E-2</v>
      </c>
      <c r="T102">
        <f t="shared" si="40"/>
        <v>7.2169294061081024E-2</v>
      </c>
      <c r="U102">
        <f t="shared" si="41"/>
        <v>7.2169294061081024E-2</v>
      </c>
      <c r="V102">
        <f t="shared" si="42"/>
        <v>7.2169294061081024E-2</v>
      </c>
      <c r="W102">
        <f t="shared" si="43"/>
        <v>7.2169294061081024E-2</v>
      </c>
      <c r="X102">
        <f t="shared" si="44"/>
        <v>7.2169294061081024E-2</v>
      </c>
      <c r="Y102">
        <f t="shared" si="45"/>
        <v>7.2169294061081024E-2</v>
      </c>
      <c r="Z102">
        <f t="shared" si="46"/>
        <v>7.2169294061081024E-2</v>
      </c>
      <c r="AA102">
        <f t="shared" si="47"/>
        <v>7.2169294061081024E-2</v>
      </c>
      <c r="AB102">
        <f t="shared" si="52"/>
        <v>216.50481971980582</v>
      </c>
      <c r="AC102">
        <f t="shared" si="53"/>
        <v>0.11748120300751878</v>
      </c>
    </row>
    <row r="103" spans="2:29" x14ac:dyDescent="0.3">
      <c r="B103">
        <f t="shared" ref="B103:F118" si="54">B102</f>
        <v>8</v>
      </c>
      <c r="C103">
        <f t="shared" si="54"/>
        <v>0</v>
      </c>
      <c r="D103">
        <f t="shared" si="54"/>
        <v>125</v>
      </c>
      <c r="E103">
        <f t="shared" si="54"/>
        <v>4.3410101690875801E-3</v>
      </c>
      <c r="F103">
        <f t="shared" si="54"/>
        <v>0.125</v>
      </c>
      <c r="I103">
        <v>99</v>
      </c>
      <c r="J103">
        <f t="shared" si="32"/>
        <v>15.625</v>
      </c>
      <c r="K103">
        <f t="shared" si="33"/>
        <v>15.625</v>
      </c>
      <c r="L103">
        <f t="shared" si="34"/>
        <v>15.625</v>
      </c>
      <c r="M103">
        <f t="shared" si="35"/>
        <v>15.625</v>
      </c>
      <c r="N103">
        <f t="shared" si="36"/>
        <v>15.625</v>
      </c>
      <c r="O103">
        <f t="shared" si="37"/>
        <v>15.625</v>
      </c>
      <c r="P103">
        <f t="shared" si="38"/>
        <v>15.625</v>
      </c>
      <c r="Q103">
        <f t="shared" si="39"/>
        <v>15.625</v>
      </c>
      <c r="R103">
        <f t="shared" si="50"/>
        <v>1732.0385577584466</v>
      </c>
      <c r="S103">
        <f t="shared" si="51"/>
        <v>7.2169294061081024E-2</v>
      </c>
      <c r="T103">
        <f t="shared" si="40"/>
        <v>7.2169294061081024E-2</v>
      </c>
      <c r="U103">
        <f t="shared" si="41"/>
        <v>7.2169294061081024E-2</v>
      </c>
      <c r="V103">
        <f t="shared" si="42"/>
        <v>7.2169294061081024E-2</v>
      </c>
      <c r="W103">
        <f t="shared" si="43"/>
        <v>7.2169294061081024E-2</v>
      </c>
      <c r="X103">
        <f t="shared" si="44"/>
        <v>7.2169294061081024E-2</v>
      </c>
      <c r="Y103">
        <f t="shared" si="45"/>
        <v>7.2169294061081024E-2</v>
      </c>
      <c r="Z103">
        <f t="shared" si="46"/>
        <v>7.2169294061081024E-2</v>
      </c>
      <c r="AA103">
        <f t="shared" si="47"/>
        <v>7.2169294061081024E-2</v>
      </c>
      <c r="AB103">
        <f t="shared" si="52"/>
        <v>216.50481971980582</v>
      </c>
      <c r="AC103">
        <f t="shared" si="53"/>
        <v>0.11748120300751878</v>
      </c>
    </row>
    <row r="104" spans="2:29" x14ac:dyDescent="0.3">
      <c r="B104">
        <f t="shared" si="54"/>
        <v>8</v>
      </c>
      <c r="C104">
        <f t="shared" si="54"/>
        <v>0</v>
      </c>
      <c r="D104">
        <f t="shared" si="54"/>
        <v>125</v>
      </c>
      <c r="E104">
        <f t="shared" si="54"/>
        <v>4.3410101690875801E-3</v>
      </c>
      <c r="F104">
        <f t="shared" si="54"/>
        <v>0.125</v>
      </c>
      <c r="I104">
        <v>100</v>
      </c>
      <c r="J104">
        <f t="shared" si="32"/>
        <v>15.625</v>
      </c>
      <c r="K104">
        <f t="shared" si="33"/>
        <v>15.625</v>
      </c>
      <c r="L104">
        <f t="shared" si="34"/>
        <v>15.625</v>
      </c>
      <c r="M104">
        <f t="shared" si="35"/>
        <v>15.625</v>
      </c>
      <c r="N104">
        <f t="shared" si="36"/>
        <v>15.625</v>
      </c>
      <c r="O104">
        <f t="shared" si="37"/>
        <v>15.625</v>
      </c>
      <c r="P104">
        <f t="shared" si="38"/>
        <v>15.625</v>
      </c>
      <c r="Q104">
        <f t="shared" si="39"/>
        <v>15.625</v>
      </c>
      <c r="R104">
        <f t="shared" si="50"/>
        <v>1732.0385577584466</v>
      </c>
      <c r="S104">
        <f t="shared" si="51"/>
        <v>7.2169294061081024E-2</v>
      </c>
      <c r="T104">
        <f t="shared" si="40"/>
        <v>7.2169294061081024E-2</v>
      </c>
      <c r="U104">
        <f t="shared" si="41"/>
        <v>7.2169294061081024E-2</v>
      </c>
      <c r="V104">
        <f t="shared" si="42"/>
        <v>7.2169294061081024E-2</v>
      </c>
      <c r="W104">
        <f t="shared" si="43"/>
        <v>7.2169294061081024E-2</v>
      </c>
      <c r="X104">
        <f t="shared" si="44"/>
        <v>7.2169294061081024E-2</v>
      </c>
      <c r="Y104">
        <f t="shared" si="45"/>
        <v>7.2169294061081024E-2</v>
      </c>
      <c r="Z104">
        <f t="shared" si="46"/>
        <v>7.2169294061081024E-2</v>
      </c>
      <c r="AA104">
        <f t="shared" si="47"/>
        <v>7.2169294061081024E-2</v>
      </c>
      <c r="AB104">
        <f t="shared" si="52"/>
        <v>216.50481971980582</v>
      </c>
      <c r="AC104">
        <f t="shared" si="53"/>
        <v>0.11748120300751878</v>
      </c>
    </row>
    <row r="105" spans="2:29" x14ac:dyDescent="0.3">
      <c r="B105">
        <f t="shared" si="54"/>
        <v>8</v>
      </c>
      <c r="C105">
        <f t="shared" si="54"/>
        <v>0</v>
      </c>
      <c r="D105">
        <f t="shared" si="54"/>
        <v>125</v>
      </c>
      <c r="E105">
        <f t="shared" si="54"/>
        <v>4.3410101690875801E-3</v>
      </c>
      <c r="F105">
        <f t="shared" si="54"/>
        <v>0.125</v>
      </c>
      <c r="I105">
        <v>101</v>
      </c>
      <c r="J105">
        <f t="shared" si="32"/>
        <v>15.625</v>
      </c>
      <c r="K105">
        <f t="shared" si="33"/>
        <v>15.625</v>
      </c>
      <c r="L105">
        <f t="shared" si="34"/>
        <v>15.625</v>
      </c>
      <c r="M105">
        <f t="shared" si="35"/>
        <v>15.625</v>
      </c>
      <c r="N105">
        <f t="shared" si="36"/>
        <v>15.625</v>
      </c>
      <c r="O105">
        <f t="shared" si="37"/>
        <v>15.625</v>
      </c>
      <c r="P105">
        <f t="shared" si="38"/>
        <v>15.625</v>
      </c>
      <c r="Q105">
        <f t="shared" si="39"/>
        <v>15.625</v>
      </c>
      <c r="R105">
        <f t="shared" si="50"/>
        <v>1732.0385577584466</v>
      </c>
      <c r="S105">
        <f t="shared" si="51"/>
        <v>7.2169294061081024E-2</v>
      </c>
      <c r="T105">
        <f t="shared" si="40"/>
        <v>7.2169294061081024E-2</v>
      </c>
      <c r="U105">
        <f t="shared" si="41"/>
        <v>7.2169294061081024E-2</v>
      </c>
      <c r="V105">
        <f t="shared" si="42"/>
        <v>7.2169294061081024E-2</v>
      </c>
      <c r="W105">
        <f t="shared" si="43"/>
        <v>7.2169294061081024E-2</v>
      </c>
      <c r="X105">
        <f t="shared" si="44"/>
        <v>7.2169294061081024E-2</v>
      </c>
      <c r="Y105">
        <f t="shared" si="45"/>
        <v>7.2169294061081024E-2</v>
      </c>
      <c r="Z105">
        <f t="shared" si="46"/>
        <v>7.2169294061081024E-2</v>
      </c>
      <c r="AA105">
        <f t="shared" si="47"/>
        <v>7.2169294061081024E-2</v>
      </c>
      <c r="AB105">
        <f t="shared" si="52"/>
        <v>216.50481971980582</v>
      </c>
      <c r="AC105">
        <f t="shared" si="53"/>
        <v>0.11748120300751878</v>
      </c>
    </row>
    <row r="106" spans="2:29" x14ac:dyDescent="0.3">
      <c r="B106">
        <f t="shared" si="54"/>
        <v>8</v>
      </c>
      <c r="C106">
        <f t="shared" si="54"/>
        <v>0</v>
      </c>
      <c r="D106">
        <f t="shared" si="54"/>
        <v>125</v>
      </c>
      <c r="E106">
        <f t="shared" si="54"/>
        <v>4.3410101690875801E-3</v>
      </c>
      <c r="F106">
        <f t="shared" si="54"/>
        <v>0.125</v>
      </c>
      <c r="I106">
        <v>102</v>
      </c>
      <c r="J106">
        <f t="shared" si="32"/>
        <v>15.625</v>
      </c>
      <c r="K106">
        <f t="shared" si="33"/>
        <v>15.625</v>
      </c>
      <c r="L106">
        <f t="shared" si="34"/>
        <v>15.625</v>
      </c>
      <c r="M106">
        <f t="shared" si="35"/>
        <v>15.625</v>
      </c>
      <c r="N106">
        <f t="shared" si="36"/>
        <v>15.625</v>
      </c>
      <c r="O106">
        <f t="shared" si="37"/>
        <v>15.625</v>
      </c>
      <c r="P106">
        <f t="shared" si="38"/>
        <v>15.625</v>
      </c>
      <c r="Q106">
        <f t="shared" si="39"/>
        <v>15.625</v>
      </c>
      <c r="R106">
        <f t="shared" si="50"/>
        <v>1732.0385577584466</v>
      </c>
      <c r="S106">
        <f t="shared" si="51"/>
        <v>7.2169294061081024E-2</v>
      </c>
      <c r="T106">
        <f t="shared" si="40"/>
        <v>7.2169294061081024E-2</v>
      </c>
      <c r="U106">
        <f t="shared" si="41"/>
        <v>7.2169294061081024E-2</v>
      </c>
      <c r="V106">
        <f t="shared" si="42"/>
        <v>7.2169294061081024E-2</v>
      </c>
      <c r="W106">
        <f t="shared" si="43"/>
        <v>7.2169294061081024E-2</v>
      </c>
      <c r="X106">
        <f t="shared" si="44"/>
        <v>7.2169294061081024E-2</v>
      </c>
      <c r="Y106">
        <f t="shared" si="45"/>
        <v>7.2169294061081024E-2</v>
      </c>
      <c r="Z106">
        <f t="shared" si="46"/>
        <v>7.2169294061081024E-2</v>
      </c>
      <c r="AA106">
        <f t="shared" si="47"/>
        <v>7.2169294061081024E-2</v>
      </c>
      <c r="AB106">
        <f t="shared" si="52"/>
        <v>216.50481971980582</v>
      </c>
      <c r="AC106">
        <f t="shared" si="53"/>
        <v>0.11748120300751878</v>
      </c>
    </row>
    <row r="107" spans="2:29" x14ac:dyDescent="0.3">
      <c r="B107">
        <f t="shared" si="54"/>
        <v>8</v>
      </c>
      <c r="C107">
        <f t="shared" si="54"/>
        <v>0</v>
      </c>
      <c r="D107">
        <f t="shared" si="54"/>
        <v>125</v>
      </c>
      <c r="E107">
        <f t="shared" si="54"/>
        <v>4.3410101690875801E-3</v>
      </c>
      <c r="F107">
        <f t="shared" si="54"/>
        <v>0.125</v>
      </c>
      <c r="I107">
        <v>103</v>
      </c>
      <c r="J107">
        <f t="shared" si="32"/>
        <v>15.625</v>
      </c>
      <c r="K107">
        <f t="shared" si="33"/>
        <v>15.625</v>
      </c>
      <c r="L107">
        <f t="shared" si="34"/>
        <v>15.625</v>
      </c>
      <c r="M107">
        <f t="shared" si="35"/>
        <v>15.625</v>
      </c>
      <c r="N107">
        <f t="shared" si="36"/>
        <v>15.625</v>
      </c>
      <c r="O107">
        <f t="shared" si="37"/>
        <v>15.625</v>
      </c>
      <c r="P107">
        <f t="shared" si="38"/>
        <v>15.625</v>
      </c>
      <c r="Q107">
        <f t="shared" si="39"/>
        <v>15.625</v>
      </c>
      <c r="R107">
        <f t="shared" si="50"/>
        <v>1732.0385577584466</v>
      </c>
      <c r="S107">
        <f t="shared" si="51"/>
        <v>7.2169294061081024E-2</v>
      </c>
      <c r="T107">
        <f t="shared" si="40"/>
        <v>7.2169294061081024E-2</v>
      </c>
      <c r="U107">
        <f t="shared" si="41"/>
        <v>7.2169294061081024E-2</v>
      </c>
      <c r="V107">
        <f t="shared" si="42"/>
        <v>7.2169294061081024E-2</v>
      </c>
      <c r="W107">
        <f t="shared" si="43"/>
        <v>7.2169294061081024E-2</v>
      </c>
      <c r="X107">
        <f t="shared" si="44"/>
        <v>7.2169294061081024E-2</v>
      </c>
      <c r="Y107">
        <f t="shared" si="45"/>
        <v>7.2169294061081024E-2</v>
      </c>
      <c r="Z107">
        <f t="shared" si="46"/>
        <v>7.2169294061081024E-2</v>
      </c>
      <c r="AA107">
        <f t="shared" si="47"/>
        <v>7.2169294061081024E-2</v>
      </c>
      <c r="AB107">
        <f t="shared" si="52"/>
        <v>216.50481971980582</v>
      </c>
      <c r="AC107">
        <f t="shared" si="53"/>
        <v>0.11748120300751878</v>
      </c>
    </row>
    <row r="108" spans="2:29" x14ac:dyDescent="0.3">
      <c r="B108">
        <f t="shared" si="54"/>
        <v>8</v>
      </c>
      <c r="C108">
        <f t="shared" si="54"/>
        <v>0</v>
      </c>
      <c r="D108">
        <f t="shared" si="54"/>
        <v>125</v>
      </c>
      <c r="E108">
        <f t="shared" si="54"/>
        <v>4.3410101690875801E-3</v>
      </c>
      <c r="F108">
        <f t="shared" si="54"/>
        <v>0.125</v>
      </c>
      <c r="I108">
        <v>104</v>
      </c>
      <c r="J108">
        <f t="shared" si="32"/>
        <v>15.625</v>
      </c>
      <c r="K108">
        <f t="shared" si="33"/>
        <v>15.625</v>
      </c>
      <c r="L108">
        <f t="shared" si="34"/>
        <v>15.625</v>
      </c>
      <c r="M108">
        <f t="shared" si="35"/>
        <v>15.625</v>
      </c>
      <c r="N108">
        <f t="shared" si="36"/>
        <v>15.625</v>
      </c>
      <c r="O108">
        <f t="shared" si="37"/>
        <v>15.625</v>
      </c>
      <c r="P108">
        <f t="shared" si="38"/>
        <v>15.625</v>
      </c>
      <c r="Q108">
        <f t="shared" si="39"/>
        <v>15.625</v>
      </c>
      <c r="R108">
        <f t="shared" si="50"/>
        <v>1732.0385577584466</v>
      </c>
      <c r="S108">
        <f t="shared" si="51"/>
        <v>7.2169294061081024E-2</v>
      </c>
      <c r="T108">
        <f t="shared" si="40"/>
        <v>7.2169294061081024E-2</v>
      </c>
      <c r="U108">
        <f t="shared" si="41"/>
        <v>7.2169294061081024E-2</v>
      </c>
      <c r="V108">
        <f t="shared" si="42"/>
        <v>7.2169294061081024E-2</v>
      </c>
      <c r="W108">
        <f t="shared" si="43"/>
        <v>7.2169294061081024E-2</v>
      </c>
      <c r="X108">
        <f t="shared" si="44"/>
        <v>7.2169294061081024E-2</v>
      </c>
      <c r="Y108">
        <f t="shared" si="45"/>
        <v>7.2169294061081024E-2</v>
      </c>
      <c r="Z108">
        <f t="shared" si="46"/>
        <v>7.2169294061081024E-2</v>
      </c>
      <c r="AA108">
        <f t="shared" si="47"/>
        <v>7.2169294061081024E-2</v>
      </c>
      <c r="AB108">
        <f t="shared" si="52"/>
        <v>216.50481971980582</v>
      </c>
      <c r="AC108">
        <f t="shared" si="53"/>
        <v>0.11748120300751878</v>
      </c>
    </row>
    <row r="109" spans="2:29" x14ac:dyDescent="0.3">
      <c r="B109">
        <f t="shared" si="54"/>
        <v>8</v>
      </c>
      <c r="C109">
        <f t="shared" si="54"/>
        <v>0</v>
      </c>
      <c r="D109">
        <f t="shared" si="54"/>
        <v>125</v>
      </c>
      <c r="E109">
        <f t="shared" si="54"/>
        <v>4.3410101690875801E-3</v>
      </c>
      <c r="F109">
        <f t="shared" si="54"/>
        <v>0.125</v>
      </c>
      <c r="I109">
        <v>105</v>
      </c>
      <c r="J109">
        <f t="shared" si="32"/>
        <v>15.625</v>
      </c>
      <c r="K109">
        <f t="shared" si="33"/>
        <v>15.625</v>
      </c>
      <c r="L109">
        <f t="shared" si="34"/>
        <v>15.625</v>
      </c>
      <c r="M109">
        <f t="shared" si="35"/>
        <v>15.625</v>
      </c>
      <c r="N109">
        <f t="shared" si="36"/>
        <v>15.625</v>
      </c>
      <c r="O109">
        <f t="shared" si="37"/>
        <v>15.625</v>
      </c>
      <c r="P109">
        <f t="shared" si="38"/>
        <v>15.625</v>
      </c>
      <c r="Q109">
        <f t="shared" si="39"/>
        <v>15.625</v>
      </c>
      <c r="R109">
        <f t="shared" si="50"/>
        <v>1732.0385577584466</v>
      </c>
      <c r="S109">
        <f t="shared" si="51"/>
        <v>7.2169294061081024E-2</v>
      </c>
      <c r="T109">
        <f t="shared" si="40"/>
        <v>7.2169294061081024E-2</v>
      </c>
      <c r="U109">
        <f t="shared" si="41"/>
        <v>7.2169294061081024E-2</v>
      </c>
      <c r="V109">
        <f t="shared" si="42"/>
        <v>7.2169294061081024E-2</v>
      </c>
      <c r="W109">
        <f t="shared" si="43"/>
        <v>7.2169294061081024E-2</v>
      </c>
      <c r="X109">
        <f t="shared" si="44"/>
        <v>7.2169294061081024E-2</v>
      </c>
      <c r="Y109">
        <f t="shared" si="45"/>
        <v>7.2169294061081024E-2</v>
      </c>
      <c r="Z109">
        <f t="shared" si="46"/>
        <v>7.2169294061081024E-2</v>
      </c>
      <c r="AA109">
        <f t="shared" si="47"/>
        <v>7.2169294061081024E-2</v>
      </c>
      <c r="AB109">
        <f t="shared" si="52"/>
        <v>216.50481971980582</v>
      </c>
      <c r="AC109">
        <f t="shared" si="53"/>
        <v>0.11748120300751878</v>
      </c>
    </row>
    <row r="110" spans="2:29" x14ac:dyDescent="0.3">
      <c r="B110">
        <f t="shared" si="54"/>
        <v>8</v>
      </c>
      <c r="C110">
        <f t="shared" si="54"/>
        <v>0</v>
      </c>
      <c r="D110">
        <f t="shared" si="54"/>
        <v>125</v>
      </c>
      <c r="E110">
        <f t="shared" si="54"/>
        <v>4.3410101690875801E-3</v>
      </c>
      <c r="F110">
        <f t="shared" si="54"/>
        <v>0.125</v>
      </c>
      <c r="I110">
        <v>106</v>
      </c>
      <c r="J110">
        <f t="shared" si="32"/>
        <v>15.625</v>
      </c>
      <c r="K110">
        <f t="shared" si="33"/>
        <v>15.625</v>
      </c>
      <c r="L110">
        <f t="shared" si="34"/>
        <v>15.625</v>
      </c>
      <c r="M110">
        <f t="shared" si="35"/>
        <v>15.625</v>
      </c>
      <c r="N110">
        <f t="shared" si="36"/>
        <v>15.625</v>
      </c>
      <c r="O110">
        <f t="shared" si="37"/>
        <v>15.625</v>
      </c>
      <c r="P110">
        <f t="shared" si="38"/>
        <v>15.625</v>
      </c>
      <c r="Q110">
        <f t="shared" si="39"/>
        <v>15.625</v>
      </c>
      <c r="R110">
        <f t="shared" si="50"/>
        <v>1732.0385577584466</v>
      </c>
      <c r="S110">
        <f t="shared" si="51"/>
        <v>7.2169294061081024E-2</v>
      </c>
      <c r="T110">
        <f t="shared" si="40"/>
        <v>7.2169294061081024E-2</v>
      </c>
      <c r="U110">
        <f t="shared" si="41"/>
        <v>7.2169294061081024E-2</v>
      </c>
      <c r="V110">
        <f t="shared" si="42"/>
        <v>7.2169294061081024E-2</v>
      </c>
      <c r="W110">
        <f t="shared" si="43"/>
        <v>7.2169294061081024E-2</v>
      </c>
      <c r="X110">
        <f t="shared" si="44"/>
        <v>7.2169294061081024E-2</v>
      </c>
      <c r="Y110">
        <f t="shared" si="45"/>
        <v>7.2169294061081024E-2</v>
      </c>
      <c r="Z110">
        <f t="shared" si="46"/>
        <v>7.2169294061081024E-2</v>
      </c>
      <c r="AA110">
        <f t="shared" si="47"/>
        <v>7.2169294061081024E-2</v>
      </c>
      <c r="AB110">
        <f t="shared" si="52"/>
        <v>216.50481971980582</v>
      </c>
      <c r="AC110">
        <f t="shared" si="53"/>
        <v>0.11748120300751878</v>
      </c>
    </row>
    <row r="111" spans="2:29" x14ac:dyDescent="0.3">
      <c r="B111">
        <f t="shared" si="54"/>
        <v>8</v>
      </c>
      <c r="C111">
        <f t="shared" si="54"/>
        <v>0</v>
      </c>
      <c r="D111">
        <f t="shared" si="54"/>
        <v>125</v>
      </c>
      <c r="E111">
        <f t="shared" si="54"/>
        <v>4.3410101690875801E-3</v>
      </c>
      <c r="F111">
        <f t="shared" si="54"/>
        <v>0.125</v>
      </c>
      <c r="I111">
        <v>107</v>
      </c>
      <c r="J111">
        <f t="shared" si="32"/>
        <v>15.625</v>
      </c>
      <c r="K111">
        <f t="shared" si="33"/>
        <v>15.625</v>
      </c>
      <c r="L111">
        <f t="shared" si="34"/>
        <v>15.625</v>
      </c>
      <c r="M111">
        <f t="shared" si="35"/>
        <v>15.625</v>
      </c>
      <c r="N111">
        <f t="shared" si="36"/>
        <v>15.625</v>
      </c>
      <c r="O111">
        <f t="shared" si="37"/>
        <v>15.625</v>
      </c>
      <c r="P111">
        <f t="shared" si="38"/>
        <v>15.625</v>
      </c>
      <c r="Q111">
        <f t="shared" si="39"/>
        <v>15.625</v>
      </c>
      <c r="R111">
        <f t="shared" si="50"/>
        <v>1732.0385577584466</v>
      </c>
      <c r="S111">
        <f t="shared" si="51"/>
        <v>7.2169294061081024E-2</v>
      </c>
      <c r="T111">
        <f t="shared" si="40"/>
        <v>7.2169294061081024E-2</v>
      </c>
      <c r="U111">
        <f t="shared" si="41"/>
        <v>7.2169294061081024E-2</v>
      </c>
      <c r="V111">
        <f t="shared" si="42"/>
        <v>7.2169294061081024E-2</v>
      </c>
      <c r="W111">
        <f t="shared" si="43"/>
        <v>7.2169294061081024E-2</v>
      </c>
      <c r="X111">
        <f t="shared" si="44"/>
        <v>7.2169294061081024E-2</v>
      </c>
      <c r="Y111">
        <f t="shared" si="45"/>
        <v>7.2169294061081024E-2</v>
      </c>
      <c r="Z111">
        <f t="shared" si="46"/>
        <v>7.2169294061081024E-2</v>
      </c>
      <c r="AA111">
        <f t="shared" si="47"/>
        <v>7.2169294061081024E-2</v>
      </c>
      <c r="AB111">
        <f t="shared" si="52"/>
        <v>216.50481971980582</v>
      </c>
      <c r="AC111">
        <f t="shared" si="53"/>
        <v>0.11748120300751878</v>
      </c>
    </row>
    <row r="112" spans="2:29" x14ac:dyDescent="0.3">
      <c r="B112">
        <f t="shared" si="54"/>
        <v>8</v>
      </c>
      <c r="C112">
        <f t="shared" si="54"/>
        <v>0</v>
      </c>
      <c r="D112">
        <f t="shared" si="54"/>
        <v>125</v>
      </c>
      <c r="E112">
        <f t="shared" si="54"/>
        <v>4.3410101690875801E-3</v>
      </c>
      <c r="F112">
        <f t="shared" si="54"/>
        <v>0.125</v>
      </c>
      <c r="I112">
        <v>108</v>
      </c>
      <c r="J112">
        <f t="shared" si="32"/>
        <v>15.625</v>
      </c>
      <c r="K112">
        <f t="shared" si="33"/>
        <v>15.625</v>
      </c>
      <c r="L112">
        <f t="shared" si="34"/>
        <v>15.625</v>
      </c>
      <c r="M112">
        <f t="shared" si="35"/>
        <v>15.625</v>
      </c>
      <c r="N112">
        <f t="shared" si="36"/>
        <v>15.625</v>
      </c>
      <c r="O112">
        <f t="shared" si="37"/>
        <v>15.625</v>
      </c>
      <c r="P112">
        <f t="shared" si="38"/>
        <v>15.625</v>
      </c>
      <c r="Q112">
        <f t="shared" si="39"/>
        <v>15.625</v>
      </c>
      <c r="R112">
        <f t="shared" si="50"/>
        <v>1732.0385577584466</v>
      </c>
      <c r="S112">
        <f t="shared" si="51"/>
        <v>7.2169294061081024E-2</v>
      </c>
      <c r="T112">
        <f t="shared" si="40"/>
        <v>7.2169294061081024E-2</v>
      </c>
      <c r="U112">
        <f t="shared" si="41"/>
        <v>7.2169294061081024E-2</v>
      </c>
      <c r="V112">
        <f t="shared" si="42"/>
        <v>7.2169294061081024E-2</v>
      </c>
      <c r="W112">
        <f t="shared" si="43"/>
        <v>7.2169294061081024E-2</v>
      </c>
      <c r="X112">
        <f t="shared" si="44"/>
        <v>7.2169294061081024E-2</v>
      </c>
      <c r="Y112">
        <f t="shared" si="45"/>
        <v>7.2169294061081024E-2</v>
      </c>
      <c r="Z112">
        <f t="shared" si="46"/>
        <v>7.2169294061081024E-2</v>
      </c>
      <c r="AA112">
        <f t="shared" si="47"/>
        <v>7.2169294061081024E-2</v>
      </c>
      <c r="AB112">
        <f t="shared" si="52"/>
        <v>216.50481971980582</v>
      </c>
      <c r="AC112">
        <f t="shared" si="53"/>
        <v>0.11748120300751878</v>
      </c>
    </row>
    <row r="113" spans="2:29" x14ac:dyDescent="0.3">
      <c r="B113">
        <f t="shared" si="54"/>
        <v>8</v>
      </c>
      <c r="C113">
        <f t="shared" si="54"/>
        <v>0</v>
      </c>
      <c r="D113">
        <f t="shared" si="54"/>
        <v>125</v>
      </c>
      <c r="E113">
        <f t="shared" si="54"/>
        <v>4.3410101690875801E-3</v>
      </c>
      <c r="F113">
        <f t="shared" si="54"/>
        <v>0.125</v>
      </c>
      <c r="I113">
        <v>109</v>
      </c>
      <c r="J113">
        <f t="shared" si="32"/>
        <v>15.625</v>
      </c>
      <c r="K113">
        <f t="shared" si="33"/>
        <v>15.625</v>
      </c>
      <c r="L113">
        <f t="shared" si="34"/>
        <v>15.625</v>
      </c>
      <c r="M113">
        <f t="shared" si="35"/>
        <v>15.625</v>
      </c>
      <c r="N113">
        <f t="shared" si="36"/>
        <v>15.625</v>
      </c>
      <c r="O113">
        <f t="shared" si="37"/>
        <v>15.625</v>
      </c>
      <c r="P113">
        <f t="shared" si="38"/>
        <v>15.625</v>
      </c>
      <c r="Q113">
        <f t="shared" si="39"/>
        <v>15.625</v>
      </c>
      <c r="R113">
        <f t="shared" si="50"/>
        <v>1732.0385577584466</v>
      </c>
      <c r="S113">
        <f t="shared" si="51"/>
        <v>7.2169294061081024E-2</v>
      </c>
      <c r="T113">
        <f t="shared" si="40"/>
        <v>7.2169294061081024E-2</v>
      </c>
      <c r="U113">
        <f t="shared" si="41"/>
        <v>7.2169294061081024E-2</v>
      </c>
      <c r="V113">
        <f t="shared" si="42"/>
        <v>7.2169294061081024E-2</v>
      </c>
      <c r="W113">
        <f t="shared" si="43"/>
        <v>7.2169294061081024E-2</v>
      </c>
      <c r="X113">
        <f t="shared" si="44"/>
        <v>7.2169294061081024E-2</v>
      </c>
      <c r="Y113">
        <f t="shared" si="45"/>
        <v>7.2169294061081024E-2</v>
      </c>
      <c r="Z113">
        <f t="shared" si="46"/>
        <v>7.2169294061081024E-2</v>
      </c>
      <c r="AA113">
        <f t="shared" si="47"/>
        <v>7.2169294061081024E-2</v>
      </c>
      <c r="AB113">
        <f t="shared" si="52"/>
        <v>216.50481971980582</v>
      </c>
      <c r="AC113">
        <f t="shared" si="53"/>
        <v>0.11748120300751878</v>
      </c>
    </row>
    <row r="114" spans="2:29" x14ac:dyDescent="0.3">
      <c r="B114">
        <f t="shared" si="54"/>
        <v>8</v>
      </c>
      <c r="C114">
        <f t="shared" si="54"/>
        <v>0</v>
      </c>
      <c r="D114">
        <f t="shared" si="54"/>
        <v>125</v>
      </c>
      <c r="E114">
        <f t="shared" si="54"/>
        <v>4.3410101690875801E-3</v>
      </c>
      <c r="F114">
        <f t="shared" si="54"/>
        <v>0.125</v>
      </c>
      <c r="I114">
        <v>110</v>
      </c>
      <c r="J114">
        <f t="shared" si="32"/>
        <v>15.625</v>
      </c>
      <c r="K114">
        <f t="shared" si="33"/>
        <v>15.625</v>
      </c>
      <c r="L114">
        <f t="shared" si="34"/>
        <v>15.625</v>
      </c>
      <c r="M114">
        <f t="shared" si="35"/>
        <v>15.625</v>
      </c>
      <c r="N114">
        <f t="shared" si="36"/>
        <v>15.625</v>
      </c>
      <c r="O114">
        <f t="shared" si="37"/>
        <v>15.625</v>
      </c>
      <c r="P114">
        <f t="shared" si="38"/>
        <v>15.625</v>
      </c>
      <c r="Q114">
        <f t="shared" si="39"/>
        <v>15.625</v>
      </c>
      <c r="R114">
        <f t="shared" si="50"/>
        <v>1732.0385577584466</v>
      </c>
      <c r="S114">
        <f t="shared" si="51"/>
        <v>7.2169294061081024E-2</v>
      </c>
      <c r="T114">
        <f t="shared" si="40"/>
        <v>7.2169294061081024E-2</v>
      </c>
      <c r="U114">
        <f t="shared" si="41"/>
        <v>7.2169294061081024E-2</v>
      </c>
      <c r="V114">
        <f t="shared" si="42"/>
        <v>7.2169294061081024E-2</v>
      </c>
      <c r="W114">
        <f t="shared" si="43"/>
        <v>7.2169294061081024E-2</v>
      </c>
      <c r="X114">
        <f t="shared" si="44"/>
        <v>7.2169294061081024E-2</v>
      </c>
      <c r="Y114">
        <f t="shared" si="45"/>
        <v>7.2169294061081024E-2</v>
      </c>
      <c r="Z114">
        <f t="shared" si="46"/>
        <v>7.2169294061081024E-2</v>
      </c>
      <c r="AA114">
        <f t="shared" si="47"/>
        <v>7.2169294061081024E-2</v>
      </c>
      <c r="AB114">
        <f t="shared" si="52"/>
        <v>216.50481971980582</v>
      </c>
      <c r="AC114">
        <f t="shared" si="53"/>
        <v>0.11748120300751878</v>
      </c>
    </row>
    <row r="115" spans="2:29" x14ac:dyDescent="0.3">
      <c r="B115">
        <f t="shared" si="54"/>
        <v>8</v>
      </c>
      <c r="C115">
        <f t="shared" si="54"/>
        <v>0</v>
      </c>
      <c r="D115">
        <f t="shared" si="54"/>
        <v>125</v>
      </c>
      <c r="E115">
        <f t="shared" si="54"/>
        <v>4.3410101690875801E-3</v>
      </c>
      <c r="F115">
        <f t="shared" si="54"/>
        <v>0.125</v>
      </c>
      <c r="I115">
        <v>111</v>
      </c>
      <c r="J115">
        <f t="shared" si="32"/>
        <v>15.625</v>
      </c>
      <c r="K115">
        <f t="shared" si="33"/>
        <v>15.625</v>
      </c>
      <c r="L115">
        <f t="shared" si="34"/>
        <v>15.625</v>
      </c>
      <c r="M115">
        <f t="shared" si="35"/>
        <v>15.625</v>
      </c>
      <c r="N115">
        <f t="shared" si="36"/>
        <v>15.625</v>
      </c>
      <c r="O115">
        <f t="shared" si="37"/>
        <v>15.625</v>
      </c>
      <c r="P115">
        <f t="shared" si="38"/>
        <v>15.625</v>
      </c>
      <c r="Q115">
        <f t="shared" si="39"/>
        <v>15.625</v>
      </c>
      <c r="R115">
        <f t="shared" si="50"/>
        <v>1732.0385577584466</v>
      </c>
      <c r="S115">
        <f t="shared" si="51"/>
        <v>7.2169294061081024E-2</v>
      </c>
      <c r="T115">
        <f t="shared" si="40"/>
        <v>7.2169294061081024E-2</v>
      </c>
      <c r="U115">
        <f t="shared" si="41"/>
        <v>7.2169294061081024E-2</v>
      </c>
      <c r="V115">
        <f t="shared" si="42"/>
        <v>7.2169294061081024E-2</v>
      </c>
      <c r="W115">
        <f t="shared" si="43"/>
        <v>7.2169294061081024E-2</v>
      </c>
      <c r="X115">
        <f t="shared" si="44"/>
        <v>7.2169294061081024E-2</v>
      </c>
      <c r="Y115">
        <f t="shared" si="45"/>
        <v>7.2169294061081024E-2</v>
      </c>
      <c r="Z115">
        <f t="shared" si="46"/>
        <v>7.2169294061081024E-2</v>
      </c>
      <c r="AA115">
        <f t="shared" si="47"/>
        <v>7.2169294061081024E-2</v>
      </c>
      <c r="AB115">
        <f t="shared" si="52"/>
        <v>216.50481971980582</v>
      </c>
      <c r="AC115">
        <f t="shared" si="53"/>
        <v>0.11748120300751878</v>
      </c>
    </row>
    <row r="116" spans="2:29" x14ac:dyDescent="0.3">
      <c r="B116">
        <f t="shared" si="54"/>
        <v>8</v>
      </c>
      <c r="C116">
        <f t="shared" si="54"/>
        <v>0</v>
      </c>
      <c r="D116">
        <f t="shared" si="54"/>
        <v>125</v>
      </c>
      <c r="E116">
        <f t="shared" si="54"/>
        <v>4.3410101690875801E-3</v>
      </c>
      <c r="F116">
        <f t="shared" si="54"/>
        <v>0.125</v>
      </c>
      <c r="I116">
        <v>112</v>
      </c>
      <c r="J116">
        <f t="shared" si="32"/>
        <v>15.625</v>
      </c>
      <c r="K116">
        <f t="shared" si="33"/>
        <v>15.625</v>
      </c>
      <c r="L116">
        <f t="shared" si="34"/>
        <v>15.625</v>
      </c>
      <c r="M116">
        <f t="shared" si="35"/>
        <v>15.625</v>
      </c>
      <c r="N116">
        <f t="shared" si="36"/>
        <v>15.625</v>
      </c>
      <c r="O116">
        <f t="shared" si="37"/>
        <v>15.625</v>
      </c>
      <c r="P116">
        <f t="shared" si="38"/>
        <v>15.625</v>
      </c>
      <c r="Q116">
        <f t="shared" si="39"/>
        <v>15.625</v>
      </c>
      <c r="R116">
        <f t="shared" si="50"/>
        <v>1732.0385577584466</v>
      </c>
      <c r="S116">
        <f t="shared" si="51"/>
        <v>7.2169294061081024E-2</v>
      </c>
      <c r="T116">
        <f t="shared" si="40"/>
        <v>7.2169294061081024E-2</v>
      </c>
      <c r="U116">
        <f t="shared" si="41"/>
        <v>7.2169294061081024E-2</v>
      </c>
      <c r="V116">
        <f t="shared" si="42"/>
        <v>7.2169294061081024E-2</v>
      </c>
      <c r="W116">
        <f t="shared" si="43"/>
        <v>7.2169294061081024E-2</v>
      </c>
      <c r="X116">
        <f t="shared" si="44"/>
        <v>7.2169294061081024E-2</v>
      </c>
      <c r="Y116">
        <f t="shared" si="45"/>
        <v>7.2169294061081024E-2</v>
      </c>
      <c r="Z116">
        <f t="shared" si="46"/>
        <v>7.2169294061081024E-2</v>
      </c>
      <c r="AA116">
        <f t="shared" si="47"/>
        <v>7.2169294061081024E-2</v>
      </c>
      <c r="AB116">
        <f t="shared" si="52"/>
        <v>216.50481971980582</v>
      </c>
      <c r="AC116">
        <f t="shared" si="53"/>
        <v>0.11748120300751878</v>
      </c>
    </row>
    <row r="117" spans="2:29" x14ac:dyDescent="0.3">
      <c r="B117">
        <f t="shared" si="54"/>
        <v>8</v>
      </c>
      <c r="C117">
        <f t="shared" si="54"/>
        <v>0</v>
      </c>
      <c r="D117">
        <f t="shared" si="54"/>
        <v>125</v>
      </c>
      <c r="E117">
        <f t="shared" si="54"/>
        <v>4.3410101690875801E-3</v>
      </c>
      <c r="F117">
        <f t="shared" si="54"/>
        <v>0.125</v>
      </c>
      <c r="I117">
        <v>113</v>
      </c>
      <c r="J117">
        <f t="shared" si="32"/>
        <v>15.625</v>
      </c>
      <c r="K117">
        <f t="shared" si="33"/>
        <v>15.625</v>
      </c>
      <c r="L117">
        <f t="shared" si="34"/>
        <v>15.625</v>
      </c>
      <c r="M117">
        <f t="shared" si="35"/>
        <v>15.625</v>
      </c>
      <c r="N117">
        <f t="shared" si="36"/>
        <v>15.625</v>
      </c>
      <c r="O117">
        <f t="shared" si="37"/>
        <v>15.625</v>
      </c>
      <c r="P117">
        <f t="shared" si="38"/>
        <v>15.625</v>
      </c>
      <c r="Q117">
        <f t="shared" si="39"/>
        <v>15.625</v>
      </c>
      <c r="R117">
        <f t="shared" si="50"/>
        <v>1732.0385577584466</v>
      </c>
      <c r="S117">
        <f t="shared" si="51"/>
        <v>7.2169294061081024E-2</v>
      </c>
      <c r="T117">
        <f t="shared" si="40"/>
        <v>7.2169294061081024E-2</v>
      </c>
      <c r="U117">
        <f t="shared" si="41"/>
        <v>7.2169294061081024E-2</v>
      </c>
      <c r="V117">
        <f t="shared" si="42"/>
        <v>7.2169294061081024E-2</v>
      </c>
      <c r="W117">
        <f t="shared" si="43"/>
        <v>7.2169294061081024E-2</v>
      </c>
      <c r="X117">
        <f t="shared" si="44"/>
        <v>7.2169294061081024E-2</v>
      </c>
      <c r="Y117">
        <f t="shared" si="45"/>
        <v>7.2169294061081024E-2</v>
      </c>
      <c r="Z117">
        <f t="shared" si="46"/>
        <v>7.2169294061081024E-2</v>
      </c>
      <c r="AA117">
        <f t="shared" si="47"/>
        <v>7.2169294061081024E-2</v>
      </c>
      <c r="AB117">
        <f t="shared" si="52"/>
        <v>216.50481971980582</v>
      </c>
      <c r="AC117">
        <f t="shared" si="53"/>
        <v>0.11748120300751878</v>
      </c>
    </row>
    <row r="118" spans="2:29" x14ac:dyDescent="0.3">
      <c r="B118">
        <f t="shared" si="54"/>
        <v>8</v>
      </c>
      <c r="C118">
        <f t="shared" si="54"/>
        <v>0</v>
      </c>
      <c r="D118">
        <f t="shared" si="54"/>
        <v>125</v>
      </c>
      <c r="E118">
        <f t="shared" si="54"/>
        <v>4.3410101690875801E-3</v>
      </c>
      <c r="F118">
        <f t="shared" si="54"/>
        <v>0.125</v>
      </c>
      <c r="I118">
        <v>114</v>
      </c>
      <c r="J118">
        <f t="shared" si="32"/>
        <v>15.625</v>
      </c>
      <c r="K118">
        <f t="shared" si="33"/>
        <v>15.625</v>
      </c>
      <c r="L118">
        <f t="shared" si="34"/>
        <v>15.625</v>
      </c>
      <c r="M118">
        <f t="shared" si="35"/>
        <v>15.625</v>
      </c>
      <c r="N118">
        <f t="shared" si="36"/>
        <v>15.625</v>
      </c>
      <c r="O118">
        <f t="shared" si="37"/>
        <v>15.625</v>
      </c>
      <c r="P118">
        <f t="shared" si="38"/>
        <v>15.625</v>
      </c>
      <c r="Q118">
        <f t="shared" si="39"/>
        <v>15.625</v>
      </c>
      <c r="R118">
        <f t="shared" si="50"/>
        <v>1732.0385577584466</v>
      </c>
      <c r="S118">
        <f t="shared" si="51"/>
        <v>7.2169294061081024E-2</v>
      </c>
      <c r="T118">
        <f t="shared" si="40"/>
        <v>7.2169294061081024E-2</v>
      </c>
      <c r="U118">
        <f t="shared" si="41"/>
        <v>7.2169294061081024E-2</v>
      </c>
      <c r="V118">
        <f t="shared" si="42"/>
        <v>7.2169294061081024E-2</v>
      </c>
      <c r="W118">
        <f t="shared" si="43"/>
        <v>7.2169294061081024E-2</v>
      </c>
      <c r="X118">
        <f t="shared" si="44"/>
        <v>7.2169294061081024E-2</v>
      </c>
      <c r="Y118">
        <f t="shared" si="45"/>
        <v>7.2169294061081024E-2</v>
      </c>
      <c r="Z118">
        <f t="shared" si="46"/>
        <v>7.2169294061081024E-2</v>
      </c>
      <c r="AA118">
        <f t="shared" si="47"/>
        <v>7.2169294061081024E-2</v>
      </c>
      <c r="AB118">
        <f t="shared" si="52"/>
        <v>216.50481971980582</v>
      </c>
      <c r="AC118">
        <f t="shared" si="53"/>
        <v>0.11748120300751878</v>
      </c>
    </row>
    <row r="119" spans="2:29" x14ac:dyDescent="0.3">
      <c r="B119">
        <f t="shared" ref="B119:F134" si="55">B118</f>
        <v>8</v>
      </c>
      <c r="C119">
        <f t="shared" si="55"/>
        <v>0</v>
      </c>
      <c r="D119">
        <f t="shared" si="55"/>
        <v>125</v>
      </c>
      <c r="E119">
        <f t="shared" si="55"/>
        <v>4.3410101690875801E-3</v>
      </c>
      <c r="F119">
        <f t="shared" si="55"/>
        <v>0.125</v>
      </c>
      <c r="I119">
        <v>115</v>
      </c>
      <c r="J119">
        <f t="shared" si="32"/>
        <v>15.625</v>
      </c>
      <c r="K119">
        <f t="shared" si="33"/>
        <v>15.625</v>
      </c>
      <c r="L119">
        <f t="shared" si="34"/>
        <v>15.625</v>
      </c>
      <c r="M119">
        <f t="shared" si="35"/>
        <v>15.625</v>
      </c>
      <c r="N119">
        <f t="shared" si="36"/>
        <v>15.625</v>
      </c>
      <c r="O119">
        <f t="shared" si="37"/>
        <v>15.625</v>
      </c>
      <c r="P119">
        <f t="shared" si="38"/>
        <v>15.625</v>
      </c>
      <c r="Q119">
        <f t="shared" si="39"/>
        <v>15.625</v>
      </c>
      <c r="R119">
        <f t="shared" si="50"/>
        <v>1732.0385577584466</v>
      </c>
      <c r="S119">
        <f t="shared" si="51"/>
        <v>7.2169294061081024E-2</v>
      </c>
      <c r="T119">
        <f t="shared" si="40"/>
        <v>7.2169294061081024E-2</v>
      </c>
      <c r="U119">
        <f t="shared" si="41"/>
        <v>7.2169294061081024E-2</v>
      </c>
      <c r="V119">
        <f t="shared" si="42"/>
        <v>7.2169294061081024E-2</v>
      </c>
      <c r="W119">
        <f t="shared" si="43"/>
        <v>7.2169294061081024E-2</v>
      </c>
      <c r="X119">
        <f t="shared" si="44"/>
        <v>7.2169294061081024E-2</v>
      </c>
      <c r="Y119">
        <f t="shared" si="45"/>
        <v>7.2169294061081024E-2</v>
      </c>
      <c r="Z119">
        <f t="shared" si="46"/>
        <v>7.2169294061081024E-2</v>
      </c>
      <c r="AA119">
        <f t="shared" si="47"/>
        <v>7.2169294061081024E-2</v>
      </c>
      <c r="AB119">
        <f t="shared" si="52"/>
        <v>216.50481971980582</v>
      </c>
      <c r="AC119">
        <f t="shared" si="53"/>
        <v>0.11748120300751878</v>
      </c>
    </row>
    <row r="120" spans="2:29" x14ac:dyDescent="0.3">
      <c r="B120">
        <f t="shared" si="55"/>
        <v>8</v>
      </c>
      <c r="C120">
        <f t="shared" si="55"/>
        <v>0</v>
      </c>
      <c r="D120">
        <f t="shared" si="55"/>
        <v>125</v>
      </c>
      <c r="E120">
        <f t="shared" si="55"/>
        <v>4.3410101690875801E-3</v>
      </c>
      <c r="F120">
        <f t="shared" si="55"/>
        <v>0.125</v>
      </c>
      <c r="I120">
        <v>116</v>
      </c>
      <c r="J120">
        <f t="shared" si="32"/>
        <v>15.625</v>
      </c>
      <c r="K120">
        <f t="shared" si="33"/>
        <v>15.625</v>
      </c>
      <c r="L120">
        <f t="shared" si="34"/>
        <v>15.625</v>
      </c>
      <c r="M120">
        <f t="shared" si="35"/>
        <v>15.625</v>
      </c>
      <c r="N120">
        <f t="shared" si="36"/>
        <v>15.625</v>
      </c>
      <c r="O120">
        <f t="shared" si="37"/>
        <v>15.625</v>
      </c>
      <c r="P120">
        <f t="shared" si="38"/>
        <v>15.625</v>
      </c>
      <c r="Q120">
        <f t="shared" si="39"/>
        <v>15.625</v>
      </c>
      <c r="R120">
        <f t="shared" si="50"/>
        <v>1732.0385577584466</v>
      </c>
      <c r="S120">
        <f t="shared" si="51"/>
        <v>7.2169294061081024E-2</v>
      </c>
      <c r="T120">
        <f t="shared" si="40"/>
        <v>7.2169294061081024E-2</v>
      </c>
      <c r="U120">
        <f t="shared" si="41"/>
        <v>7.2169294061081024E-2</v>
      </c>
      <c r="V120">
        <f t="shared" si="42"/>
        <v>7.2169294061081024E-2</v>
      </c>
      <c r="W120">
        <f t="shared" si="43"/>
        <v>7.2169294061081024E-2</v>
      </c>
      <c r="X120">
        <f t="shared" si="44"/>
        <v>7.2169294061081024E-2</v>
      </c>
      <c r="Y120">
        <f t="shared" si="45"/>
        <v>7.2169294061081024E-2</v>
      </c>
      <c r="Z120">
        <f t="shared" si="46"/>
        <v>7.2169294061081024E-2</v>
      </c>
      <c r="AA120">
        <f t="shared" si="47"/>
        <v>7.2169294061081024E-2</v>
      </c>
      <c r="AB120">
        <f t="shared" si="52"/>
        <v>216.50481971980582</v>
      </c>
      <c r="AC120">
        <f t="shared" si="53"/>
        <v>0.11748120300751878</v>
      </c>
    </row>
    <row r="121" spans="2:29" x14ac:dyDescent="0.3">
      <c r="B121">
        <f t="shared" si="55"/>
        <v>8</v>
      </c>
      <c r="C121">
        <f t="shared" si="55"/>
        <v>0</v>
      </c>
      <c r="D121">
        <f t="shared" si="55"/>
        <v>125</v>
      </c>
      <c r="E121">
        <f t="shared" si="55"/>
        <v>4.3410101690875801E-3</v>
      </c>
      <c r="F121">
        <f t="shared" si="55"/>
        <v>0.125</v>
      </c>
      <c r="I121">
        <v>117</v>
      </c>
      <c r="J121">
        <f t="shared" si="32"/>
        <v>15.625</v>
      </c>
      <c r="K121">
        <f t="shared" si="33"/>
        <v>15.625</v>
      </c>
      <c r="L121">
        <f t="shared" si="34"/>
        <v>15.625</v>
      </c>
      <c r="M121">
        <f t="shared" si="35"/>
        <v>15.625</v>
      </c>
      <c r="N121">
        <f t="shared" si="36"/>
        <v>15.625</v>
      </c>
      <c r="O121">
        <f t="shared" si="37"/>
        <v>15.625</v>
      </c>
      <c r="P121">
        <f t="shared" si="38"/>
        <v>15.625</v>
      </c>
      <c r="Q121">
        <f t="shared" si="39"/>
        <v>15.625</v>
      </c>
      <c r="R121">
        <f t="shared" si="50"/>
        <v>1732.0385577584466</v>
      </c>
      <c r="S121">
        <f t="shared" si="51"/>
        <v>7.2169294061081024E-2</v>
      </c>
      <c r="T121">
        <f t="shared" si="40"/>
        <v>7.2169294061081024E-2</v>
      </c>
      <c r="U121">
        <f t="shared" si="41"/>
        <v>7.2169294061081024E-2</v>
      </c>
      <c r="V121">
        <f t="shared" si="42"/>
        <v>7.2169294061081024E-2</v>
      </c>
      <c r="W121">
        <f t="shared" si="43"/>
        <v>7.2169294061081024E-2</v>
      </c>
      <c r="X121">
        <f t="shared" si="44"/>
        <v>7.2169294061081024E-2</v>
      </c>
      <c r="Y121">
        <f t="shared" si="45"/>
        <v>7.2169294061081024E-2</v>
      </c>
      <c r="Z121">
        <f t="shared" si="46"/>
        <v>7.2169294061081024E-2</v>
      </c>
      <c r="AA121">
        <f t="shared" si="47"/>
        <v>7.2169294061081024E-2</v>
      </c>
      <c r="AB121">
        <f t="shared" si="52"/>
        <v>216.50481971980582</v>
      </c>
      <c r="AC121">
        <f t="shared" si="53"/>
        <v>0.11748120300751878</v>
      </c>
    </row>
    <row r="122" spans="2:29" x14ac:dyDescent="0.3">
      <c r="B122">
        <f t="shared" si="55"/>
        <v>8</v>
      </c>
      <c r="C122">
        <f t="shared" si="55"/>
        <v>0</v>
      </c>
      <c r="D122">
        <f t="shared" si="55"/>
        <v>125</v>
      </c>
      <c r="E122">
        <f t="shared" si="55"/>
        <v>4.3410101690875801E-3</v>
      </c>
      <c r="F122">
        <f t="shared" si="55"/>
        <v>0.125</v>
      </c>
      <c r="I122">
        <v>118</v>
      </c>
      <c r="J122">
        <f t="shared" si="32"/>
        <v>15.625</v>
      </c>
      <c r="K122">
        <f t="shared" si="33"/>
        <v>15.625</v>
      </c>
      <c r="L122">
        <f t="shared" si="34"/>
        <v>15.625</v>
      </c>
      <c r="M122">
        <f t="shared" si="35"/>
        <v>15.625</v>
      </c>
      <c r="N122">
        <f t="shared" si="36"/>
        <v>15.625</v>
      </c>
      <c r="O122">
        <f t="shared" si="37"/>
        <v>15.625</v>
      </c>
      <c r="P122">
        <f t="shared" si="38"/>
        <v>15.625</v>
      </c>
      <c r="Q122">
        <f t="shared" si="39"/>
        <v>15.625</v>
      </c>
      <c r="R122">
        <f t="shared" si="50"/>
        <v>1732.0385577584466</v>
      </c>
      <c r="S122">
        <f t="shared" si="51"/>
        <v>7.2169294061081024E-2</v>
      </c>
      <c r="T122">
        <f t="shared" si="40"/>
        <v>7.2169294061081024E-2</v>
      </c>
      <c r="U122">
        <f t="shared" si="41"/>
        <v>7.2169294061081024E-2</v>
      </c>
      <c r="V122">
        <f t="shared" si="42"/>
        <v>7.2169294061081024E-2</v>
      </c>
      <c r="W122">
        <f t="shared" si="43"/>
        <v>7.2169294061081024E-2</v>
      </c>
      <c r="X122">
        <f t="shared" si="44"/>
        <v>7.2169294061081024E-2</v>
      </c>
      <c r="Y122">
        <f t="shared" si="45"/>
        <v>7.2169294061081024E-2</v>
      </c>
      <c r="Z122">
        <f t="shared" si="46"/>
        <v>7.2169294061081024E-2</v>
      </c>
      <c r="AA122">
        <f t="shared" si="47"/>
        <v>7.2169294061081024E-2</v>
      </c>
      <c r="AB122">
        <f t="shared" si="52"/>
        <v>216.50481971980582</v>
      </c>
      <c r="AC122">
        <f t="shared" si="53"/>
        <v>0.11748120300751878</v>
      </c>
    </row>
    <row r="123" spans="2:29" x14ac:dyDescent="0.3">
      <c r="B123">
        <f t="shared" si="55"/>
        <v>8</v>
      </c>
      <c r="C123">
        <f t="shared" si="55"/>
        <v>0</v>
      </c>
      <c r="D123">
        <f t="shared" si="55"/>
        <v>125</v>
      </c>
      <c r="E123">
        <f t="shared" si="55"/>
        <v>4.3410101690875801E-3</v>
      </c>
      <c r="F123">
        <f t="shared" si="55"/>
        <v>0.125</v>
      </c>
      <c r="I123">
        <v>119</v>
      </c>
      <c r="J123">
        <f t="shared" si="32"/>
        <v>15.625</v>
      </c>
      <c r="K123">
        <f t="shared" si="33"/>
        <v>15.625</v>
      </c>
      <c r="L123">
        <f t="shared" si="34"/>
        <v>15.625</v>
      </c>
      <c r="M123">
        <f t="shared" si="35"/>
        <v>15.625</v>
      </c>
      <c r="N123">
        <f t="shared" si="36"/>
        <v>15.625</v>
      </c>
      <c r="O123">
        <f t="shared" si="37"/>
        <v>15.625</v>
      </c>
      <c r="P123">
        <f t="shared" si="38"/>
        <v>15.625</v>
      </c>
      <c r="Q123">
        <f t="shared" si="39"/>
        <v>15.625</v>
      </c>
      <c r="R123">
        <f t="shared" si="50"/>
        <v>1732.0385577584466</v>
      </c>
      <c r="S123">
        <f t="shared" si="51"/>
        <v>7.2169294061081024E-2</v>
      </c>
      <c r="T123">
        <f t="shared" si="40"/>
        <v>7.2169294061081024E-2</v>
      </c>
      <c r="U123">
        <f t="shared" si="41"/>
        <v>7.2169294061081024E-2</v>
      </c>
      <c r="V123">
        <f t="shared" si="42"/>
        <v>7.2169294061081024E-2</v>
      </c>
      <c r="W123">
        <f t="shared" si="43"/>
        <v>7.2169294061081024E-2</v>
      </c>
      <c r="X123">
        <f t="shared" si="44"/>
        <v>7.2169294061081024E-2</v>
      </c>
      <c r="Y123">
        <f t="shared" si="45"/>
        <v>7.2169294061081024E-2</v>
      </c>
      <c r="Z123">
        <f t="shared" si="46"/>
        <v>7.2169294061081024E-2</v>
      </c>
      <c r="AA123">
        <f t="shared" si="47"/>
        <v>7.2169294061081024E-2</v>
      </c>
      <c r="AB123">
        <f t="shared" si="52"/>
        <v>216.50481971980582</v>
      </c>
      <c r="AC123">
        <f t="shared" si="53"/>
        <v>0.11748120300751878</v>
      </c>
    </row>
    <row r="124" spans="2:29" x14ac:dyDescent="0.3">
      <c r="B124">
        <f t="shared" si="55"/>
        <v>8</v>
      </c>
      <c r="C124">
        <f t="shared" si="55"/>
        <v>0</v>
      </c>
      <c r="D124">
        <f t="shared" si="55"/>
        <v>125</v>
      </c>
      <c r="E124">
        <f t="shared" si="55"/>
        <v>4.3410101690875801E-3</v>
      </c>
      <c r="F124">
        <f t="shared" si="55"/>
        <v>0.125</v>
      </c>
      <c r="I124">
        <v>120</v>
      </c>
      <c r="J124">
        <f t="shared" si="32"/>
        <v>15.625</v>
      </c>
      <c r="K124">
        <f t="shared" si="33"/>
        <v>15.625</v>
      </c>
      <c r="L124">
        <f t="shared" si="34"/>
        <v>15.625</v>
      </c>
      <c r="M124">
        <f t="shared" si="35"/>
        <v>15.625</v>
      </c>
      <c r="N124">
        <f t="shared" si="36"/>
        <v>15.625</v>
      </c>
      <c r="O124">
        <f t="shared" si="37"/>
        <v>15.625</v>
      </c>
      <c r="P124">
        <f t="shared" si="38"/>
        <v>15.625</v>
      </c>
      <c r="Q124">
        <f t="shared" si="39"/>
        <v>15.625</v>
      </c>
      <c r="R124">
        <f t="shared" si="50"/>
        <v>1732.0385577584466</v>
      </c>
      <c r="S124">
        <f t="shared" si="51"/>
        <v>7.2169294061081024E-2</v>
      </c>
      <c r="T124">
        <f t="shared" si="40"/>
        <v>7.2169294061081024E-2</v>
      </c>
      <c r="U124">
        <f t="shared" si="41"/>
        <v>7.2169294061081024E-2</v>
      </c>
      <c r="V124">
        <f t="shared" si="42"/>
        <v>7.2169294061081024E-2</v>
      </c>
      <c r="W124">
        <f t="shared" si="43"/>
        <v>7.2169294061081024E-2</v>
      </c>
      <c r="X124">
        <f t="shared" si="44"/>
        <v>7.2169294061081024E-2</v>
      </c>
      <c r="Y124">
        <f t="shared" si="45"/>
        <v>7.2169294061081024E-2</v>
      </c>
      <c r="Z124">
        <f t="shared" si="46"/>
        <v>7.2169294061081024E-2</v>
      </c>
      <c r="AA124">
        <f t="shared" si="47"/>
        <v>7.2169294061081024E-2</v>
      </c>
      <c r="AB124">
        <f t="shared" si="52"/>
        <v>216.50481971980582</v>
      </c>
      <c r="AC124">
        <f t="shared" si="53"/>
        <v>0.11748120300751878</v>
      </c>
    </row>
    <row r="125" spans="2:29" x14ac:dyDescent="0.3">
      <c r="B125">
        <f t="shared" si="55"/>
        <v>8</v>
      </c>
      <c r="C125">
        <f t="shared" si="55"/>
        <v>0</v>
      </c>
      <c r="D125">
        <f t="shared" si="55"/>
        <v>125</v>
      </c>
      <c r="E125">
        <f t="shared" si="55"/>
        <v>4.3410101690875801E-3</v>
      </c>
      <c r="F125">
        <f t="shared" si="55"/>
        <v>0.125</v>
      </c>
      <c r="I125">
        <v>121</v>
      </c>
      <c r="J125">
        <f t="shared" si="32"/>
        <v>15.625</v>
      </c>
      <c r="K125">
        <f t="shared" si="33"/>
        <v>15.625</v>
      </c>
      <c r="L125">
        <f t="shared" si="34"/>
        <v>15.625</v>
      </c>
      <c r="M125">
        <f t="shared" si="35"/>
        <v>15.625</v>
      </c>
      <c r="N125">
        <f t="shared" si="36"/>
        <v>15.625</v>
      </c>
      <c r="O125">
        <f t="shared" si="37"/>
        <v>15.625</v>
      </c>
      <c r="P125">
        <f t="shared" si="38"/>
        <v>15.625</v>
      </c>
      <c r="Q125">
        <f t="shared" si="39"/>
        <v>15.625</v>
      </c>
      <c r="R125">
        <f t="shared" si="50"/>
        <v>1732.0385577584466</v>
      </c>
      <c r="S125">
        <f t="shared" si="51"/>
        <v>7.2169294061081024E-2</v>
      </c>
      <c r="T125">
        <f t="shared" si="40"/>
        <v>7.2169294061081024E-2</v>
      </c>
      <c r="U125">
        <f t="shared" si="41"/>
        <v>7.2169294061081024E-2</v>
      </c>
      <c r="V125">
        <f t="shared" si="42"/>
        <v>7.2169294061081024E-2</v>
      </c>
      <c r="W125">
        <f t="shared" si="43"/>
        <v>7.2169294061081024E-2</v>
      </c>
      <c r="X125">
        <f t="shared" si="44"/>
        <v>7.2169294061081024E-2</v>
      </c>
      <c r="Y125">
        <f t="shared" si="45"/>
        <v>7.2169294061081024E-2</v>
      </c>
      <c r="Z125">
        <f t="shared" si="46"/>
        <v>7.2169294061081024E-2</v>
      </c>
      <c r="AA125">
        <f t="shared" si="47"/>
        <v>7.2169294061081024E-2</v>
      </c>
      <c r="AB125">
        <f t="shared" si="52"/>
        <v>216.50481971980582</v>
      </c>
      <c r="AC125">
        <f t="shared" si="53"/>
        <v>0.11748120300751878</v>
      </c>
    </row>
    <row r="126" spans="2:29" x14ac:dyDescent="0.3">
      <c r="B126">
        <f t="shared" si="55"/>
        <v>8</v>
      </c>
      <c r="C126">
        <f t="shared" si="55"/>
        <v>0</v>
      </c>
      <c r="D126">
        <f t="shared" si="55"/>
        <v>125</v>
      </c>
      <c r="E126">
        <f t="shared" si="55"/>
        <v>4.3410101690875801E-3</v>
      </c>
      <c r="F126">
        <f t="shared" si="55"/>
        <v>0.125</v>
      </c>
      <c r="I126">
        <v>122</v>
      </c>
      <c r="J126">
        <f t="shared" si="32"/>
        <v>15.625</v>
      </c>
      <c r="K126">
        <f t="shared" si="33"/>
        <v>15.625</v>
      </c>
      <c r="L126">
        <f t="shared" si="34"/>
        <v>15.625</v>
      </c>
      <c r="M126">
        <f t="shared" si="35"/>
        <v>15.625</v>
      </c>
      <c r="N126">
        <f t="shared" si="36"/>
        <v>15.625</v>
      </c>
      <c r="O126">
        <f t="shared" si="37"/>
        <v>15.625</v>
      </c>
      <c r="P126">
        <f t="shared" si="38"/>
        <v>15.625</v>
      </c>
      <c r="Q126">
        <f t="shared" si="39"/>
        <v>15.625</v>
      </c>
      <c r="R126">
        <f t="shared" si="50"/>
        <v>1732.0385577584466</v>
      </c>
      <c r="S126">
        <f t="shared" si="51"/>
        <v>7.2169294061081024E-2</v>
      </c>
      <c r="T126">
        <f t="shared" si="40"/>
        <v>7.2169294061081024E-2</v>
      </c>
      <c r="U126">
        <f t="shared" si="41"/>
        <v>7.2169294061081024E-2</v>
      </c>
      <c r="V126">
        <f t="shared" si="42"/>
        <v>7.2169294061081024E-2</v>
      </c>
      <c r="W126">
        <f t="shared" si="43"/>
        <v>7.2169294061081024E-2</v>
      </c>
      <c r="X126">
        <f t="shared" si="44"/>
        <v>7.2169294061081024E-2</v>
      </c>
      <c r="Y126">
        <f t="shared" si="45"/>
        <v>7.2169294061081024E-2</v>
      </c>
      <c r="Z126">
        <f t="shared" si="46"/>
        <v>7.2169294061081024E-2</v>
      </c>
      <c r="AA126">
        <f t="shared" si="47"/>
        <v>7.2169294061081024E-2</v>
      </c>
      <c r="AB126">
        <f t="shared" si="52"/>
        <v>216.50481971980582</v>
      </c>
      <c r="AC126">
        <f t="shared" si="53"/>
        <v>0.11748120300751878</v>
      </c>
    </row>
    <row r="127" spans="2:29" x14ac:dyDescent="0.3">
      <c r="B127">
        <f t="shared" si="55"/>
        <v>8</v>
      </c>
      <c r="C127">
        <f t="shared" si="55"/>
        <v>0</v>
      </c>
      <c r="D127">
        <f t="shared" si="55"/>
        <v>125</v>
      </c>
      <c r="E127">
        <f t="shared" si="55"/>
        <v>4.3410101690875801E-3</v>
      </c>
      <c r="F127">
        <f t="shared" si="55"/>
        <v>0.125</v>
      </c>
      <c r="I127">
        <v>123</v>
      </c>
      <c r="J127">
        <f t="shared" si="32"/>
        <v>15.625</v>
      </c>
      <c r="K127">
        <f t="shared" si="33"/>
        <v>15.625</v>
      </c>
      <c r="L127">
        <f t="shared" si="34"/>
        <v>15.625</v>
      </c>
      <c r="M127">
        <f t="shared" si="35"/>
        <v>15.625</v>
      </c>
      <c r="N127">
        <f t="shared" si="36"/>
        <v>15.625</v>
      </c>
      <c r="O127">
        <f t="shared" si="37"/>
        <v>15.625</v>
      </c>
      <c r="P127">
        <f t="shared" si="38"/>
        <v>15.625</v>
      </c>
      <c r="Q127">
        <f t="shared" si="39"/>
        <v>15.625</v>
      </c>
      <c r="R127">
        <f t="shared" si="50"/>
        <v>1732.0385577584466</v>
      </c>
      <c r="S127">
        <f t="shared" si="51"/>
        <v>7.2169294061081024E-2</v>
      </c>
      <c r="T127">
        <f t="shared" si="40"/>
        <v>7.2169294061081024E-2</v>
      </c>
      <c r="U127">
        <f t="shared" si="41"/>
        <v>7.2169294061081024E-2</v>
      </c>
      <c r="V127">
        <f t="shared" si="42"/>
        <v>7.2169294061081024E-2</v>
      </c>
      <c r="W127">
        <f t="shared" si="43"/>
        <v>7.2169294061081024E-2</v>
      </c>
      <c r="X127">
        <f t="shared" si="44"/>
        <v>7.2169294061081024E-2</v>
      </c>
      <c r="Y127">
        <f t="shared" si="45"/>
        <v>7.2169294061081024E-2</v>
      </c>
      <c r="Z127">
        <f t="shared" si="46"/>
        <v>7.2169294061081024E-2</v>
      </c>
      <c r="AA127">
        <f t="shared" si="47"/>
        <v>7.2169294061081024E-2</v>
      </c>
      <c r="AB127">
        <f t="shared" si="52"/>
        <v>216.50481971980582</v>
      </c>
      <c r="AC127">
        <f t="shared" si="53"/>
        <v>0.11748120300751878</v>
      </c>
    </row>
    <row r="128" spans="2:29" x14ac:dyDescent="0.3">
      <c r="B128">
        <f t="shared" si="55"/>
        <v>8</v>
      </c>
      <c r="C128">
        <f t="shared" si="55"/>
        <v>0</v>
      </c>
      <c r="D128">
        <f t="shared" si="55"/>
        <v>125</v>
      </c>
      <c r="E128">
        <f t="shared" si="55"/>
        <v>4.3410101690875801E-3</v>
      </c>
      <c r="F128">
        <f t="shared" si="55"/>
        <v>0.125</v>
      </c>
      <c r="I128">
        <v>124</v>
      </c>
      <c r="J128">
        <f t="shared" si="32"/>
        <v>15.625</v>
      </c>
      <c r="K128">
        <f t="shared" si="33"/>
        <v>15.625</v>
      </c>
      <c r="L128">
        <f t="shared" si="34"/>
        <v>15.625</v>
      </c>
      <c r="M128">
        <f t="shared" si="35"/>
        <v>15.625</v>
      </c>
      <c r="N128">
        <f t="shared" si="36"/>
        <v>15.625</v>
      </c>
      <c r="O128">
        <f t="shared" si="37"/>
        <v>15.625</v>
      </c>
      <c r="P128">
        <f t="shared" si="38"/>
        <v>15.625</v>
      </c>
      <c r="Q128">
        <f t="shared" si="39"/>
        <v>15.625</v>
      </c>
      <c r="R128">
        <f t="shared" si="50"/>
        <v>1732.0385577584466</v>
      </c>
      <c r="S128">
        <f t="shared" si="51"/>
        <v>7.2169294061081024E-2</v>
      </c>
      <c r="T128">
        <f t="shared" si="40"/>
        <v>7.2169294061081024E-2</v>
      </c>
      <c r="U128">
        <f t="shared" si="41"/>
        <v>7.2169294061081024E-2</v>
      </c>
      <c r="V128">
        <f t="shared" si="42"/>
        <v>7.2169294061081024E-2</v>
      </c>
      <c r="W128">
        <f t="shared" si="43"/>
        <v>7.2169294061081024E-2</v>
      </c>
      <c r="X128">
        <f t="shared" si="44"/>
        <v>7.2169294061081024E-2</v>
      </c>
      <c r="Y128">
        <f t="shared" si="45"/>
        <v>7.2169294061081024E-2</v>
      </c>
      <c r="Z128">
        <f t="shared" si="46"/>
        <v>7.2169294061081024E-2</v>
      </c>
      <c r="AA128">
        <f t="shared" si="47"/>
        <v>7.2169294061081024E-2</v>
      </c>
      <c r="AB128">
        <f t="shared" si="52"/>
        <v>216.50481971980582</v>
      </c>
      <c r="AC128">
        <f t="shared" si="53"/>
        <v>0.11748120300751878</v>
      </c>
    </row>
    <row r="129" spans="2:29" x14ac:dyDescent="0.3">
      <c r="B129">
        <f t="shared" si="55"/>
        <v>8</v>
      </c>
      <c r="C129">
        <f t="shared" si="55"/>
        <v>0</v>
      </c>
      <c r="D129">
        <f t="shared" si="55"/>
        <v>125</v>
      </c>
      <c r="E129">
        <f t="shared" si="55"/>
        <v>4.3410101690875801E-3</v>
      </c>
      <c r="F129">
        <f t="shared" si="55"/>
        <v>0.125</v>
      </c>
      <c r="I129">
        <v>125</v>
      </c>
      <c r="J129">
        <f t="shared" si="32"/>
        <v>15.625</v>
      </c>
      <c r="K129">
        <f t="shared" si="33"/>
        <v>15.625</v>
      </c>
      <c r="L129">
        <f t="shared" si="34"/>
        <v>15.625</v>
      </c>
      <c r="M129">
        <f t="shared" si="35"/>
        <v>15.625</v>
      </c>
      <c r="N129">
        <f t="shared" si="36"/>
        <v>15.625</v>
      </c>
      <c r="O129">
        <f t="shared" si="37"/>
        <v>15.625</v>
      </c>
      <c r="P129">
        <f t="shared" si="38"/>
        <v>15.625</v>
      </c>
      <c r="Q129">
        <f t="shared" si="39"/>
        <v>15.625</v>
      </c>
      <c r="R129">
        <f t="shared" si="50"/>
        <v>1732.0385577584466</v>
      </c>
      <c r="S129">
        <f t="shared" si="51"/>
        <v>7.2169294061081024E-2</v>
      </c>
      <c r="T129">
        <f t="shared" si="40"/>
        <v>7.2169294061081024E-2</v>
      </c>
      <c r="U129">
        <f t="shared" si="41"/>
        <v>7.2169294061081024E-2</v>
      </c>
      <c r="V129">
        <f t="shared" si="42"/>
        <v>7.2169294061081024E-2</v>
      </c>
      <c r="W129">
        <f t="shared" si="43"/>
        <v>7.2169294061081024E-2</v>
      </c>
      <c r="X129">
        <f t="shared" si="44"/>
        <v>7.2169294061081024E-2</v>
      </c>
      <c r="Y129">
        <f t="shared" si="45"/>
        <v>7.2169294061081024E-2</v>
      </c>
      <c r="Z129">
        <f t="shared" si="46"/>
        <v>7.2169294061081024E-2</v>
      </c>
      <c r="AA129">
        <f t="shared" si="47"/>
        <v>7.2169294061081024E-2</v>
      </c>
      <c r="AB129">
        <f t="shared" si="52"/>
        <v>216.50481971980582</v>
      </c>
      <c r="AC129">
        <f t="shared" si="53"/>
        <v>0.11748120300751878</v>
      </c>
    </row>
    <row r="130" spans="2:29" x14ac:dyDescent="0.3">
      <c r="B130">
        <f t="shared" si="55"/>
        <v>8</v>
      </c>
      <c r="C130">
        <f t="shared" si="55"/>
        <v>0</v>
      </c>
      <c r="D130">
        <f t="shared" si="55"/>
        <v>125</v>
      </c>
      <c r="E130">
        <f t="shared" si="55"/>
        <v>4.3410101690875801E-3</v>
      </c>
      <c r="F130">
        <f t="shared" si="55"/>
        <v>0.125</v>
      </c>
      <c r="I130">
        <v>126</v>
      </c>
      <c r="J130">
        <f t="shared" si="32"/>
        <v>15.625</v>
      </c>
      <c r="K130">
        <f t="shared" si="33"/>
        <v>15.625</v>
      </c>
      <c r="L130">
        <f t="shared" si="34"/>
        <v>15.625</v>
      </c>
      <c r="M130">
        <f t="shared" si="35"/>
        <v>15.625</v>
      </c>
      <c r="N130">
        <f t="shared" si="36"/>
        <v>15.625</v>
      </c>
      <c r="O130">
        <f t="shared" si="37"/>
        <v>15.625</v>
      </c>
      <c r="P130">
        <f t="shared" si="38"/>
        <v>15.625</v>
      </c>
      <c r="Q130">
        <f t="shared" si="39"/>
        <v>15.625</v>
      </c>
      <c r="R130">
        <f t="shared" si="50"/>
        <v>1732.0385577584466</v>
      </c>
      <c r="S130">
        <f t="shared" si="51"/>
        <v>7.2169294061081024E-2</v>
      </c>
      <c r="T130">
        <f t="shared" si="40"/>
        <v>7.2169294061081024E-2</v>
      </c>
      <c r="U130">
        <f t="shared" si="41"/>
        <v>7.2169294061081024E-2</v>
      </c>
      <c r="V130">
        <f t="shared" si="42"/>
        <v>7.2169294061081024E-2</v>
      </c>
      <c r="W130">
        <f t="shared" si="43"/>
        <v>7.2169294061081024E-2</v>
      </c>
      <c r="X130">
        <f t="shared" si="44"/>
        <v>7.2169294061081024E-2</v>
      </c>
      <c r="Y130">
        <f t="shared" si="45"/>
        <v>7.2169294061081024E-2</v>
      </c>
      <c r="Z130">
        <f t="shared" si="46"/>
        <v>7.2169294061081024E-2</v>
      </c>
      <c r="AA130">
        <f t="shared" si="47"/>
        <v>7.2169294061081024E-2</v>
      </c>
      <c r="AB130">
        <f t="shared" si="52"/>
        <v>216.50481971980582</v>
      </c>
      <c r="AC130">
        <f t="shared" si="53"/>
        <v>0.11748120300751878</v>
      </c>
    </row>
    <row r="131" spans="2:29" x14ac:dyDescent="0.3">
      <c r="B131">
        <f t="shared" si="55"/>
        <v>8</v>
      </c>
      <c r="C131">
        <f t="shared" si="55"/>
        <v>0</v>
      </c>
      <c r="D131">
        <f t="shared" si="55"/>
        <v>125</v>
      </c>
      <c r="E131">
        <f t="shared" si="55"/>
        <v>4.3410101690875801E-3</v>
      </c>
      <c r="F131">
        <f t="shared" si="55"/>
        <v>0.125</v>
      </c>
      <c r="I131">
        <v>127</v>
      </c>
      <c r="J131">
        <f t="shared" si="32"/>
        <v>15.625</v>
      </c>
      <c r="K131">
        <f t="shared" si="33"/>
        <v>15.625</v>
      </c>
      <c r="L131">
        <f t="shared" si="34"/>
        <v>15.625</v>
      </c>
      <c r="M131">
        <f t="shared" si="35"/>
        <v>15.625</v>
      </c>
      <c r="N131">
        <f t="shared" si="36"/>
        <v>15.625</v>
      </c>
      <c r="O131">
        <f t="shared" si="37"/>
        <v>15.625</v>
      </c>
      <c r="P131">
        <f t="shared" si="38"/>
        <v>15.625</v>
      </c>
      <c r="Q131">
        <f t="shared" si="39"/>
        <v>15.625</v>
      </c>
      <c r="R131">
        <f t="shared" si="50"/>
        <v>1732.0385577584466</v>
      </c>
      <c r="S131">
        <f t="shared" si="51"/>
        <v>7.2169294061081024E-2</v>
      </c>
      <c r="T131">
        <f t="shared" si="40"/>
        <v>7.2169294061081024E-2</v>
      </c>
      <c r="U131">
        <f t="shared" si="41"/>
        <v>7.2169294061081024E-2</v>
      </c>
      <c r="V131">
        <f t="shared" si="42"/>
        <v>7.2169294061081024E-2</v>
      </c>
      <c r="W131">
        <f t="shared" si="43"/>
        <v>7.2169294061081024E-2</v>
      </c>
      <c r="X131">
        <f t="shared" si="44"/>
        <v>7.2169294061081024E-2</v>
      </c>
      <c r="Y131">
        <f t="shared" si="45"/>
        <v>7.2169294061081024E-2</v>
      </c>
      <c r="Z131">
        <f t="shared" si="46"/>
        <v>7.2169294061081024E-2</v>
      </c>
      <c r="AA131">
        <f t="shared" si="47"/>
        <v>7.2169294061081024E-2</v>
      </c>
      <c r="AB131">
        <f t="shared" si="52"/>
        <v>216.50481971980582</v>
      </c>
      <c r="AC131">
        <f t="shared" si="53"/>
        <v>0.11748120300751878</v>
      </c>
    </row>
    <row r="132" spans="2:29" x14ac:dyDescent="0.3">
      <c r="B132">
        <f t="shared" si="55"/>
        <v>8</v>
      </c>
      <c r="C132">
        <f t="shared" si="55"/>
        <v>0</v>
      </c>
      <c r="D132">
        <f t="shared" si="55"/>
        <v>125</v>
      </c>
      <c r="E132">
        <f t="shared" si="55"/>
        <v>4.3410101690875801E-3</v>
      </c>
      <c r="F132">
        <f t="shared" si="55"/>
        <v>0.125</v>
      </c>
      <c r="I132">
        <v>128</v>
      </c>
      <c r="J132">
        <f t="shared" si="32"/>
        <v>15.625</v>
      </c>
      <c r="K132">
        <f t="shared" si="33"/>
        <v>15.625</v>
      </c>
      <c r="L132">
        <f t="shared" si="34"/>
        <v>15.625</v>
      </c>
      <c r="M132">
        <f t="shared" si="35"/>
        <v>15.625</v>
      </c>
      <c r="N132">
        <f t="shared" si="36"/>
        <v>15.625</v>
      </c>
      <c r="O132">
        <f t="shared" si="37"/>
        <v>15.625</v>
      </c>
      <c r="P132">
        <f t="shared" si="38"/>
        <v>15.625</v>
      </c>
      <c r="Q132">
        <f t="shared" si="39"/>
        <v>15.625</v>
      </c>
      <c r="R132">
        <f t="shared" si="50"/>
        <v>1732.0385577584466</v>
      </c>
      <c r="S132">
        <f t="shared" si="51"/>
        <v>7.2169294061081024E-2</v>
      </c>
      <c r="T132">
        <f t="shared" si="40"/>
        <v>7.2169294061081024E-2</v>
      </c>
      <c r="U132">
        <f t="shared" si="41"/>
        <v>7.2169294061081024E-2</v>
      </c>
      <c r="V132">
        <f t="shared" si="42"/>
        <v>7.2169294061081024E-2</v>
      </c>
      <c r="W132">
        <f t="shared" si="43"/>
        <v>7.2169294061081024E-2</v>
      </c>
      <c r="X132">
        <f t="shared" si="44"/>
        <v>7.2169294061081024E-2</v>
      </c>
      <c r="Y132">
        <f t="shared" si="45"/>
        <v>7.2169294061081024E-2</v>
      </c>
      <c r="Z132">
        <f t="shared" si="46"/>
        <v>7.2169294061081024E-2</v>
      </c>
      <c r="AA132">
        <f t="shared" si="47"/>
        <v>7.2169294061081024E-2</v>
      </c>
      <c r="AB132">
        <f t="shared" si="52"/>
        <v>216.50481971980582</v>
      </c>
      <c r="AC132">
        <f t="shared" si="53"/>
        <v>0.11748120300751878</v>
      </c>
    </row>
    <row r="133" spans="2:29" x14ac:dyDescent="0.3">
      <c r="B133">
        <f t="shared" si="55"/>
        <v>8</v>
      </c>
      <c r="C133">
        <f t="shared" si="55"/>
        <v>0</v>
      </c>
      <c r="D133">
        <f t="shared" si="55"/>
        <v>125</v>
      </c>
      <c r="E133">
        <f t="shared" si="55"/>
        <v>4.3410101690875801E-3</v>
      </c>
      <c r="F133">
        <f t="shared" si="55"/>
        <v>0.125</v>
      </c>
      <c r="I133">
        <v>129</v>
      </c>
      <c r="J133">
        <f t="shared" si="32"/>
        <v>15.625</v>
      </c>
      <c r="K133">
        <f t="shared" si="33"/>
        <v>15.625</v>
      </c>
      <c r="L133">
        <f t="shared" si="34"/>
        <v>15.625</v>
      </c>
      <c r="M133">
        <f t="shared" si="35"/>
        <v>15.625</v>
      </c>
      <c r="N133">
        <f t="shared" si="36"/>
        <v>15.625</v>
      </c>
      <c r="O133">
        <f t="shared" si="37"/>
        <v>15.625</v>
      </c>
      <c r="P133">
        <f t="shared" si="38"/>
        <v>15.625</v>
      </c>
      <c r="Q133">
        <f t="shared" si="39"/>
        <v>15.625</v>
      </c>
      <c r="R133">
        <f t="shared" si="50"/>
        <v>1732.0385577584466</v>
      </c>
      <c r="S133">
        <f t="shared" si="51"/>
        <v>7.2169294061081024E-2</v>
      </c>
      <c r="T133">
        <f t="shared" si="40"/>
        <v>7.2169294061081024E-2</v>
      </c>
      <c r="U133">
        <f t="shared" si="41"/>
        <v>7.2169294061081024E-2</v>
      </c>
      <c r="V133">
        <f t="shared" si="42"/>
        <v>7.2169294061081024E-2</v>
      </c>
      <c r="W133">
        <f t="shared" si="43"/>
        <v>7.2169294061081024E-2</v>
      </c>
      <c r="X133">
        <f t="shared" si="44"/>
        <v>7.2169294061081024E-2</v>
      </c>
      <c r="Y133">
        <f t="shared" si="45"/>
        <v>7.2169294061081024E-2</v>
      </c>
      <c r="Z133">
        <f t="shared" si="46"/>
        <v>7.2169294061081024E-2</v>
      </c>
      <c r="AA133">
        <f t="shared" si="47"/>
        <v>7.2169294061081024E-2</v>
      </c>
      <c r="AB133">
        <f t="shared" si="52"/>
        <v>216.50481971980582</v>
      </c>
      <c r="AC133">
        <f t="shared" ref="AC133:AC134" si="56">AB133*E133*F133</f>
        <v>0.11748120300751878</v>
      </c>
    </row>
    <row r="134" spans="2:29" x14ac:dyDescent="0.3">
      <c r="B134">
        <f t="shared" si="55"/>
        <v>8</v>
      </c>
      <c r="C134">
        <f t="shared" si="55"/>
        <v>0</v>
      </c>
      <c r="D134">
        <f t="shared" si="55"/>
        <v>125</v>
      </c>
      <c r="E134">
        <f t="shared" si="55"/>
        <v>4.3410101690875801E-3</v>
      </c>
      <c r="F134">
        <f t="shared" si="55"/>
        <v>0.125</v>
      </c>
      <c r="I134">
        <v>130</v>
      </c>
      <c r="J134">
        <f>R134*S134*F134</f>
        <v>15.625</v>
      </c>
      <c r="K134">
        <f>R134*T134*F134</f>
        <v>15.625</v>
      </c>
      <c r="L134">
        <f>R134*U134*F134</f>
        <v>15.625</v>
      </c>
      <c r="M134">
        <f>R134*V134*F134</f>
        <v>15.625</v>
      </c>
      <c r="N134">
        <f>R134*W134*F134</f>
        <v>15.625</v>
      </c>
      <c r="O134">
        <f>R134*X134*F134</f>
        <v>15.625</v>
      </c>
      <c r="P134">
        <f>R134*Y134*F134</f>
        <v>15.625</v>
      </c>
      <c r="Q134">
        <f>R134*Z134*F134</f>
        <v>15.625</v>
      </c>
      <c r="R134">
        <f t="shared" si="50"/>
        <v>1732.0385577584466</v>
      </c>
      <c r="S134">
        <f t="shared" si="51"/>
        <v>7.2169294061081024E-2</v>
      </c>
      <c r="T134">
        <f>E134*(1+K133)</f>
        <v>7.2169294061081024E-2</v>
      </c>
      <c r="U134">
        <f>E134*(1+L133)</f>
        <v>7.2169294061081024E-2</v>
      </c>
      <c r="V134">
        <f>E134*(1+M133)</f>
        <v>7.2169294061081024E-2</v>
      </c>
      <c r="W134">
        <f>E134*(1+N133)</f>
        <v>7.2169294061081024E-2</v>
      </c>
      <c r="X134">
        <f>E134*(1+O133)</f>
        <v>7.2169294061081024E-2</v>
      </c>
      <c r="Y134">
        <f>E134*(1+P133)</f>
        <v>7.2169294061081024E-2</v>
      </c>
      <c r="Z134">
        <f>E134*(1+Q133)</f>
        <v>7.2169294061081024E-2</v>
      </c>
      <c r="AA134">
        <f>(S134*F134)+(T134*F134)+(U134*F134)+(V134*F134)+(W134*F134)+(X134*F134)+(Y134*F134)+(Z134*F134)</f>
        <v>7.2169294061081024E-2</v>
      </c>
      <c r="AB134">
        <f t="shared" si="52"/>
        <v>216.50481971980582</v>
      </c>
      <c r="AC134">
        <f t="shared" si="56"/>
        <v>0.11748120300751878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clients</vt:lpstr>
      <vt:lpstr>Over KiB</vt:lpstr>
      <vt:lpstr>Wrong_only_for_network_MVA, M=1</vt:lpstr>
      <vt:lpstr>Wrong_only_for_network_MVA, M=8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2021-05-19T07:58:56Z</dcterms:created>
  <dcterms:modified xsi:type="dcterms:W3CDTF">2021-05-23T13:26:44Z</dcterms:modified>
</cp:coreProperties>
</file>