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31FDDC50-43F3-4D9D-BA5A-5BD249DC5255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Over KiB" sheetId="2" r:id="rId1"/>
    <sheet name="Over clients" sheetId="4" r:id="rId2"/>
    <sheet name="Over clients rev order" sheetId="6" r:id="rId3"/>
    <sheet name="Wrong_only_for_network_MVA, M=1" sheetId="3" r:id="rId4"/>
    <sheet name="Wrong_only_for_network_MVA, M=8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4" l="1" a="1"/>
  <c r="B8" i="4" s="1"/>
  <c r="C5" i="4" l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B5" i="4"/>
  <c r="B27" i="4" l="1" a="1"/>
  <c r="B27" i="4" s="1"/>
  <c r="B28" i="4" l="1" a="1"/>
  <c r="B28" i="4" s="1"/>
  <c r="B9" i="4" l="1" a="1"/>
  <c r="Z10" i="4" l="1"/>
  <c r="AA10" i="4" s="1"/>
  <c r="AB10" i="4" s="1"/>
  <c r="AC10" i="4" s="1"/>
  <c r="AD10" i="4" s="1"/>
  <c r="AE10" i="4" s="1"/>
  <c r="AF10" i="4" s="1"/>
  <c r="AG10" i="4" s="1"/>
  <c r="R10" i="4"/>
  <c r="S10" i="4" s="1"/>
  <c r="T10" i="4" s="1"/>
  <c r="U10" i="4" s="1"/>
  <c r="V10" i="4" s="1"/>
  <c r="W10" i="4" s="1"/>
  <c r="X10" i="4" s="1"/>
  <c r="Y10" i="4" s="1"/>
  <c r="J10" i="4"/>
  <c r="K10" i="4" s="1"/>
  <c r="L10" i="4" s="1"/>
  <c r="M10" i="4" s="1"/>
  <c r="N10" i="4" s="1"/>
  <c r="O10" i="4" s="1"/>
  <c r="P10" i="4" s="1"/>
  <c r="Q10" i="4" s="1"/>
  <c r="B9" i="4"/>
  <c r="B31" i="6" a="1"/>
  <c r="B31" i="6" s="1"/>
  <c r="B32" i="6" a="1"/>
  <c r="B32" i="6" s="1"/>
  <c r="B25" i="6" a="1"/>
  <c r="B25" i="6" s="1"/>
  <c r="B24" i="6" a="1"/>
  <c r="B24" i="6" s="1"/>
  <c r="B7" i="6" a="1"/>
  <c r="B7" i="6" s="1"/>
  <c r="B6" i="6" a="1"/>
  <c r="B6" i="6" s="1"/>
  <c r="B4" i="6" a="1"/>
  <c r="B4" i="6" s="1"/>
  <c r="B3" i="6" a="1"/>
  <c r="B3" i="6" s="1"/>
  <c r="C2" i="6"/>
  <c r="D2" i="6" s="1"/>
  <c r="B5" i="6"/>
  <c r="B29" i="6" s="1"/>
  <c r="C5" i="6"/>
  <c r="C30" i="6" s="1"/>
  <c r="D5" i="6"/>
  <c r="D30" i="6" s="1"/>
  <c r="E5" i="6"/>
  <c r="E30" i="6" s="1"/>
  <c r="F5" i="6"/>
  <c r="F30" i="6" s="1"/>
  <c r="G5" i="6"/>
  <c r="G30" i="6" s="1"/>
  <c r="H5" i="6"/>
  <c r="H30" i="6" s="1"/>
  <c r="I5" i="6"/>
  <c r="I30" i="6" s="1"/>
  <c r="J5" i="6"/>
  <c r="J30" i="6" s="1"/>
  <c r="K5" i="6"/>
  <c r="K29" i="6" s="1"/>
  <c r="L5" i="6"/>
  <c r="L30" i="6" s="1"/>
  <c r="M5" i="6"/>
  <c r="M30" i="6" s="1"/>
  <c r="N5" i="6"/>
  <c r="N30" i="6" s="1"/>
  <c r="O5" i="6"/>
  <c r="O30" i="6" s="1"/>
  <c r="P5" i="6"/>
  <c r="P30" i="6" s="1"/>
  <c r="Q5" i="6"/>
  <c r="Q30" i="6" s="1"/>
  <c r="R5" i="6"/>
  <c r="R30" i="6" s="1"/>
  <c r="S5" i="6"/>
  <c r="S30" i="6" s="1"/>
  <c r="T5" i="6"/>
  <c r="T30" i="6" s="1"/>
  <c r="U5" i="6"/>
  <c r="U30" i="6" s="1"/>
  <c r="V5" i="6"/>
  <c r="V30" i="6" s="1"/>
  <c r="W5" i="6"/>
  <c r="W30" i="6" s="1"/>
  <c r="X5" i="6"/>
  <c r="X30" i="6" s="1"/>
  <c r="Y5" i="6"/>
  <c r="Y30" i="6" s="1"/>
  <c r="AA2" i="6"/>
  <c r="AB2" i="6" s="1"/>
  <c r="AC2" i="6" s="1"/>
  <c r="AD2" i="6" s="1"/>
  <c r="S2" i="6"/>
  <c r="T2" i="6" s="1"/>
  <c r="U2" i="6" s="1"/>
  <c r="K2" i="6"/>
  <c r="L2" i="6" s="1"/>
  <c r="B22" i="2" a="1"/>
  <c r="B22" i="2" s="1"/>
  <c r="B27" i="2" a="1"/>
  <c r="B27" i="2" s="1"/>
  <c r="B28" i="2" a="1"/>
  <c r="B28" i="2" s="1"/>
  <c r="B10" i="4" l="1"/>
  <c r="Z11" i="4"/>
  <c r="U26" i="6"/>
  <c r="Y33" i="6"/>
  <c r="K30" i="6"/>
  <c r="B30" i="6"/>
  <c r="T29" i="6"/>
  <c r="E2" i="6"/>
  <c r="M8" i="6"/>
  <c r="M9" i="6" s="1"/>
  <c r="M10" i="6" s="1"/>
  <c r="Y8" i="6"/>
  <c r="Y9" i="6" s="1"/>
  <c r="J33" i="6"/>
  <c r="R8" i="6"/>
  <c r="R9" i="6" s="1"/>
  <c r="R10" i="6" s="1"/>
  <c r="R11" i="6" s="1"/>
  <c r="B33" i="6"/>
  <c r="U8" i="6"/>
  <c r="U9" i="6" s="1"/>
  <c r="U10" i="6" s="1"/>
  <c r="E33" i="6"/>
  <c r="M33" i="6"/>
  <c r="B8" i="6"/>
  <c r="B9" i="6" s="1"/>
  <c r="B10" i="6" s="1"/>
  <c r="R33" i="6"/>
  <c r="E8" i="6"/>
  <c r="E9" i="6" s="1"/>
  <c r="U33" i="6"/>
  <c r="J8" i="6"/>
  <c r="J9" i="6" s="1"/>
  <c r="J10" i="6" s="1"/>
  <c r="AE2" i="6"/>
  <c r="M2" i="6"/>
  <c r="V2" i="6"/>
  <c r="F26" i="6"/>
  <c r="N26" i="6"/>
  <c r="V26" i="6"/>
  <c r="C8" i="6"/>
  <c r="C9" i="6" s="1"/>
  <c r="C10" i="6" s="1"/>
  <c r="K8" i="6"/>
  <c r="K9" i="6" s="1"/>
  <c r="K10" i="6" s="1"/>
  <c r="S8" i="6"/>
  <c r="S9" i="6" s="1"/>
  <c r="S10" i="6" s="1"/>
  <c r="G26" i="6"/>
  <c r="O26" i="6"/>
  <c r="W26" i="6"/>
  <c r="C33" i="6"/>
  <c r="K33" i="6"/>
  <c r="S33" i="6"/>
  <c r="D8" i="6"/>
  <c r="D9" i="6" s="1"/>
  <c r="D10" i="6" s="1"/>
  <c r="L8" i="6"/>
  <c r="L9" i="6" s="1"/>
  <c r="L10" i="6" s="1"/>
  <c r="T8" i="6"/>
  <c r="T9" i="6" s="1"/>
  <c r="T10" i="6" s="1"/>
  <c r="H26" i="6"/>
  <c r="P26" i="6"/>
  <c r="X26" i="6"/>
  <c r="D33" i="6"/>
  <c r="L33" i="6"/>
  <c r="T33" i="6"/>
  <c r="I26" i="6"/>
  <c r="Q26" i="6"/>
  <c r="Y26" i="6"/>
  <c r="F8" i="6"/>
  <c r="F9" i="6" s="1"/>
  <c r="N8" i="6"/>
  <c r="N9" i="6" s="1"/>
  <c r="N10" i="6" s="1"/>
  <c r="V8" i="6"/>
  <c r="V9" i="6" s="1"/>
  <c r="V10" i="6" s="1"/>
  <c r="B26" i="6"/>
  <c r="J26" i="6"/>
  <c r="R26" i="6"/>
  <c r="F33" i="6"/>
  <c r="N33" i="6"/>
  <c r="V33" i="6"/>
  <c r="G8" i="6"/>
  <c r="G9" i="6" s="1"/>
  <c r="O8" i="6"/>
  <c r="O9" i="6" s="1"/>
  <c r="W8" i="6"/>
  <c r="W9" i="6" s="1"/>
  <c r="W10" i="6" s="1"/>
  <c r="C26" i="6"/>
  <c r="K26" i="6"/>
  <c r="S26" i="6"/>
  <c r="G33" i="6"/>
  <c r="O33" i="6"/>
  <c r="W33" i="6"/>
  <c r="H8" i="6"/>
  <c r="H9" i="6" s="1"/>
  <c r="P8" i="6"/>
  <c r="P9" i="6" s="1"/>
  <c r="X8" i="6"/>
  <c r="X9" i="6" s="1"/>
  <c r="D26" i="6"/>
  <c r="L26" i="6"/>
  <c r="T26" i="6"/>
  <c r="H33" i="6"/>
  <c r="P33" i="6"/>
  <c r="X33" i="6"/>
  <c r="I8" i="6"/>
  <c r="I9" i="6" s="1"/>
  <c r="Q8" i="6"/>
  <c r="Q9" i="6" s="1"/>
  <c r="E26" i="6"/>
  <c r="M26" i="6"/>
  <c r="I33" i="6"/>
  <c r="Q33" i="6"/>
  <c r="C10" i="4" l="1"/>
  <c r="D10" i="4" s="1"/>
  <c r="E10" i="4" s="1"/>
  <c r="B11" i="4"/>
  <c r="B12" i="4" s="1"/>
  <c r="B13" i="4" s="1"/>
  <c r="AC11" i="4"/>
  <c r="AC12" i="4" s="1"/>
  <c r="AC13" i="4" s="1"/>
  <c r="F2" i="6"/>
  <c r="E10" i="6"/>
  <c r="R15" i="6"/>
  <c r="R13" i="6"/>
  <c r="J11" i="6"/>
  <c r="N2" i="6"/>
  <c r="B11" i="6"/>
  <c r="W2" i="6"/>
  <c r="AF2" i="6"/>
  <c r="X10" i="6" s="1"/>
  <c r="F10" i="4" l="1"/>
  <c r="G10" i="4" s="1"/>
  <c r="H10" i="4" s="1"/>
  <c r="I10" i="4" s="1"/>
  <c r="E11" i="4"/>
  <c r="E12" i="4" s="1"/>
  <c r="E13" i="4" s="1"/>
  <c r="G2" i="6"/>
  <c r="R16" i="6"/>
  <c r="R17" i="6" s="1"/>
  <c r="J15" i="6"/>
  <c r="J13" i="6"/>
  <c r="O2" i="6"/>
  <c r="X2" i="6"/>
  <c r="O10" i="6"/>
  <c r="B15" i="6"/>
  <c r="B13" i="6"/>
  <c r="C11" i="6"/>
  <c r="K11" i="6"/>
  <c r="AG2" i="6"/>
  <c r="S11" i="6"/>
  <c r="F10" i="6"/>
  <c r="H2" i="6" l="1"/>
  <c r="R18" i="6"/>
  <c r="R19" i="6"/>
  <c r="D11" i="6"/>
  <c r="K13" i="6"/>
  <c r="K15" i="6"/>
  <c r="B16" i="6"/>
  <c r="B17" i="6" s="1"/>
  <c r="Y2" i="6"/>
  <c r="P10" i="6"/>
  <c r="Y10" i="6"/>
  <c r="R23" i="6"/>
  <c r="R29" i="6" s="1"/>
  <c r="S13" i="6"/>
  <c r="S15" i="6"/>
  <c r="L11" i="6"/>
  <c r="P2" i="6"/>
  <c r="G10" i="6"/>
  <c r="T11" i="6"/>
  <c r="C13" i="6"/>
  <c r="C15" i="6"/>
  <c r="J16" i="6"/>
  <c r="J17" i="6" s="1"/>
  <c r="I2" i="6" l="1"/>
  <c r="B19" i="6"/>
  <c r="B18" i="6"/>
  <c r="B23" i="6"/>
  <c r="J18" i="6"/>
  <c r="J19" i="6"/>
  <c r="J23" i="6"/>
  <c r="J29" i="6" s="1"/>
  <c r="T15" i="6"/>
  <c r="T13" i="6"/>
  <c r="M11" i="6"/>
  <c r="M29" i="6" s="1"/>
  <c r="C16" i="6"/>
  <c r="C17" i="6" s="1"/>
  <c r="Q2" i="6"/>
  <c r="H10" i="6"/>
  <c r="U11" i="6"/>
  <c r="U29" i="6" s="1"/>
  <c r="S16" i="6"/>
  <c r="S17" i="6" s="1"/>
  <c r="D15" i="6"/>
  <c r="D13" i="6"/>
  <c r="E11" i="6"/>
  <c r="E29" i="6" s="1"/>
  <c r="L13" i="6"/>
  <c r="L15" i="6"/>
  <c r="Q10" i="6"/>
  <c r="K16" i="6"/>
  <c r="K17" i="6" s="1"/>
  <c r="R22" i="6"/>
  <c r="R20" i="6"/>
  <c r="K18" i="6" l="1"/>
  <c r="K19" i="6"/>
  <c r="K23" i="6"/>
  <c r="C23" i="6"/>
  <c r="C29" i="6" s="1"/>
  <c r="C19" i="6"/>
  <c r="C18" i="6"/>
  <c r="U13" i="6"/>
  <c r="U15" i="6"/>
  <c r="M15" i="6"/>
  <c r="M13" i="6"/>
  <c r="S23" i="6"/>
  <c r="S29" i="6" s="1"/>
  <c r="S19" i="6"/>
  <c r="S18" i="6"/>
  <c r="N11" i="6"/>
  <c r="N29" i="6" s="1"/>
  <c r="T16" i="6"/>
  <c r="T17" i="6" s="1"/>
  <c r="J22" i="6"/>
  <c r="J20" i="6"/>
  <c r="E15" i="6"/>
  <c r="E13" i="6"/>
  <c r="L16" i="6"/>
  <c r="L17" i="6" s="1"/>
  <c r="B22" i="6"/>
  <c r="B20" i="6"/>
  <c r="V11" i="6"/>
  <c r="V29" i="6" s="1"/>
  <c r="D16" i="6"/>
  <c r="D17" i="6" s="1"/>
  <c r="F11" i="6"/>
  <c r="F29" i="6" s="1"/>
  <c r="I10" i="6"/>
  <c r="D23" i="6" l="1"/>
  <c r="D29" i="6" s="1"/>
  <c r="D19" i="6"/>
  <c r="D18" i="6"/>
  <c r="T19" i="6"/>
  <c r="T18" i="6"/>
  <c r="T23" i="6"/>
  <c r="L19" i="6"/>
  <c r="L23" i="6"/>
  <c r="L29" i="6" s="1"/>
  <c r="L18" i="6"/>
  <c r="G11" i="6"/>
  <c r="G29" i="6" s="1"/>
  <c r="M16" i="6"/>
  <c r="M17" i="6" s="1"/>
  <c r="O11" i="6"/>
  <c r="O29" i="6" s="1"/>
  <c r="N13" i="6"/>
  <c r="N15" i="6"/>
  <c r="U16" i="6"/>
  <c r="U17" i="6" s="1"/>
  <c r="E16" i="6"/>
  <c r="E17" i="6" s="1"/>
  <c r="W11" i="6"/>
  <c r="W29" i="6" s="1"/>
  <c r="S22" i="6"/>
  <c r="S20" i="6"/>
  <c r="F13" i="6"/>
  <c r="F15" i="6"/>
  <c r="V15" i="6"/>
  <c r="V13" i="6"/>
  <c r="C22" i="6"/>
  <c r="C20" i="6"/>
  <c r="K22" i="6"/>
  <c r="K20" i="6"/>
  <c r="M19" i="6" l="1"/>
  <c r="M18" i="6"/>
  <c r="E19" i="6"/>
  <c r="E18" i="6"/>
  <c r="U18" i="6"/>
  <c r="U19" i="6"/>
  <c r="X11" i="6"/>
  <c r="X29" i="6" s="1"/>
  <c r="Y11" i="6"/>
  <c r="N16" i="6"/>
  <c r="N17" i="6" s="1"/>
  <c r="T22" i="6"/>
  <c r="T20" i="6"/>
  <c r="V16" i="6"/>
  <c r="V17" i="6" s="1"/>
  <c r="D22" i="6"/>
  <c r="D20" i="6"/>
  <c r="F16" i="6"/>
  <c r="F17" i="6" s="1"/>
  <c r="H11" i="6"/>
  <c r="H29" i="6" s="1"/>
  <c r="G15" i="6"/>
  <c r="G13" i="6"/>
  <c r="P11" i="6"/>
  <c r="P29" i="6" s="1"/>
  <c r="Q11" i="6"/>
  <c r="L22" i="6"/>
  <c r="L20" i="6"/>
  <c r="E23" i="6"/>
  <c r="W13" i="6"/>
  <c r="W15" i="6"/>
  <c r="O13" i="6"/>
  <c r="O15" i="6"/>
  <c r="M23" i="6"/>
  <c r="N23" i="6" s="1"/>
  <c r="O23" i="6" s="1"/>
  <c r="U23" i="6"/>
  <c r="V23" i="6" s="1"/>
  <c r="W23" i="6" s="1"/>
  <c r="Q29" i="6" l="1"/>
  <c r="Y29" i="6"/>
  <c r="F23" i="6"/>
  <c r="G23" i="6" s="1"/>
  <c r="H23" i="6" s="1"/>
  <c r="I11" i="6"/>
  <c r="I15" i="6" s="1"/>
  <c r="F18" i="6"/>
  <c r="F22" i="6" s="1"/>
  <c r="F19" i="6"/>
  <c r="N18" i="6"/>
  <c r="N19" i="6"/>
  <c r="G16" i="6"/>
  <c r="G17" i="6" s="1"/>
  <c r="Y15" i="6"/>
  <c r="Y13" i="6"/>
  <c r="X23" i="6"/>
  <c r="Y23" i="6" s="1"/>
  <c r="X15" i="6"/>
  <c r="X13" i="6"/>
  <c r="V18" i="6"/>
  <c r="V19" i="6"/>
  <c r="U22" i="6"/>
  <c r="U20" i="6"/>
  <c r="E22" i="6"/>
  <c r="E20" i="6"/>
  <c r="H15" i="6"/>
  <c r="H13" i="6"/>
  <c r="O16" i="6"/>
  <c r="O17" i="6" s="1"/>
  <c r="W16" i="6"/>
  <c r="W17" i="6" s="1"/>
  <c r="Q15" i="6"/>
  <c r="Q13" i="6"/>
  <c r="M22" i="6"/>
  <c r="M20" i="6"/>
  <c r="P23" i="6"/>
  <c r="Q23" i="6" s="1"/>
  <c r="P15" i="6"/>
  <c r="P13" i="6"/>
  <c r="I29" i="6" l="1"/>
  <c r="I23" i="6"/>
  <c r="I13" i="6"/>
  <c r="I16" i="6" s="1"/>
  <c r="I17" i="6" s="1"/>
  <c r="G19" i="6"/>
  <c r="G18" i="6"/>
  <c r="W18" i="6"/>
  <c r="W19" i="6"/>
  <c r="Q16" i="6"/>
  <c r="Q17" i="6" s="1"/>
  <c r="O18" i="6"/>
  <c r="O19" i="6"/>
  <c r="H16" i="6"/>
  <c r="H17" i="6" s="1"/>
  <c r="V22" i="6"/>
  <c r="V20" i="6"/>
  <c r="X16" i="6"/>
  <c r="X17" i="6" s="1"/>
  <c r="Y16" i="6"/>
  <c r="Y17" i="6" s="1"/>
  <c r="P16" i="6"/>
  <c r="P17" i="6" s="1"/>
  <c r="N22" i="6"/>
  <c r="N20" i="6"/>
  <c r="F20" i="6"/>
  <c r="X18" i="6" l="1"/>
  <c r="X19" i="6"/>
  <c r="Q18" i="6"/>
  <c r="Q19" i="6"/>
  <c r="I19" i="6"/>
  <c r="I18" i="6"/>
  <c r="H19" i="6"/>
  <c r="H18" i="6"/>
  <c r="P18" i="6"/>
  <c r="P19" i="6"/>
  <c r="Y18" i="6"/>
  <c r="Y19" i="6"/>
  <c r="W22" i="6"/>
  <c r="W20" i="6"/>
  <c r="G22" i="6"/>
  <c r="G20" i="6"/>
  <c r="O22" i="6"/>
  <c r="O20" i="6"/>
  <c r="F5" i="5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D5" i="5"/>
  <c r="D6" i="5" s="1"/>
  <c r="B3" i="4" a="1"/>
  <c r="B3" i="4" s="1"/>
  <c r="B4" i="4" a="1"/>
  <c r="B4" i="4" s="1"/>
  <c r="B5" i="2"/>
  <c r="B34" i="4" a="1"/>
  <c r="B34" i="4" s="1"/>
  <c r="B35" i="4" a="1"/>
  <c r="B35" i="4" s="1"/>
  <c r="H22" i="6" l="1"/>
  <c r="H20" i="6"/>
  <c r="I22" i="6"/>
  <c r="I20" i="6"/>
  <c r="Y22" i="6"/>
  <c r="Y20" i="6"/>
  <c r="P22" i="6"/>
  <c r="P20" i="6"/>
  <c r="Q22" i="6"/>
  <c r="Q20" i="6"/>
  <c r="X22" i="6"/>
  <c r="X20" i="6"/>
  <c r="B36" i="4"/>
  <c r="D7" i="5"/>
  <c r="AA36" i="4"/>
  <c r="AB36" i="4"/>
  <c r="R36" i="4"/>
  <c r="AC36" i="4"/>
  <c r="J36" i="4"/>
  <c r="Z36" i="4"/>
  <c r="C36" i="4"/>
  <c r="S36" i="4"/>
  <c r="D36" i="4"/>
  <c r="L36" i="4"/>
  <c r="T36" i="4"/>
  <c r="E36" i="4"/>
  <c r="M36" i="4"/>
  <c r="U36" i="4"/>
  <c r="F36" i="4"/>
  <c r="N36" i="4"/>
  <c r="V36" i="4"/>
  <c r="AD36" i="4"/>
  <c r="AE36" i="4"/>
  <c r="AF36" i="4"/>
  <c r="K36" i="4"/>
  <c r="G36" i="4"/>
  <c r="O36" i="4"/>
  <c r="W36" i="4"/>
  <c r="H36" i="4"/>
  <c r="P36" i="4"/>
  <c r="X36" i="4"/>
  <c r="I36" i="4"/>
  <c r="Q36" i="4"/>
  <c r="Y36" i="4"/>
  <c r="AG36" i="4"/>
  <c r="D8" i="5" l="1"/>
  <c r="D9" i="5" l="1"/>
  <c r="K2" i="4"/>
  <c r="C2" i="4"/>
  <c r="L2" i="4" l="1"/>
  <c r="D2" i="4"/>
  <c r="D10" i="5"/>
  <c r="I11" i="4"/>
  <c r="I6" i="4" s="1"/>
  <c r="I7" i="4" s="1"/>
  <c r="B29" i="4"/>
  <c r="C29" i="4"/>
  <c r="K29" i="4"/>
  <c r="S29" i="4"/>
  <c r="AA29" i="4"/>
  <c r="D29" i="4"/>
  <c r="L29" i="4"/>
  <c r="T29" i="4"/>
  <c r="AB29" i="4"/>
  <c r="E29" i="4"/>
  <c r="M29" i="4"/>
  <c r="U29" i="4"/>
  <c r="AC29" i="4"/>
  <c r="Q29" i="4"/>
  <c r="F29" i="4"/>
  <c r="N29" i="4"/>
  <c r="V29" i="4"/>
  <c r="AD29" i="4"/>
  <c r="G29" i="4"/>
  <c r="O29" i="4"/>
  <c r="W29" i="4"/>
  <c r="AE29" i="4"/>
  <c r="H29" i="4"/>
  <c r="P29" i="4"/>
  <c r="X29" i="4"/>
  <c r="AF29" i="4"/>
  <c r="I29" i="4"/>
  <c r="AG29" i="4"/>
  <c r="J29" i="4"/>
  <c r="Z29" i="4"/>
  <c r="Y29" i="4"/>
  <c r="R29" i="4"/>
  <c r="M2" i="4" l="1"/>
  <c r="I32" i="4"/>
  <c r="J11" i="4"/>
  <c r="J6" i="4" s="1"/>
  <c r="J7" i="4" s="1"/>
  <c r="E5" i="3"/>
  <c r="E2" i="4"/>
  <c r="D11" i="5"/>
  <c r="R11" i="4"/>
  <c r="R6" i="4" l="1"/>
  <c r="R7" i="4" s="1"/>
  <c r="J32" i="4"/>
  <c r="J14" i="4"/>
  <c r="B6" i="4"/>
  <c r="B7" i="4" s="1"/>
  <c r="B14" i="4" s="1"/>
  <c r="N2" i="4"/>
  <c r="S11" i="4"/>
  <c r="F2" i="4"/>
  <c r="U11" i="4"/>
  <c r="K11" i="4"/>
  <c r="J12" i="4"/>
  <c r="J13" i="4" s="1"/>
  <c r="T11" i="4"/>
  <c r="R12" i="4"/>
  <c r="R13" i="4" s="1"/>
  <c r="D12" i="5"/>
  <c r="B16" i="4" l="1"/>
  <c r="B17" i="4"/>
  <c r="J17" i="4"/>
  <c r="J16" i="4"/>
  <c r="J18" i="4" s="1"/>
  <c r="J19" i="4" s="1"/>
  <c r="R32" i="4"/>
  <c r="R14" i="4"/>
  <c r="R16" i="4" s="1"/>
  <c r="B32" i="4"/>
  <c r="T6" i="4"/>
  <c r="T7" i="4" s="1"/>
  <c r="U6" i="4"/>
  <c r="U7" i="4" s="1"/>
  <c r="S6" i="4"/>
  <c r="S7" i="4" s="1"/>
  <c r="K6" i="4"/>
  <c r="K7" i="4" s="1"/>
  <c r="O2" i="4"/>
  <c r="E5" i="5"/>
  <c r="U5" i="5" s="1"/>
  <c r="K12" i="4"/>
  <c r="K13" i="4" s="1"/>
  <c r="L11" i="4"/>
  <c r="V11" i="4"/>
  <c r="G2" i="4"/>
  <c r="V5" i="5"/>
  <c r="D13" i="5"/>
  <c r="B19" i="4" l="1"/>
  <c r="B20" i="4" s="1"/>
  <c r="B18" i="4"/>
  <c r="S32" i="4"/>
  <c r="U32" i="4"/>
  <c r="T32" i="4"/>
  <c r="K32" i="4"/>
  <c r="K14" i="4"/>
  <c r="X5" i="5"/>
  <c r="V6" i="4"/>
  <c r="V7" i="4" s="1"/>
  <c r="L6" i="4"/>
  <c r="L7" i="4" s="1"/>
  <c r="Z5" i="5"/>
  <c r="Y5" i="5"/>
  <c r="E6" i="5"/>
  <c r="E7" i="5" s="1"/>
  <c r="E8" i="5" s="1"/>
  <c r="E9" i="5" s="1"/>
  <c r="E10" i="5" s="1"/>
  <c r="E11" i="5" s="1"/>
  <c r="E12" i="5" s="1"/>
  <c r="E13" i="5" s="1"/>
  <c r="S5" i="5"/>
  <c r="T5" i="5"/>
  <c r="P2" i="4"/>
  <c r="W5" i="5"/>
  <c r="M11" i="4"/>
  <c r="H2" i="4"/>
  <c r="L12" i="4"/>
  <c r="L13" i="4" s="1"/>
  <c r="W11" i="4"/>
  <c r="R17" i="4"/>
  <c r="R18" i="4" s="1"/>
  <c r="R19" i="4" s="1"/>
  <c r="D14" i="5"/>
  <c r="J26" i="4"/>
  <c r="H11" i="4"/>
  <c r="H6" i="4" s="1"/>
  <c r="H7" i="4" s="1"/>
  <c r="G11" i="4"/>
  <c r="G6" i="4" s="1"/>
  <c r="G7" i="4" s="1"/>
  <c r="F11" i="4"/>
  <c r="F6" i="4" s="1"/>
  <c r="F7" i="4" s="1"/>
  <c r="E6" i="4"/>
  <c r="E7" i="4" s="1"/>
  <c r="D11" i="4"/>
  <c r="D6" i="4" s="1"/>
  <c r="D7" i="4" s="1"/>
  <c r="C11" i="4"/>
  <c r="C6" i="4" s="1"/>
  <c r="C7" i="4" s="1"/>
  <c r="D5" i="3"/>
  <c r="D6" i="3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F7" i="3"/>
  <c r="F8" i="3"/>
  <c r="F9" i="3"/>
  <c r="F10" i="3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6" i="3"/>
  <c r="B7" i="3"/>
  <c r="C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C8" i="3"/>
  <c r="C9" i="3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B6" i="3"/>
  <c r="C6" i="3"/>
  <c r="F5" i="3"/>
  <c r="K16" i="4" l="1"/>
  <c r="K17" i="4"/>
  <c r="V32" i="4"/>
  <c r="L32" i="4"/>
  <c r="L14" i="4"/>
  <c r="W6" i="4"/>
  <c r="W7" i="4" s="1"/>
  <c r="M6" i="4"/>
  <c r="M7" i="4" s="1"/>
  <c r="AA5" i="5"/>
  <c r="R5" i="5" s="1"/>
  <c r="Q5" i="5" s="1"/>
  <c r="Z6" i="5" s="1"/>
  <c r="S2" i="4"/>
  <c r="Q2" i="4"/>
  <c r="E32" i="4"/>
  <c r="F32" i="4"/>
  <c r="G32" i="4"/>
  <c r="H32" i="4"/>
  <c r="C32" i="4"/>
  <c r="D32" i="4"/>
  <c r="M12" i="4"/>
  <c r="M13" i="4" s="1"/>
  <c r="Y11" i="4"/>
  <c r="X11" i="4"/>
  <c r="I2" i="4"/>
  <c r="N11" i="4"/>
  <c r="C12" i="4"/>
  <c r="C13" i="4" s="1"/>
  <c r="D15" i="5"/>
  <c r="E14" i="5"/>
  <c r="J21" i="4"/>
  <c r="J20" i="4"/>
  <c r="J31" i="4" s="1"/>
  <c r="J33" i="4" s="1"/>
  <c r="D12" i="4"/>
  <c r="D13" i="4" s="1"/>
  <c r="F12" i="4"/>
  <c r="F13" i="4" s="1"/>
  <c r="G12" i="4"/>
  <c r="G13" i="4" s="1"/>
  <c r="H12" i="4"/>
  <c r="H13" i="4" s="1"/>
  <c r="L17" i="4" l="1"/>
  <c r="L16" i="4"/>
  <c r="K18" i="4"/>
  <c r="K19" i="4" s="1"/>
  <c r="C14" i="4"/>
  <c r="H14" i="4"/>
  <c r="F14" i="4"/>
  <c r="D14" i="4"/>
  <c r="E14" i="4"/>
  <c r="G14" i="4"/>
  <c r="M14" i="4"/>
  <c r="M32" i="4"/>
  <c r="W32" i="4"/>
  <c r="O5" i="5"/>
  <c r="X6" i="5" s="1"/>
  <c r="AB5" i="5"/>
  <c r="AC5" i="5" s="1"/>
  <c r="X6" i="4"/>
  <c r="X7" i="4" s="1"/>
  <c r="Y6" i="4"/>
  <c r="Y7" i="4" s="1"/>
  <c r="N5" i="5"/>
  <c r="W6" i="5" s="1"/>
  <c r="Z6" i="4"/>
  <c r="Z7" i="4" s="1"/>
  <c r="P5" i="5"/>
  <c r="Y6" i="5" s="1"/>
  <c r="J5" i="5"/>
  <c r="S6" i="5" s="1"/>
  <c r="M5" i="5"/>
  <c r="V6" i="5" s="1"/>
  <c r="L5" i="5"/>
  <c r="U6" i="5" s="1"/>
  <c r="K5" i="5"/>
  <c r="T6" i="5" s="1"/>
  <c r="N6" i="4"/>
  <c r="N7" i="4" s="1"/>
  <c r="T2" i="4"/>
  <c r="S12" i="4"/>
  <c r="S13" i="4" s="1"/>
  <c r="R20" i="4"/>
  <c r="R25" i="4" s="1"/>
  <c r="R26" i="4"/>
  <c r="N12" i="4"/>
  <c r="N13" i="4" s="1"/>
  <c r="I12" i="4"/>
  <c r="I13" i="4" s="1"/>
  <c r="O11" i="4"/>
  <c r="R21" i="4"/>
  <c r="J25" i="4"/>
  <c r="E15" i="5"/>
  <c r="D16" i="5"/>
  <c r="J22" i="4"/>
  <c r="Z12" i="4"/>
  <c r="Z13" i="4" s="1"/>
  <c r="AA11" i="4"/>
  <c r="K20" i="4" l="1"/>
  <c r="K25" i="4" s="1"/>
  <c r="K21" i="4"/>
  <c r="K22" i="4" s="1"/>
  <c r="K26" i="4"/>
  <c r="K31" i="4" s="1"/>
  <c r="K33" i="4" s="1"/>
  <c r="D17" i="4"/>
  <c r="D16" i="4"/>
  <c r="F26" i="4"/>
  <c r="F17" i="4"/>
  <c r="F16" i="4"/>
  <c r="M17" i="4"/>
  <c r="M16" i="4"/>
  <c r="C16" i="4"/>
  <c r="C17" i="4"/>
  <c r="G26" i="4"/>
  <c r="G17" i="4"/>
  <c r="G16" i="4"/>
  <c r="L18" i="4"/>
  <c r="L19" i="4" s="1"/>
  <c r="H26" i="4"/>
  <c r="H17" i="4"/>
  <c r="H16" i="4"/>
  <c r="E16" i="4"/>
  <c r="E17" i="4"/>
  <c r="I14" i="4"/>
  <c r="S14" i="4"/>
  <c r="S16" i="4" s="1"/>
  <c r="E26" i="4"/>
  <c r="AA6" i="5"/>
  <c r="R6" i="5" s="1"/>
  <c r="AB6" i="5" s="1"/>
  <c r="AC6" i="5" s="1"/>
  <c r="N32" i="4"/>
  <c r="N14" i="4"/>
  <c r="Z32" i="4"/>
  <c r="Z14" i="4"/>
  <c r="Y32" i="4"/>
  <c r="X32" i="4"/>
  <c r="AA6" i="4"/>
  <c r="AA7" i="4" s="1"/>
  <c r="O6" i="4"/>
  <c r="O7" i="4" s="1"/>
  <c r="U2" i="4"/>
  <c r="T12" i="4"/>
  <c r="T13" i="4" s="1"/>
  <c r="R31" i="4"/>
  <c r="R33" i="4" s="1"/>
  <c r="R22" i="4"/>
  <c r="O12" i="4"/>
  <c r="O13" i="4" s="1"/>
  <c r="Q11" i="4"/>
  <c r="P11" i="4"/>
  <c r="D17" i="5"/>
  <c r="E16" i="5"/>
  <c r="AB11" i="4"/>
  <c r="AB12" i="4" s="1"/>
  <c r="AB13" i="4" s="1"/>
  <c r="L20" i="4" l="1"/>
  <c r="L25" i="4" s="1"/>
  <c r="L26" i="4"/>
  <c r="L21" i="4"/>
  <c r="F18" i="4"/>
  <c r="F19" i="4" s="1"/>
  <c r="F20" i="4" s="1"/>
  <c r="F25" i="4" s="1"/>
  <c r="G19" i="4"/>
  <c r="G18" i="4"/>
  <c r="Z17" i="4"/>
  <c r="Z16" i="4"/>
  <c r="D18" i="4"/>
  <c r="D19" i="4" s="1"/>
  <c r="N17" i="4"/>
  <c r="N16" i="4"/>
  <c r="H18" i="4"/>
  <c r="H19" i="4" s="1"/>
  <c r="I26" i="4"/>
  <c r="I16" i="4"/>
  <c r="I17" i="4"/>
  <c r="C18" i="4"/>
  <c r="C19" i="4" s="1"/>
  <c r="C26" i="4" s="1"/>
  <c r="M19" i="4"/>
  <c r="M21" i="4" s="1"/>
  <c r="M18" i="4"/>
  <c r="E18" i="4"/>
  <c r="E19" i="4" s="1"/>
  <c r="P6" i="5"/>
  <c r="Y7" i="5" s="1"/>
  <c r="N6" i="5"/>
  <c r="W7" i="5" s="1"/>
  <c r="O6" i="5"/>
  <c r="X7" i="5" s="1"/>
  <c r="T14" i="4"/>
  <c r="T16" i="4" s="1"/>
  <c r="Q6" i="5"/>
  <c r="Z7" i="5" s="1"/>
  <c r="J6" i="5"/>
  <c r="S7" i="5" s="1"/>
  <c r="K6" i="5"/>
  <c r="T7" i="5" s="1"/>
  <c r="L6" i="5"/>
  <c r="U7" i="5" s="1"/>
  <c r="M6" i="5"/>
  <c r="V7" i="5" s="1"/>
  <c r="O32" i="4"/>
  <c r="O14" i="4"/>
  <c r="AA32" i="4"/>
  <c r="AB6" i="4"/>
  <c r="AB7" i="4" s="1"/>
  <c r="AB14" i="4" s="1"/>
  <c r="P6" i="4"/>
  <c r="P7" i="4" s="1"/>
  <c r="Q6" i="4"/>
  <c r="Q7" i="4" s="1"/>
  <c r="L22" i="4"/>
  <c r="V2" i="4"/>
  <c r="U12" i="4"/>
  <c r="U13" i="4" s="1"/>
  <c r="S17" i="4"/>
  <c r="S18" i="4" s="1"/>
  <c r="S19" i="4" s="1"/>
  <c r="P12" i="4"/>
  <c r="P13" i="4" s="1"/>
  <c r="L31" i="4"/>
  <c r="L33" i="4" s="1"/>
  <c r="M26" i="4"/>
  <c r="Q12" i="4"/>
  <c r="Q13" i="4" s="1"/>
  <c r="E17" i="5"/>
  <c r="D18" i="5"/>
  <c r="D26" i="4" l="1"/>
  <c r="D21" i="4"/>
  <c r="D20" i="4"/>
  <c r="D31" i="4" s="1"/>
  <c r="D33" i="4" s="1"/>
  <c r="N18" i="4"/>
  <c r="N19" i="4" s="1"/>
  <c r="O16" i="4"/>
  <c r="O17" i="4"/>
  <c r="I18" i="4"/>
  <c r="I19" i="4" s="1"/>
  <c r="AB17" i="4"/>
  <c r="AB16" i="4"/>
  <c r="Z18" i="4"/>
  <c r="M20" i="4"/>
  <c r="M22" i="4" s="1"/>
  <c r="AA7" i="5"/>
  <c r="R7" i="5" s="1"/>
  <c r="P7" i="5" s="1"/>
  <c r="Y8" i="5" s="1"/>
  <c r="E20" i="4"/>
  <c r="E25" i="4" s="1"/>
  <c r="E21" i="4"/>
  <c r="U14" i="4"/>
  <c r="U16" i="4" s="1"/>
  <c r="Q14" i="4"/>
  <c r="P14" i="4"/>
  <c r="Q32" i="4"/>
  <c r="AB32" i="4"/>
  <c r="Z19" i="4"/>
  <c r="Z26" i="4" s="1"/>
  <c r="P32" i="4"/>
  <c r="AC6" i="4"/>
  <c r="AC7" i="4" s="1"/>
  <c r="AC14" i="4"/>
  <c r="W2" i="4"/>
  <c r="V12" i="4"/>
  <c r="V13" i="4" s="1"/>
  <c r="T17" i="4"/>
  <c r="T18" i="4" s="1"/>
  <c r="T19" i="4" s="1"/>
  <c r="M25" i="4"/>
  <c r="M31" i="4"/>
  <c r="M33" i="4" s="1"/>
  <c r="N26" i="4"/>
  <c r="F21" i="4"/>
  <c r="F22" i="4" s="1"/>
  <c r="G21" i="4"/>
  <c r="D25" i="4"/>
  <c r="D19" i="5"/>
  <c r="E18" i="5"/>
  <c r="AD11" i="4"/>
  <c r="AD12" i="4" s="1"/>
  <c r="AD13" i="4" s="1"/>
  <c r="D22" i="4"/>
  <c r="C20" i="4"/>
  <c r="C21" i="4"/>
  <c r="N21" i="4" l="1"/>
  <c r="N20" i="4"/>
  <c r="O18" i="4"/>
  <c r="O19" i="4" s="1"/>
  <c r="K7" i="5"/>
  <c r="T8" i="5" s="1"/>
  <c r="Q7" i="5"/>
  <c r="Z8" i="5" s="1"/>
  <c r="AB18" i="4"/>
  <c r="M7" i="5"/>
  <c r="V8" i="5" s="1"/>
  <c r="AA8" i="5" s="1"/>
  <c r="R8" i="5" s="1"/>
  <c r="K8" i="5" s="1"/>
  <c r="T9" i="5" s="1"/>
  <c r="N7" i="5"/>
  <c r="W8" i="5" s="1"/>
  <c r="P17" i="4"/>
  <c r="P16" i="4"/>
  <c r="J7" i="5"/>
  <c r="S8" i="5" s="1"/>
  <c r="Q17" i="4"/>
  <c r="Q16" i="4"/>
  <c r="U18" i="4"/>
  <c r="U19" i="4" s="1"/>
  <c r="L7" i="5"/>
  <c r="U8" i="5" s="1"/>
  <c r="AC17" i="4"/>
  <c r="AC16" i="4"/>
  <c r="E22" i="4"/>
  <c r="O7" i="5"/>
  <c r="X8" i="5" s="1"/>
  <c r="AB7" i="5"/>
  <c r="AC7" i="5" s="1"/>
  <c r="E31" i="4"/>
  <c r="E33" i="4" s="1"/>
  <c r="V14" i="4"/>
  <c r="V16" i="4" s="1"/>
  <c r="AC32" i="4"/>
  <c r="AD6" i="4"/>
  <c r="AD7" i="4" s="1"/>
  <c r="X2" i="4"/>
  <c r="W12" i="4"/>
  <c r="W13" i="4" s="1"/>
  <c r="U17" i="4"/>
  <c r="S20" i="4"/>
  <c r="S25" i="4" s="1"/>
  <c r="S21" i="4"/>
  <c r="S26" i="4"/>
  <c r="Z21" i="4"/>
  <c r="Z20" i="4"/>
  <c r="Z25" i="4" s="1"/>
  <c r="O26" i="4"/>
  <c r="O31" i="4" s="1"/>
  <c r="O33" i="4" s="1"/>
  <c r="N25" i="4"/>
  <c r="N22" i="4"/>
  <c r="N31" i="4"/>
  <c r="N33" i="4" s="1"/>
  <c r="C31" i="4"/>
  <c r="C33" i="4" s="1"/>
  <c r="G20" i="4"/>
  <c r="G25" i="4" s="1"/>
  <c r="C25" i="4"/>
  <c r="E19" i="5"/>
  <c r="D20" i="5"/>
  <c r="AE11" i="4"/>
  <c r="C22" i="4"/>
  <c r="O20" i="4" l="1"/>
  <c r="O25" i="4" s="1"/>
  <c r="O21" i="4"/>
  <c r="Q18" i="4"/>
  <c r="Q19" i="4" s="1"/>
  <c r="Q20" i="4" s="1"/>
  <c r="P18" i="4"/>
  <c r="P19" i="4" s="1"/>
  <c r="V18" i="4"/>
  <c r="V19" i="4" s="1"/>
  <c r="AC18" i="4"/>
  <c r="F31" i="4"/>
  <c r="F33" i="4" s="1"/>
  <c r="W14" i="4"/>
  <c r="W16" i="4" s="1"/>
  <c r="P26" i="4"/>
  <c r="AD32" i="4"/>
  <c r="AD14" i="4"/>
  <c r="M8" i="5"/>
  <c r="V9" i="5" s="1"/>
  <c r="AE6" i="4"/>
  <c r="AE7" i="4" s="1"/>
  <c r="P8" i="5"/>
  <c r="Y9" i="5" s="1"/>
  <c r="J8" i="5"/>
  <c r="S9" i="5" s="1"/>
  <c r="L8" i="5"/>
  <c r="U9" i="5" s="1"/>
  <c r="N8" i="5"/>
  <c r="W9" i="5" s="1"/>
  <c r="AB8" i="5"/>
  <c r="AC8" i="5" s="1"/>
  <c r="S31" i="4"/>
  <c r="S33" i="4" s="1"/>
  <c r="O8" i="5"/>
  <c r="X9" i="5" s="1"/>
  <c r="T20" i="4"/>
  <c r="T26" i="4"/>
  <c r="T21" i="4"/>
  <c r="S22" i="4"/>
  <c r="V17" i="4"/>
  <c r="AA2" i="4"/>
  <c r="Y2" i="4"/>
  <c r="X12" i="4"/>
  <c r="X13" i="4" s="1"/>
  <c r="Z22" i="4"/>
  <c r="Z31" i="4"/>
  <c r="Z33" i="4" s="1"/>
  <c r="Q8" i="5"/>
  <c r="Z9" i="5" s="1"/>
  <c r="Q26" i="4"/>
  <c r="Q31" i="4" s="1"/>
  <c r="Q33" i="4" s="1"/>
  <c r="Q25" i="4"/>
  <c r="G22" i="4"/>
  <c r="D21" i="5"/>
  <c r="E20" i="5"/>
  <c r="H21" i="4"/>
  <c r="H20" i="4"/>
  <c r="H25" i="4" s="1"/>
  <c r="I20" i="4"/>
  <c r="I25" i="4" s="1"/>
  <c r="I21" i="4"/>
  <c r="AG11" i="4"/>
  <c r="AF11" i="4"/>
  <c r="B23" i="2" a="1"/>
  <c r="B23" i="2" s="1"/>
  <c r="B6" i="2"/>
  <c r="B7" i="2" s="1"/>
  <c r="B8" i="2" s="1"/>
  <c r="C6" i="2"/>
  <c r="C7" i="2" s="1"/>
  <c r="C8" i="2" s="1"/>
  <c r="D6" i="2"/>
  <c r="D7" i="2" s="1"/>
  <c r="D8" i="2" s="1"/>
  <c r="E6" i="2"/>
  <c r="E7" i="2" s="1"/>
  <c r="E8" i="2" s="1"/>
  <c r="F6" i="2"/>
  <c r="F7" i="2" s="1"/>
  <c r="F8" i="2" s="1"/>
  <c r="G6" i="2"/>
  <c r="G7" i="2" s="1"/>
  <c r="G8" i="2" s="1"/>
  <c r="H6" i="2"/>
  <c r="H7" i="2" s="1"/>
  <c r="H8" i="2" s="1"/>
  <c r="I6" i="2"/>
  <c r="I7" i="2" s="1"/>
  <c r="I8" i="2" s="1"/>
  <c r="I5" i="2"/>
  <c r="H5" i="2"/>
  <c r="G5" i="2"/>
  <c r="F5" i="2"/>
  <c r="E5" i="2"/>
  <c r="D5" i="2"/>
  <c r="C5" i="2"/>
  <c r="I3" i="2"/>
  <c r="H3" i="2"/>
  <c r="G3" i="2"/>
  <c r="F3" i="2"/>
  <c r="E3" i="2"/>
  <c r="D3" i="2"/>
  <c r="C3" i="2"/>
  <c r="B3" i="2"/>
  <c r="C1" i="2"/>
  <c r="D1" i="2" s="1"/>
  <c r="E1" i="2" s="1"/>
  <c r="F1" i="2" s="1"/>
  <c r="G1" i="2" s="1"/>
  <c r="H1" i="2" s="1"/>
  <c r="I1" i="2" s="1"/>
  <c r="AD16" i="4" l="1"/>
  <c r="AD17" i="4"/>
  <c r="Q21" i="4"/>
  <c r="Q22" i="4" s="1"/>
  <c r="V21" i="4"/>
  <c r="O22" i="4"/>
  <c r="G31" i="4"/>
  <c r="G33" i="4" s="1"/>
  <c r="P21" i="4"/>
  <c r="X14" i="4"/>
  <c r="X16" i="4" s="1"/>
  <c r="P20" i="4"/>
  <c r="P31" i="4" s="1"/>
  <c r="P33" i="4" s="1"/>
  <c r="AE32" i="4"/>
  <c r="AG6" i="4"/>
  <c r="AG7" i="4" s="1"/>
  <c r="AF6" i="4"/>
  <c r="AF7" i="4" s="1"/>
  <c r="AA9" i="5"/>
  <c r="R9" i="5" s="1"/>
  <c r="O9" i="5" s="1"/>
  <c r="X10" i="5" s="1"/>
  <c r="V20" i="4"/>
  <c r="V26" i="4"/>
  <c r="AB2" i="4"/>
  <c r="AA12" i="4"/>
  <c r="AA13" i="4" s="1"/>
  <c r="AA14" i="4" s="1"/>
  <c r="Y12" i="4"/>
  <c r="Y13" i="4" s="1"/>
  <c r="U26" i="4"/>
  <c r="U20" i="4"/>
  <c r="U21" i="4"/>
  <c r="W17" i="4"/>
  <c r="W18" i="4" s="1"/>
  <c r="T25" i="4"/>
  <c r="T22" i="4"/>
  <c r="T31" i="4"/>
  <c r="T33" i="4" s="1"/>
  <c r="H31" i="4"/>
  <c r="H33" i="4" s="1"/>
  <c r="B4" i="2"/>
  <c r="E21" i="5"/>
  <c r="D22" i="5"/>
  <c r="H22" i="4"/>
  <c r="I22" i="4"/>
  <c r="H4" i="2"/>
  <c r="H9" i="2" s="1"/>
  <c r="F4" i="2"/>
  <c r="F9" i="2" s="1"/>
  <c r="I4" i="2"/>
  <c r="I9" i="2" s="1"/>
  <c r="C4" i="2"/>
  <c r="C9" i="2" s="1"/>
  <c r="C11" i="2" s="1"/>
  <c r="D4" i="2"/>
  <c r="D9" i="2" s="1"/>
  <c r="D11" i="2" s="1"/>
  <c r="E4" i="2"/>
  <c r="E9" i="2" s="1"/>
  <c r="G4" i="2"/>
  <c r="G9" i="2" s="1"/>
  <c r="AA16" i="4" l="1"/>
  <c r="AA17" i="4"/>
  <c r="AD18" i="4"/>
  <c r="AG32" i="4"/>
  <c r="AF32" i="4"/>
  <c r="P22" i="4"/>
  <c r="P25" i="4"/>
  <c r="Y14" i="4"/>
  <c r="Y16" i="4" s="1"/>
  <c r="K9" i="5"/>
  <c r="T10" i="5" s="1"/>
  <c r="L9" i="5"/>
  <c r="U10" i="5" s="1"/>
  <c r="J9" i="5"/>
  <c r="S10" i="5" s="1"/>
  <c r="M9" i="5"/>
  <c r="V10" i="5" s="1"/>
  <c r="AB9" i="5"/>
  <c r="AC9" i="5" s="1"/>
  <c r="P9" i="5"/>
  <c r="Y10" i="5" s="1"/>
  <c r="Q9" i="5"/>
  <c r="Z10" i="5" s="1"/>
  <c r="N9" i="5"/>
  <c r="W10" i="5" s="1"/>
  <c r="U31" i="4"/>
  <c r="U33" i="4" s="1"/>
  <c r="U25" i="4"/>
  <c r="U22" i="4"/>
  <c r="X17" i="4"/>
  <c r="X18" i="4" s="1"/>
  <c r="W19" i="4"/>
  <c r="AC2" i="4"/>
  <c r="V25" i="4"/>
  <c r="V22" i="4"/>
  <c r="V31" i="4"/>
  <c r="V33" i="4" s="1"/>
  <c r="I31" i="4"/>
  <c r="I33" i="4" s="1"/>
  <c r="D23" i="5"/>
  <c r="E22" i="5"/>
  <c r="C13" i="2"/>
  <c r="C14" i="2" s="1"/>
  <c r="C15" i="2" s="1"/>
  <c r="D13" i="2"/>
  <c r="D14" i="2" s="1"/>
  <c r="D15" i="2" s="1"/>
  <c r="D21" i="2" s="1"/>
  <c r="D26" i="2" s="1"/>
  <c r="G13" i="2"/>
  <c r="G11" i="2"/>
  <c r="E13" i="2"/>
  <c r="E11" i="2"/>
  <c r="H13" i="2"/>
  <c r="H11" i="2"/>
  <c r="I13" i="2"/>
  <c r="I11" i="2"/>
  <c r="F11" i="2"/>
  <c r="F13" i="2"/>
  <c r="AA18" i="4" l="1"/>
  <c r="AA10" i="5"/>
  <c r="R10" i="5" s="1"/>
  <c r="J10" i="5" s="1"/>
  <c r="S11" i="5" s="1"/>
  <c r="X19" i="4"/>
  <c r="X20" i="4" s="1"/>
  <c r="X25" i="4" s="1"/>
  <c r="L10" i="5"/>
  <c r="U11" i="5" s="1"/>
  <c r="W20" i="4"/>
  <c r="W25" i="4" s="1"/>
  <c r="W26" i="4"/>
  <c r="W31" i="4" s="1"/>
  <c r="W33" i="4" s="1"/>
  <c r="W21" i="4"/>
  <c r="Y17" i="4"/>
  <c r="Y18" i="4" s="1"/>
  <c r="X26" i="4"/>
  <c r="AD2" i="4"/>
  <c r="N10" i="5"/>
  <c r="W11" i="5" s="1"/>
  <c r="AB10" i="5"/>
  <c r="AC10" i="5" s="1"/>
  <c r="K10" i="5"/>
  <c r="T11" i="5" s="1"/>
  <c r="E23" i="5"/>
  <c r="D24" i="5"/>
  <c r="D17" i="2"/>
  <c r="D16" i="2"/>
  <c r="C21" i="2"/>
  <c r="C26" i="2" s="1"/>
  <c r="C16" i="2"/>
  <c r="C20" i="2" s="1"/>
  <c r="C17" i="2"/>
  <c r="F14" i="2"/>
  <c r="F15" i="2" s="1"/>
  <c r="G14" i="2"/>
  <c r="G15" i="2" s="1"/>
  <c r="H14" i="2"/>
  <c r="H15" i="2" s="1"/>
  <c r="I14" i="2"/>
  <c r="I15" i="2" s="1"/>
  <c r="E14" i="2"/>
  <c r="E15" i="2" s="1"/>
  <c r="M10" i="5" l="1"/>
  <c r="V11" i="5" s="1"/>
  <c r="W22" i="4"/>
  <c r="X31" i="4"/>
  <c r="X33" i="4" s="1"/>
  <c r="X21" i="4"/>
  <c r="X22" i="4" s="1"/>
  <c r="P10" i="5"/>
  <c r="Y11" i="5" s="1"/>
  <c r="Q10" i="5"/>
  <c r="Z11" i="5" s="1"/>
  <c r="O10" i="5"/>
  <c r="X11" i="5" s="1"/>
  <c r="AA19" i="4"/>
  <c r="AA26" i="4" s="1"/>
  <c r="Y19" i="4"/>
  <c r="Y26" i="4" s="1"/>
  <c r="AE2" i="4"/>
  <c r="D18" i="2"/>
  <c r="D20" i="2"/>
  <c r="D25" i="5"/>
  <c r="E24" i="5"/>
  <c r="C18" i="2"/>
  <c r="H21" i="2"/>
  <c r="H26" i="2" s="1"/>
  <c r="H16" i="2"/>
  <c r="H20" i="2" s="1"/>
  <c r="H17" i="2"/>
  <c r="F21" i="2"/>
  <c r="F26" i="2" s="1"/>
  <c r="F17" i="2"/>
  <c r="F16" i="2"/>
  <c r="E21" i="2"/>
  <c r="E26" i="2" s="1"/>
  <c r="E16" i="2"/>
  <c r="E20" i="2" s="1"/>
  <c r="E17" i="2"/>
  <c r="G21" i="2"/>
  <c r="G26" i="2" s="1"/>
  <c r="G17" i="2"/>
  <c r="G16" i="2"/>
  <c r="G20" i="2" s="1"/>
  <c r="I21" i="2"/>
  <c r="I26" i="2" s="1"/>
  <c r="I17" i="2"/>
  <c r="I16" i="2"/>
  <c r="I20" i="2" s="1"/>
  <c r="AA11" i="5" l="1"/>
  <c r="R11" i="5" s="1"/>
  <c r="K11" i="5" s="1"/>
  <c r="T12" i="5" s="1"/>
  <c r="AA21" i="4"/>
  <c r="AA20" i="4"/>
  <c r="AA25" i="4" s="1"/>
  <c r="AF2" i="4"/>
  <c r="AE12" i="4"/>
  <c r="AE13" i="4" s="1"/>
  <c r="AB19" i="4"/>
  <c r="Y20" i="4"/>
  <c r="Y31" i="4" s="1"/>
  <c r="Y33" i="4" s="1"/>
  <c r="Y21" i="4"/>
  <c r="F18" i="2"/>
  <c r="F20" i="2"/>
  <c r="E25" i="5"/>
  <c r="D26" i="5"/>
  <c r="I18" i="2"/>
  <c r="G18" i="2"/>
  <c r="E18" i="2"/>
  <c r="H18" i="2"/>
  <c r="P11" i="5" l="1"/>
  <c r="Y12" i="5" s="1"/>
  <c r="L11" i="5"/>
  <c r="U12" i="5" s="1"/>
  <c r="O11" i="5"/>
  <c r="X12" i="5" s="1"/>
  <c r="Q11" i="5"/>
  <c r="Z12" i="5" s="1"/>
  <c r="AB11" i="5"/>
  <c r="AC11" i="5" s="1"/>
  <c r="N11" i="5"/>
  <c r="W12" i="5" s="1"/>
  <c r="M11" i="5"/>
  <c r="V12" i="5" s="1"/>
  <c r="J11" i="5"/>
  <c r="S12" i="5" s="1"/>
  <c r="AA12" i="5" s="1"/>
  <c r="R12" i="5" s="1"/>
  <c r="AE14" i="4"/>
  <c r="AA31" i="4"/>
  <c r="AA33" i="4" s="1"/>
  <c r="AA22" i="4"/>
  <c r="AC19" i="4"/>
  <c r="AG2" i="4"/>
  <c r="AF12" i="4"/>
  <c r="AF13" i="4" s="1"/>
  <c r="Y22" i="4"/>
  <c r="Y25" i="4"/>
  <c r="AB26" i="4"/>
  <c r="AB20" i="4"/>
  <c r="AB21" i="4"/>
  <c r="AD19" i="4"/>
  <c r="D27" i="5"/>
  <c r="E26" i="5"/>
  <c r="B9" i="2"/>
  <c r="B13" i="2" s="1"/>
  <c r="AE16" i="4" l="1"/>
  <c r="AE17" i="4"/>
  <c r="AB12" i="5"/>
  <c r="AC12" i="5" s="1"/>
  <c r="J12" i="5"/>
  <c r="S13" i="5" s="1"/>
  <c r="Q12" i="5"/>
  <c r="Z13" i="5" s="1"/>
  <c r="M12" i="5"/>
  <c r="V13" i="5" s="1"/>
  <c r="O12" i="5"/>
  <c r="X13" i="5" s="1"/>
  <c r="L12" i="5"/>
  <c r="U13" i="5" s="1"/>
  <c r="K12" i="5"/>
  <c r="T13" i="5" s="1"/>
  <c r="AF14" i="4"/>
  <c r="N12" i="5"/>
  <c r="W13" i="5" s="1"/>
  <c r="P12" i="5"/>
  <c r="Y13" i="5" s="1"/>
  <c r="AC21" i="4"/>
  <c r="AC26" i="4"/>
  <c r="AC20" i="4"/>
  <c r="AD26" i="4"/>
  <c r="AD20" i="4"/>
  <c r="AD21" i="4"/>
  <c r="AB25" i="4"/>
  <c r="AB22" i="4"/>
  <c r="AB31" i="4"/>
  <c r="AB33" i="4" s="1"/>
  <c r="AG12" i="4"/>
  <c r="AG13" i="4" s="1"/>
  <c r="D28" i="5"/>
  <c r="E27" i="5"/>
  <c r="B11" i="2"/>
  <c r="B14" i="2" s="1"/>
  <c r="B15" i="2" s="1"/>
  <c r="AF16" i="4" l="1"/>
  <c r="AF17" i="4"/>
  <c r="AE18" i="4"/>
  <c r="AA13" i="5"/>
  <c r="R13" i="5" s="1"/>
  <c r="P13" i="5" s="1"/>
  <c r="Y14" i="5" s="1"/>
  <c r="AC22" i="4"/>
  <c r="AG14" i="4"/>
  <c r="AC25" i="4"/>
  <c r="AC31" i="4"/>
  <c r="AC33" i="4" s="1"/>
  <c r="J13" i="5"/>
  <c r="S14" i="5" s="1"/>
  <c r="AD25" i="4"/>
  <c r="AD22" i="4"/>
  <c r="AD31" i="4"/>
  <c r="AD33" i="4" s="1"/>
  <c r="AE19" i="4"/>
  <c r="L13" i="5"/>
  <c r="U14" i="5" s="1"/>
  <c r="AB13" i="5"/>
  <c r="AC13" i="5" s="1"/>
  <c r="N13" i="5"/>
  <c r="W14" i="5" s="1"/>
  <c r="M13" i="5"/>
  <c r="V14" i="5" s="1"/>
  <c r="O13" i="5"/>
  <c r="X14" i="5" s="1"/>
  <c r="Q13" i="5"/>
  <c r="Z14" i="5" s="1"/>
  <c r="E28" i="5"/>
  <c r="D29" i="5"/>
  <c r="B17" i="2"/>
  <c r="B16" i="2"/>
  <c r="B20" i="2" s="1"/>
  <c r="B21" i="2"/>
  <c r="B26" i="2" s="1"/>
  <c r="AG16" i="4" l="1"/>
  <c r="AG17" i="4"/>
  <c r="K13" i="5"/>
  <c r="T14" i="5" s="1"/>
  <c r="AA14" i="5" s="1"/>
  <c r="R14" i="5" s="1"/>
  <c r="AB14" i="5" s="1"/>
  <c r="AC14" i="5" s="1"/>
  <c r="AF18" i="4"/>
  <c r="AF19" i="4"/>
  <c r="AF21" i="4" s="1"/>
  <c r="AE26" i="4"/>
  <c r="AE21" i="4"/>
  <c r="AE20" i="4"/>
  <c r="D30" i="5"/>
  <c r="E29" i="5"/>
  <c r="B18" i="2"/>
  <c r="AG18" i="4" l="1"/>
  <c r="AF20" i="4"/>
  <c r="AF22" i="4" s="1"/>
  <c r="AF26" i="4"/>
  <c r="AE22" i="4"/>
  <c r="AE25" i="4"/>
  <c r="AE31" i="4"/>
  <c r="AE33" i="4" s="1"/>
  <c r="AG19" i="4"/>
  <c r="O14" i="5"/>
  <c r="X15" i="5" s="1"/>
  <c r="Q14" i="5"/>
  <c r="Z15" i="5" s="1"/>
  <c r="L14" i="5"/>
  <c r="U15" i="5" s="1"/>
  <c r="K14" i="5"/>
  <c r="T15" i="5" s="1"/>
  <c r="M14" i="5"/>
  <c r="V15" i="5" s="1"/>
  <c r="J14" i="5"/>
  <c r="S15" i="5" s="1"/>
  <c r="N14" i="5"/>
  <c r="W15" i="5" s="1"/>
  <c r="P14" i="5"/>
  <c r="Y15" i="5" s="1"/>
  <c r="E30" i="5"/>
  <c r="D31" i="5"/>
  <c r="L5" i="3"/>
  <c r="M5" i="3" s="1"/>
  <c r="K5" i="3" s="1"/>
  <c r="J5" i="3" s="1"/>
  <c r="E6" i="3"/>
  <c r="AF25" i="4" l="1"/>
  <c r="AF31" i="4"/>
  <c r="AF33" i="4" s="1"/>
  <c r="AG26" i="4"/>
  <c r="AG21" i="4"/>
  <c r="AG20" i="4"/>
  <c r="AA15" i="5"/>
  <c r="R15" i="5" s="1"/>
  <c r="N15" i="5" s="1"/>
  <c r="W16" i="5" s="1"/>
  <c r="D32" i="5"/>
  <c r="E31" i="5"/>
  <c r="E7" i="3"/>
  <c r="E8" i="3" s="1"/>
  <c r="E9" i="3" s="1"/>
  <c r="E10" i="3" s="1"/>
  <c r="E11" i="3" s="1"/>
  <c r="L6" i="3"/>
  <c r="M6" i="3" s="1"/>
  <c r="K6" i="3" s="1"/>
  <c r="N5" i="3"/>
  <c r="O5" i="3" s="1"/>
  <c r="P15" i="5" l="1"/>
  <c r="Y16" i="5" s="1"/>
  <c r="M15" i="5"/>
  <c r="V16" i="5" s="1"/>
  <c r="Q15" i="5"/>
  <c r="Z16" i="5" s="1"/>
  <c r="J15" i="5"/>
  <c r="S16" i="5" s="1"/>
  <c r="AG22" i="4"/>
  <c r="AG25" i="4"/>
  <c r="AG31" i="4"/>
  <c r="AG33" i="4" s="1"/>
  <c r="L15" i="5"/>
  <c r="U16" i="5" s="1"/>
  <c r="O15" i="5"/>
  <c r="X16" i="5" s="1"/>
  <c r="K15" i="5"/>
  <c r="T16" i="5" s="1"/>
  <c r="AB15" i="5"/>
  <c r="AC15" i="5" s="1"/>
  <c r="E32" i="5"/>
  <c r="D33" i="5"/>
  <c r="J6" i="3"/>
  <c r="L7" i="3" s="1"/>
  <c r="M7" i="3" s="1"/>
  <c r="K7" i="3" s="1"/>
  <c r="N6" i="3"/>
  <c r="O6" i="3" s="1"/>
  <c r="E12" i="3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AA16" i="5" l="1"/>
  <c r="R16" i="5" s="1"/>
  <c r="M16" i="5" s="1"/>
  <c r="V17" i="5" s="1"/>
  <c r="E33" i="5"/>
  <c r="D34" i="5"/>
  <c r="N7" i="3"/>
  <c r="O7" i="3" s="1"/>
  <c r="J7" i="3"/>
  <c r="L8" i="3" s="1"/>
  <c r="M8" i="3" s="1"/>
  <c r="K8" i="3" s="1"/>
  <c r="AB16" i="5" l="1"/>
  <c r="AC16" i="5" s="1"/>
  <c r="Q16" i="5"/>
  <c r="Z17" i="5" s="1"/>
  <c r="P16" i="5"/>
  <c r="Y17" i="5" s="1"/>
  <c r="N16" i="5"/>
  <c r="W17" i="5" s="1"/>
  <c r="J16" i="5"/>
  <c r="S17" i="5" s="1"/>
  <c r="L16" i="5"/>
  <c r="U17" i="5" s="1"/>
  <c r="O16" i="5"/>
  <c r="X17" i="5" s="1"/>
  <c r="K16" i="5"/>
  <c r="T17" i="5" s="1"/>
  <c r="D35" i="5"/>
  <c r="E34" i="5"/>
  <c r="J8" i="3"/>
  <c r="L9" i="3" s="1"/>
  <c r="M9" i="3" s="1"/>
  <c r="K9" i="3" s="1"/>
  <c r="N8" i="3"/>
  <c r="O8" i="3" s="1"/>
  <c r="AA17" i="5" l="1"/>
  <c r="R17" i="5" s="1"/>
  <c r="P17" i="5" s="1"/>
  <c r="Y18" i="5" s="1"/>
  <c r="AB17" i="5"/>
  <c r="AC17" i="5" s="1"/>
  <c r="K17" i="5"/>
  <c r="T18" i="5" s="1"/>
  <c r="Q17" i="5"/>
  <c r="Z18" i="5" s="1"/>
  <c r="E35" i="5"/>
  <c r="D36" i="5"/>
  <c r="J9" i="3"/>
  <c r="L10" i="3" s="1"/>
  <c r="M10" i="3" s="1"/>
  <c r="K10" i="3" s="1"/>
  <c r="N9" i="3"/>
  <c r="O9" i="3" s="1"/>
  <c r="M17" i="5" l="1"/>
  <c r="V18" i="5" s="1"/>
  <c r="L17" i="5"/>
  <c r="U18" i="5" s="1"/>
  <c r="O17" i="5"/>
  <c r="X18" i="5" s="1"/>
  <c r="J17" i="5"/>
  <c r="S18" i="5" s="1"/>
  <c r="N17" i="5"/>
  <c r="W18" i="5" s="1"/>
  <c r="D37" i="5"/>
  <c r="E36" i="5"/>
  <c r="J10" i="3"/>
  <c r="L11" i="3" s="1"/>
  <c r="M11" i="3" s="1"/>
  <c r="K11" i="3" s="1"/>
  <c r="N10" i="3"/>
  <c r="O10" i="3" s="1"/>
  <c r="AA18" i="5" l="1"/>
  <c r="R18" i="5" s="1"/>
  <c r="M18" i="5"/>
  <c r="V19" i="5" s="1"/>
  <c r="J18" i="5"/>
  <c r="S19" i="5" s="1"/>
  <c r="O18" i="5"/>
  <c r="X19" i="5" s="1"/>
  <c r="P18" i="5"/>
  <c r="Y19" i="5" s="1"/>
  <c r="Q18" i="5"/>
  <c r="Z19" i="5" s="1"/>
  <c r="K18" i="5"/>
  <c r="T19" i="5" s="1"/>
  <c r="N18" i="5"/>
  <c r="W19" i="5" s="1"/>
  <c r="AB18" i="5"/>
  <c r="AC18" i="5" s="1"/>
  <c r="L18" i="5"/>
  <c r="U19" i="5" s="1"/>
  <c r="E37" i="5"/>
  <c r="D38" i="5"/>
  <c r="J11" i="3"/>
  <c r="L12" i="3" s="1"/>
  <c r="M12" i="3" s="1"/>
  <c r="K12" i="3" s="1"/>
  <c r="N11" i="3"/>
  <c r="O11" i="3" s="1"/>
  <c r="AA19" i="5" l="1"/>
  <c r="R19" i="5" s="1"/>
  <c r="N19" i="5" s="1"/>
  <c r="W20" i="5" s="1"/>
  <c r="K19" i="5"/>
  <c r="T20" i="5" s="1"/>
  <c r="AB19" i="5"/>
  <c r="AC19" i="5" s="1"/>
  <c r="D39" i="5"/>
  <c r="E38" i="5"/>
  <c r="J12" i="3"/>
  <c r="L13" i="3" s="1"/>
  <c r="M13" i="3" s="1"/>
  <c r="K13" i="3" s="1"/>
  <c r="N12" i="3"/>
  <c r="O12" i="3" s="1"/>
  <c r="L19" i="5" l="1"/>
  <c r="U20" i="5" s="1"/>
  <c r="J19" i="5"/>
  <c r="S20" i="5" s="1"/>
  <c r="P19" i="5"/>
  <c r="Y20" i="5" s="1"/>
  <c r="M19" i="5"/>
  <c r="V20" i="5" s="1"/>
  <c r="Q19" i="5"/>
  <c r="Z20" i="5" s="1"/>
  <c r="O19" i="5"/>
  <c r="X20" i="5" s="1"/>
  <c r="E39" i="5"/>
  <c r="D40" i="5"/>
  <c r="J13" i="3"/>
  <c r="L14" i="3" s="1"/>
  <c r="M14" i="3" s="1"/>
  <c r="K14" i="3" s="1"/>
  <c r="N13" i="3"/>
  <c r="O13" i="3" s="1"/>
  <c r="AA20" i="5" l="1"/>
  <c r="R20" i="5" s="1"/>
  <c r="O20" i="5"/>
  <c r="X21" i="5" s="1"/>
  <c r="P20" i="5"/>
  <c r="Y21" i="5" s="1"/>
  <c r="Q20" i="5"/>
  <c r="Z21" i="5" s="1"/>
  <c r="K20" i="5"/>
  <c r="T21" i="5" s="1"/>
  <c r="AB20" i="5"/>
  <c r="AC20" i="5" s="1"/>
  <c r="L20" i="5"/>
  <c r="U21" i="5" s="1"/>
  <c r="N20" i="5"/>
  <c r="W21" i="5" s="1"/>
  <c r="M20" i="5"/>
  <c r="V21" i="5" s="1"/>
  <c r="J20" i="5"/>
  <c r="S21" i="5" s="1"/>
  <c r="D41" i="5"/>
  <c r="E40" i="5"/>
  <c r="J14" i="3"/>
  <c r="L15" i="3" s="1"/>
  <c r="M15" i="3" s="1"/>
  <c r="K15" i="3" s="1"/>
  <c r="N14" i="3"/>
  <c r="O14" i="3" s="1"/>
  <c r="AA21" i="5" l="1"/>
  <c r="R21" i="5" s="1"/>
  <c r="E41" i="5"/>
  <c r="D42" i="5"/>
  <c r="J15" i="3"/>
  <c r="L16" i="3" s="1"/>
  <c r="M16" i="3" s="1"/>
  <c r="K16" i="3" s="1"/>
  <c r="N15" i="3"/>
  <c r="O15" i="3" s="1"/>
  <c r="O21" i="5" l="1"/>
  <c r="X22" i="5" s="1"/>
  <c r="Q21" i="5"/>
  <c r="Z22" i="5" s="1"/>
  <c r="N21" i="5"/>
  <c r="W22" i="5" s="1"/>
  <c r="AB21" i="5"/>
  <c r="AC21" i="5" s="1"/>
  <c r="M21" i="5"/>
  <c r="V22" i="5" s="1"/>
  <c r="P21" i="5"/>
  <c r="Y22" i="5" s="1"/>
  <c r="J21" i="5"/>
  <c r="S22" i="5" s="1"/>
  <c r="K21" i="5"/>
  <c r="T22" i="5" s="1"/>
  <c r="L21" i="5"/>
  <c r="U22" i="5" s="1"/>
  <c r="D43" i="5"/>
  <c r="E42" i="5"/>
  <c r="J16" i="3"/>
  <c r="L17" i="3" s="1"/>
  <c r="M17" i="3" s="1"/>
  <c r="K17" i="3" s="1"/>
  <c r="N16" i="3"/>
  <c r="O16" i="3" s="1"/>
  <c r="AA22" i="5" l="1"/>
  <c r="R22" i="5" s="1"/>
  <c r="E43" i="5"/>
  <c r="D44" i="5"/>
  <c r="J17" i="3"/>
  <c r="L18" i="3" s="1"/>
  <c r="M18" i="3" s="1"/>
  <c r="K18" i="3" s="1"/>
  <c r="N17" i="3"/>
  <c r="O17" i="3" s="1"/>
  <c r="M22" i="5" l="1"/>
  <c r="V23" i="5" s="1"/>
  <c r="P22" i="5"/>
  <c r="Y23" i="5" s="1"/>
  <c r="N22" i="5"/>
  <c r="W23" i="5" s="1"/>
  <c r="J22" i="5"/>
  <c r="S23" i="5" s="1"/>
  <c r="AB22" i="5"/>
  <c r="AC22" i="5" s="1"/>
  <c r="L22" i="5"/>
  <c r="U23" i="5" s="1"/>
  <c r="O22" i="5"/>
  <c r="X23" i="5" s="1"/>
  <c r="Q22" i="5"/>
  <c r="Z23" i="5" s="1"/>
  <c r="K22" i="5"/>
  <c r="T23" i="5" s="1"/>
  <c r="D45" i="5"/>
  <c r="E44" i="5"/>
  <c r="J18" i="3"/>
  <c r="L19" i="3" s="1"/>
  <c r="M19" i="3" s="1"/>
  <c r="K19" i="3" s="1"/>
  <c r="N18" i="3"/>
  <c r="O18" i="3" s="1"/>
  <c r="AA23" i="5" l="1"/>
  <c r="R23" i="5" s="1"/>
  <c r="E45" i="5"/>
  <c r="D46" i="5"/>
  <c r="J19" i="3"/>
  <c r="L20" i="3" s="1"/>
  <c r="M20" i="3" s="1"/>
  <c r="K20" i="3" s="1"/>
  <c r="N19" i="3"/>
  <c r="O19" i="3" s="1"/>
  <c r="N23" i="5" l="1"/>
  <c r="W24" i="5" s="1"/>
  <c r="Q23" i="5"/>
  <c r="Z24" i="5" s="1"/>
  <c r="O23" i="5"/>
  <c r="X24" i="5" s="1"/>
  <c r="L23" i="5"/>
  <c r="U24" i="5" s="1"/>
  <c r="P23" i="5"/>
  <c r="Y24" i="5" s="1"/>
  <c r="J23" i="5"/>
  <c r="S24" i="5" s="1"/>
  <c r="AB23" i="5"/>
  <c r="AC23" i="5" s="1"/>
  <c r="K23" i="5"/>
  <c r="T24" i="5" s="1"/>
  <c r="M23" i="5"/>
  <c r="V24" i="5" s="1"/>
  <c r="D47" i="5"/>
  <c r="E46" i="5"/>
  <c r="J20" i="3"/>
  <c r="L21" i="3" s="1"/>
  <c r="M21" i="3" s="1"/>
  <c r="K21" i="3" s="1"/>
  <c r="N20" i="3"/>
  <c r="O20" i="3" s="1"/>
  <c r="AA24" i="5" l="1"/>
  <c r="R24" i="5" s="1"/>
  <c r="E47" i="5"/>
  <c r="D48" i="5"/>
  <c r="J21" i="3"/>
  <c r="L22" i="3" s="1"/>
  <c r="M22" i="3" s="1"/>
  <c r="K22" i="3" s="1"/>
  <c r="N21" i="3"/>
  <c r="O21" i="3" s="1"/>
  <c r="Q24" i="5" l="1"/>
  <c r="Z25" i="5" s="1"/>
  <c r="P24" i="5"/>
  <c r="Y25" i="5" s="1"/>
  <c r="M24" i="5"/>
  <c r="V25" i="5" s="1"/>
  <c r="AB24" i="5"/>
  <c r="AC24" i="5" s="1"/>
  <c r="K24" i="5"/>
  <c r="T25" i="5" s="1"/>
  <c r="N24" i="5"/>
  <c r="W25" i="5" s="1"/>
  <c r="O24" i="5"/>
  <c r="X25" i="5" s="1"/>
  <c r="J24" i="5"/>
  <c r="S25" i="5" s="1"/>
  <c r="L24" i="5"/>
  <c r="U25" i="5" s="1"/>
  <c r="E48" i="5"/>
  <c r="D49" i="5"/>
  <c r="J22" i="3"/>
  <c r="L23" i="3" s="1"/>
  <c r="M23" i="3" s="1"/>
  <c r="K23" i="3" s="1"/>
  <c r="N22" i="3"/>
  <c r="O22" i="3" s="1"/>
  <c r="AA25" i="5" l="1"/>
  <c r="R25" i="5" s="1"/>
  <c r="O25" i="5" s="1"/>
  <c r="X26" i="5" s="1"/>
  <c r="D50" i="5"/>
  <c r="E49" i="5"/>
  <c r="J23" i="3"/>
  <c r="L24" i="3" s="1"/>
  <c r="M24" i="3" s="1"/>
  <c r="K24" i="3" s="1"/>
  <c r="N23" i="3"/>
  <c r="O23" i="3" s="1"/>
  <c r="AB25" i="5" l="1"/>
  <c r="AC25" i="5" s="1"/>
  <c r="N25" i="5"/>
  <c r="W26" i="5" s="1"/>
  <c r="J25" i="5"/>
  <c r="S26" i="5" s="1"/>
  <c r="P25" i="5"/>
  <c r="Y26" i="5" s="1"/>
  <c r="M25" i="5"/>
  <c r="V26" i="5" s="1"/>
  <c r="K25" i="5"/>
  <c r="T26" i="5" s="1"/>
  <c r="Q25" i="5"/>
  <c r="Z26" i="5" s="1"/>
  <c r="L25" i="5"/>
  <c r="U26" i="5" s="1"/>
  <c r="E50" i="5"/>
  <c r="D51" i="5"/>
  <c r="J24" i="3"/>
  <c r="L25" i="3" s="1"/>
  <c r="M25" i="3" s="1"/>
  <c r="K25" i="3" s="1"/>
  <c r="N24" i="3"/>
  <c r="O24" i="3" s="1"/>
  <c r="AA26" i="5" l="1"/>
  <c r="R26" i="5" s="1"/>
  <c r="N26" i="5" s="1"/>
  <c r="W27" i="5" s="1"/>
  <c r="D52" i="5"/>
  <c r="E51" i="5"/>
  <c r="J25" i="3"/>
  <c r="L26" i="3" s="1"/>
  <c r="M26" i="3" s="1"/>
  <c r="K26" i="3" s="1"/>
  <c r="N25" i="3"/>
  <c r="O25" i="3" s="1"/>
  <c r="L26" i="5" l="1"/>
  <c r="U27" i="5" s="1"/>
  <c r="K26" i="5"/>
  <c r="T27" i="5" s="1"/>
  <c r="O26" i="5"/>
  <c r="X27" i="5" s="1"/>
  <c r="M26" i="5"/>
  <c r="V27" i="5" s="1"/>
  <c r="AB26" i="5"/>
  <c r="AC26" i="5" s="1"/>
  <c r="J26" i="5"/>
  <c r="S27" i="5" s="1"/>
  <c r="Q26" i="5"/>
  <c r="Z27" i="5" s="1"/>
  <c r="P26" i="5"/>
  <c r="Y27" i="5" s="1"/>
  <c r="E52" i="5"/>
  <c r="D53" i="5"/>
  <c r="J26" i="3"/>
  <c r="L27" i="3" s="1"/>
  <c r="M27" i="3" s="1"/>
  <c r="K27" i="3" s="1"/>
  <c r="N26" i="3"/>
  <c r="O26" i="3" s="1"/>
  <c r="AA27" i="5" l="1"/>
  <c r="R27" i="5" s="1"/>
  <c r="N27" i="5" s="1"/>
  <c r="W28" i="5" s="1"/>
  <c r="D54" i="5"/>
  <c r="E53" i="5"/>
  <c r="J27" i="3"/>
  <c r="L28" i="3" s="1"/>
  <c r="M28" i="3" s="1"/>
  <c r="K28" i="3" s="1"/>
  <c r="N27" i="3"/>
  <c r="O27" i="3" s="1"/>
  <c r="P27" i="5" l="1"/>
  <c r="Y28" i="5" s="1"/>
  <c r="AB27" i="5"/>
  <c r="AC27" i="5" s="1"/>
  <c r="L27" i="5"/>
  <c r="U28" i="5" s="1"/>
  <c r="K27" i="5"/>
  <c r="T28" i="5" s="1"/>
  <c r="J27" i="5"/>
  <c r="S28" i="5" s="1"/>
  <c r="Q27" i="5"/>
  <c r="Z28" i="5" s="1"/>
  <c r="O27" i="5"/>
  <c r="X28" i="5" s="1"/>
  <c r="M27" i="5"/>
  <c r="V28" i="5" s="1"/>
  <c r="E54" i="5"/>
  <c r="D55" i="5"/>
  <c r="J28" i="3"/>
  <c r="L29" i="3" s="1"/>
  <c r="M29" i="3" s="1"/>
  <c r="K29" i="3" s="1"/>
  <c r="N28" i="3"/>
  <c r="O28" i="3" s="1"/>
  <c r="AA28" i="5" l="1"/>
  <c r="R28" i="5" s="1"/>
  <c r="O28" i="5" s="1"/>
  <c r="X29" i="5" s="1"/>
  <c r="Q28" i="5"/>
  <c r="Z29" i="5" s="1"/>
  <c r="K28" i="5"/>
  <c r="T29" i="5" s="1"/>
  <c r="J28" i="5"/>
  <c r="S29" i="5" s="1"/>
  <c r="M28" i="5"/>
  <c r="V29" i="5" s="1"/>
  <c r="P28" i="5"/>
  <c r="Y29" i="5" s="1"/>
  <c r="N28" i="5"/>
  <c r="W29" i="5" s="1"/>
  <c r="L28" i="5"/>
  <c r="U29" i="5" s="1"/>
  <c r="D56" i="5"/>
  <c r="E55" i="5"/>
  <c r="J29" i="3"/>
  <c r="L30" i="3" s="1"/>
  <c r="M30" i="3" s="1"/>
  <c r="K30" i="3" s="1"/>
  <c r="N29" i="3"/>
  <c r="O29" i="3" s="1"/>
  <c r="AB28" i="5" l="1"/>
  <c r="AC28" i="5" s="1"/>
  <c r="AA29" i="5"/>
  <c r="R29" i="5" s="1"/>
  <c r="L29" i="5" s="1"/>
  <c r="U30" i="5" s="1"/>
  <c r="E56" i="5"/>
  <c r="D57" i="5"/>
  <c r="J30" i="3"/>
  <c r="L31" i="3" s="1"/>
  <c r="M31" i="3" s="1"/>
  <c r="K31" i="3" s="1"/>
  <c r="N30" i="3"/>
  <c r="O30" i="3" s="1"/>
  <c r="K29" i="5" l="1"/>
  <c r="T30" i="5" s="1"/>
  <c r="P29" i="5"/>
  <c r="Y30" i="5" s="1"/>
  <c r="J29" i="5"/>
  <c r="S30" i="5" s="1"/>
  <c r="O29" i="5"/>
  <c r="X30" i="5" s="1"/>
  <c r="M29" i="5"/>
  <c r="V30" i="5" s="1"/>
  <c r="Q29" i="5"/>
  <c r="Z30" i="5" s="1"/>
  <c r="N29" i="5"/>
  <c r="W30" i="5" s="1"/>
  <c r="AB29" i="5"/>
  <c r="AC29" i="5" s="1"/>
  <c r="D58" i="5"/>
  <c r="E57" i="5"/>
  <c r="J31" i="3"/>
  <c r="L32" i="3" s="1"/>
  <c r="M32" i="3" s="1"/>
  <c r="K32" i="3" s="1"/>
  <c r="N31" i="3"/>
  <c r="O31" i="3" s="1"/>
  <c r="AA30" i="5" l="1"/>
  <c r="R30" i="5" s="1"/>
  <c r="O30" i="5" s="1"/>
  <c r="X31" i="5" s="1"/>
  <c r="E58" i="5"/>
  <c r="D59" i="5"/>
  <c r="J32" i="3"/>
  <c r="L33" i="3" s="1"/>
  <c r="M33" i="3" s="1"/>
  <c r="K33" i="3" s="1"/>
  <c r="N32" i="3"/>
  <c r="O32" i="3" s="1"/>
  <c r="N30" i="5" l="1"/>
  <c r="W31" i="5" s="1"/>
  <c r="L30" i="5"/>
  <c r="U31" i="5" s="1"/>
  <c r="K30" i="5"/>
  <c r="T31" i="5" s="1"/>
  <c r="J30" i="5"/>
  <c r="S31" i="5" s="1"/>
  <c r="P30" i="5"/>
  <c r="Y31" i="5" s="1"/>
  <c r="AB30" i="5"/>
  <c r="AC30" i="5" s="1"/>
  <c r="Q30" i="5"/>
  <c r="Z31" i="5" s="1"/>
  <c r="M30" i="5"/>
  <c r="V31" i="5" s="1"/>
  <c r="D60" i="5"/>
  <c r="E59" i="5"/>
  <c r="J33" i="3"/>
  <c r="L34" i="3" s="1"/>
  <c r="M34" i="3" s="1"/>
  <c r="K34" i="3" s="1"/>
  <c r="N33" i="3"/>
  <c r="O33" i="3" s="1"/>
  <c r="AA31" i="5" l="1"/>
  <c r="R31" i="5" s="1"/>
  <c r="Q31" i="5"/>
  <c r="Z32" i="5" s="1"/>
  <c r="P31" i="5"/>
  <c r="Y32" i="5" s="1"/>
  <c r="AB31" i="5"/>
  <c r="AC31" i="5" s="1"/>
  <c r="J31" i="5"/>
  <c r="S32" i="5" s="1"/>
  <c r="K31" i="5"/>
  <c r="T32" i="5" s="1"/>
  <c r="N31" i="5"/>
  <c r="W32" i="5" s="1"/>
  <c r="L31" i="5"/>
  <c r="U32" i="5" s="1"/>
  <c r="M31" i="5"/>
  <c r="V32" i="5" s="1"/>
  <c r="O31" i="5"/>
  <c r="X32" i="5" s="1"/>
  <c r="E60" i="5"/>
  <c r="D61" i="5"/>
  <c r="J34" i="3"/>
  <c r="L35" i="3" s="1"/>
  <c r="M35" i="3" s="1"/>
  <c r="K35" i="3" s="1"/>
  <c r="N34" i="3"/>
  <c r="O34" i="3" s="1"/>
  <c r="AA32" i="5" l="1"/>
  <c r="R32" i="5" s="1"/>
  <c r="L32" i="5" s="1"/>
  <c r="U33" i="5" s="1"/>
  <c r="D62" i="5"/>
  <c r="E61" i="5"/>
  <c r="J35" i="3"/>
  <c r="L36" i="3" s="1"/>
  <c r="M36" i="3" s="1"/>
  <c r="K36" i="3" s="1"/>
  <c r="N35" i="3"/>
  <c r="O35" i="3" s="1"/>
  <c r="AB32" i="5" l="1"/>
  <c r="AC32" i="5" s="1"/>
  <c r="Q32" i="5"/>
  <c r="Z33" i="5" s="1"/>
  <c r="O32" i="5"/>
  <c r="X33" i="5" s="1"/>
  <c r="P32" i="5"/>
  <c r="Y33" i="5" s="1"/>
  <c r="M32" i="5"/>
  <c r="V33" i="5" s="1"/>
  <c r="K32" i="5"/>
  <c r="T33" i="5" s="1"/>
  <c r="N32" i="5"/>
  <c r="W33" i="5" s="1"/>
  <c r="J32" i="5"/>
  <c r="S33" i="5" s="1"/>
  <c r="E62" i="5"/>
  <c r="D63" i="5"/>
  <c r="J36" i="3"/>
  <c r="L37" i="3" s="1"/>
  <c r="M37" i="3" s="1"/>
  <c r="K37" i="3" s="1"/>
  <c r="N36" i="3"/>
  <c r="O36" i="3" s="1"/>
  <c r="AA33" i="5" l="1"/>
  <c r="R33" i="5" s="1"/>
  <c r="N33" i="5" s="1"/>
  <c r="W34" i="5" s="1"/>
  <c r="D64" i="5"/>
  <c r="E63" i="5"/>
  <c r="J37" i="3"/>
  <c r="L38" i="3" s="1"/>
  <c r="M38" i="3" s="1"/>
  <c r="K38" i="3" s="1"/>
  <c r="N37" i="3"/>
  <c r="O37" i="3" s="1"/>
  <c r="L33" i="5" l="1"/>
  <c r="U34" i="5" s="1"/>
  <c r="K33" i="5"/>
  <c r="T34" i="5" s="1"/>
  <c r="AB33" i="5"/>
  <c r="AC33" i="5" s="1"/>
  <c r="J33" i="5"/>
  <c r="S34" i="5" s="1"/>
  <c r="P33" i="5"/>
  <c r="Y34" i="5" s="1"/>
  <c r="O33" i="5"/>
  <c r="X34" i="5" s="1"/>
  <c r="M33" i="5"/>
  <c r="V34" i="5" s="1"/>
  <c r="Q33" i="5"/>
  <c r="Z34" i="5" s="1"/>
  <c r="E64" i="5"/>
  <c r="D65" i="5"/>
  <c r="J38" i="3"/>
  <c r="L39" i="3" s="1"/>
  <c r="M39" i="3" s="1"/>
  <c r="K39" i="3" s="1"/>
  <c r="N38" i="3"/>
  <c r="O38" i="3" s="1"/>
  <c r="AA34" i="5" l="1"/>
  <c r="R34" i="5" s="1"/>
  <c r="P34" i="5" s="1"/>
  <c r="Y35" i="5" s="1"/>
  <c r="Q34" i="5"/>
  <c r="Z35" i="5" s="1"/>
  <c r="O34" i="5"/>
  <c r="X35" i="5" s="1"/>
  <c r="L34" i="5"/>
  <c r="U35" i="5" s="1"/>
  <c r="J34" i="5"/>
  <c r="S35" i="5" s="1"/>
  <c r="M34" i="5"/>
  <c r="V35" i="5" s="1"/>
  <c r="D66" i="5"/>
  <c r="E65" i="5"/>
  <c r="J39" i="3"/>
  <c r="L40" i="3" s="1"/>
  <c r="M40" i="3" s="1"/>
  <c r="K40" i="3" s="1"/>
  <c r="N39" i="3"/>
  <c r="O39" i="3" s="1"/>
  <c r="N34" i="5" l="1"/>
  <c r="W35" i="5" s="1"/>
  <c r="AB34" i="5"/>
  <c r="AC34" i="5" s="1"/>
  <c r="K34" i="5"/>
  <c r="T35" i="5" s="1"/>
  <c r="AA35" i="5"/>
  <c r="R35" i="5" s="1"/>
  <c r="AB35" i="5" s="1"/>
  <c r="AC35" i="5" s="1"/>
  <c r="E66" i="5"/>
  <c r="D67" i="5"/>
  <c r="J40" i="3"/>
  <c r="L41" i="3" s="1"/>
  <c r="M41" i="3" s="1"/>
  <c r="K41" i="3" s="1"/>
  <c r="N40" i="3"/>
  <c r="O40" i="3" s="1"/>
  <c r="K35" i="5" l="1"/>
  <c r="T36" i="5" s="1"/>
  <c r="J35" i="5"/>
  <c r="S36" i="5" s="1"/>
  <c r="N35" i="5"/>
  <c r="W36" i="5" s="1"/>
  <c r="P35" i="5"/>
  <c r="Y36" i="5" s="1"/>
  <c r="L35" i="5"/>
  <c r="U36" i="5" s="1"/>
  <c r="O35" i="5"/>
  <c r="X36" i="5" s="1"/>
  <c r="M35" i="5"/>
  <c r="V36" i="5" s="1"/>
  <c r="Q35" i="5"/>
  <c r="Z36" i="5" s="1"/>
  <c r="E67" i="5"/>
  <c r="D68" i="5"/>
  <c r="J41" i="3"/>
  <c r="L42" i="3" s="1"/>
  <c r="M42" i="3" s="1"/>
  <c r="K42" i="3" s="1"/>
  <c r="N41" i="3"/>
  <c r="O41" i="3" s="1"/>
  <c r="AA36" i="5" l="1"/>
  <c r="R36" i="5" s="1"/>
  <c r="P36" i="5" s="1"/>
  <c r="Y37" i="5" s="1"/>
  <c r="O36" i="5"/>
  <c r="X37" i="5" s="1"/>
  <c r="K36" i="5"/>
  <c r="T37" i="5" s="1"/>
  <c r="L36" i="5"/>
  <c r="U37" i="5" s="1"/>
  <c r="N36" i="5"/>
  <c r="W37" i="5" s="1"/>
  <c r="AB36" i="5"/>
  <c r="AC36" i="5" s="1"/>
  <c r="D69" i="5"/>
  <c r="E68" i="5"/>
  <c r="J42" i="3"/>
  <c r="L43" i="3" s="1"/>
  <c r="M43" i="3" s="1"/>
  <c r="K43" i="3" s="1"/>
  <c r="N42" i="3"/>
  <c r="O42" i="3" s="1"/>
  <c r="M36" i="5" l="1"/>
  <c r="V37" i="5" s="1"/>
  <c r="J36" i="5"/>
  <c r="S37" i="5" s="1"/>
  <c r="Q36" i="5"/>
  <c r="Z37" i="5" s="1"/>
  <c r="AA37" i="5"/>
  <c r="R37" i="5" s="1"/>
  <c r="E69" i="5"/>
  <c r="D70" i="5"/>
  <c r="J43" i="3"/>
  <c r="L44" i="3" s="1"/>
  <c r="M44" i="3" s="1"/>
  <c r="K44" i="3" s="1"/>
  <c r="N43" i="3"/>
  <c r="O43" i="3" s="1"/>
  <c r="Q37" i="5" l="1"/>
  <c r="Z38" i="5" s="1"/>
  <c r="K37" i="5"/>
  <c r="T38" i="5" s="1"/>
  <c r="M37" i="5"/>
  <c r="V38" i="5" s="1"/>
  <c r="O37" i="5"/>
  <c r="X38" i="5" s="1"/>
  <c r="P37" i="5"/>
  <c r="Y38" i="5" s="1"/>
  <c r="J37" i="5"/>
  <c r="S38" i="5" s="1"/>
  <c r="AB37" i="5"/>
  <c r="AC37" i="5" s="1"/>
  <c r="N37" i="5"/>
  <c r="W38" i="5" s="1"/>
  <c r="L37" i="5"/>
  <c r="U38" i="5" s="1"/>
  <c r="D71" i="5"/>
  <c r="E70" i="5"/>
  <c r="J44" i="3"/>
  <c r="L45" i="3" s="1"/>
  <c r="M45" i="3" s="1"/>
  <c r="K45" i="3" s="1"/>
  <c r="N44" i="3"/>
  <c r="O44" i="3" s="1"/>
  <c r="AA38" i="5" l="1"/>
  <c r="R38" i="5" s="1"/>
  <c r="E71" i="5"/>
  <c r="D72" i="5"/>
  <c r="J45" i="3"/>
  <c r="L46" i="3" s="1"/>
  <c r="M46" i="3" s="1"/>
  <c r="K46" i="3" s="1"/>
  <c r="N45" i="3"/>
  <c r="O45" i="3" s="1"/>
  <c r="P38" i="5" l="1"/>
  <c r="Y39" i="5" s="1"/>
  <c r="J38" i="5"/>
  <c r="S39" i="5" s="1"/>
  <c r="AB38" i="5"/>
  <c r="AC38" i="5" s="1"/>
  <c r="L38" i="5"/>
  <c r="U39" i="5" s="1"/>
  <c r="N38" i="5"/>
  <c r="W39" i="5" s="1"/>
  <c r="O38" i="5"/>
  <c r="X39" i="5" s="1"/>
  <c r="Q38" i="5"/>
  <c r="Z39" i="5" s="1"/>
  <c r="K38" i="5"/>
  <c r="T39" i="5" s="1"/>
  <c r="M38" i="5"/>
  <c r="V39" i="5" s="1"/>
  <c r="D73" i="5"/>
  <c r="E72" i="5"/>
  <c r="J46" i="3"/>
  <c r="L47" i="3" s="1"/>
  <c r="M47" i="3" s="1"/>
  <c r="K47" i="3" s="1"/>
  <c r="N46" i="3"/>
  <c r="O46" i="3" s="1"/>
  <c r="AA39" i="5" l="1"/>
  <c r="R39" i="5" s="1"/>
  <c r="E73" i="5"/>
  <c r="D74" i="5"/>
  <c r="J47" i="3"/>
  <c r="L48" i="3" s="1"/>
  <c r="M48" i="3" s="1"/>
  <c r="K48" i="3" s="1"/>
  <c r="N47" i="3"/>
  <c r="O47" i="3" s="1"/>
  <c r="Q39" i="5" l="1"/>
  <c r="Z40" i="5" s="1"/>
  <c r="L39" i="5"/>
  <c r="U40" i="5" s="1"/>
  <c r="M39" i="5"/>
  <c r="V40" i="5" s="1"/>
  <c r="O39" i="5"/>
  <c r="X40" i="5" s="1"/>
  <c r="P39" i="5"/>
  <c r="Y40" i="5" s="1"/>
  <c r="J39" i="5"/>
  <c r="S40" i="5" s="1"/>
  <c r="K39" i="5"/>
  <c r="T40" i="5" s="1"/>
  <c r="AB39" i="5"/>
  <c r="AC39" i="5" s="1"/>
  <c r="N39" i="5"/>
  <c r="W40" i="5" s="1"/>
  <c r="D75" i="5"/>
  <c r="E74" i="5"/>
  <c r="J48" i="3"/>
  <c r="L49" i="3" s="1"/>
  <c r="M49" i="3" s="1"/>
  <c r="K49" i="3" s="1"/>
  <c r="N48" i="3"/>
  <c r="O48" i="3" s="1"/>
  <c r="AA40" i="5" l="1"/>
  <c r="R40" i="5" s="1"/>
  <c r="E75" i="5"/>
  <c r="D76" i="5"/>
  <c r="J49" i="3"/>
  <c r="L50" i="3" s="1"/>
  <c r="M50" i="3" s="1"/>
  <c r="K50" i="3" s="1"/>
  <c r="N49" i="3"/>
  <c r="O49" i="3" s="1"/>
  <c r="P40" i="5" l="1"/>
  <c r="Y41" i="5" s="1"/>
  <c r="J40" i="5"/>
  <c r="S41" i="5" s="1"/>
  <c r="AB40" i="5"/>
  <c r="AC40" i="5" s="1"/>
  <c r="L40" i="5"/>
  <c r="U41" i="5" s="1"/>
  <c r="M40" i="5"/>
  <c r="V41" i="5" s="1"/>
  <c r="N40" i="5"/>
  <c r="W41" i="5" s="1"/>
  <c r="O40" i="5"/>
  <c r="X41" i="5" s="1"/>
  <c r="K40" i="5"/>
  <c r="T41" i="5" s="1"/>
  <c r="Q40" i="5"/>
  <c r="Z41" i="5" s="1"/>
  <c r="E76" i="5"/>
  <c r="D77" i="5"/>
  <c r="J50" i="3"/>
  <c r="L51" i="3" s="1"/>
  <c r="M51" i="3" s="1"/>
  <c r="K51" i="3" s="1"/>
  <c r="N50" i="3"/>
  <c r="O50" i="3" s="1"/>
  <c r="AA41" i="5" l="1"/>
  <c r="R41" i="5" s="1"/>
  <c r="D78" i="5"/>
  <c r="E77" i="5"/>
  <c r="J51" i="3"/>
  <c r="L52" i="3" s="1"/>
  <c r="M52" i="3" s="1"/>
  <c r="K52" i="3" s="1"/>
  <c r="N51" i="3"/>
  <c r="O51" i="3" s="1"/>
  <c r="Q41" i="5" l="1"/>
  <c r="Z42" i="5" s="1"/>
  <c r="K41" i="5"/>
  <c r="T42" i="5" s="1"/>
  <c r="L41" i="5"/>
  <c r="U42" i="5" s="1"/>
  <c r="N41" i="5"/>
  <c r="W42" i="5" s="1"/>
  <c r="P41" i="5"/>
  <c r="Y42" i="5" s="1"/>
  <c r="J41" i="5"/>
  <c r="S42" i="5" s="1"/>
  <c r="AB41" i="5"/>
  <c r="AC41" i="5" s="1"/>
  <c r="O41" i="5"/>
  <c r="X42" i="5" s="1"/>
  <c r="M41" i="5"/>
  <c r="V42" i="5" s="1"/>
  <c r="E78" i="5"/>
  <c r="D79" i="5"/>
  <c r="J52" i="3"/>
  <c r="L53" i="3" s="1"/>
  <c r="M53" i="3" s="1"/>
  <c r="K53" i="3" s="1"/>
  <c r="N52" i="3"/>
  <c r="O52" i="3" s="1"/>
  <c r="AA42" i="5" l="1"/>
  <c r="R42" i="5" s="1"/>
  <c r="D80" i="5"/>
  <c r="E79" i="5"/>
  <c r="J53" i="3"/>
  <c r="L54" i="3" s="1"/>
  <c r="M54" i="3" s="1"/>
  <c r="K54" i="3" s="1"/>
  <c r="N53" i="3"/>
  <c r="O53" i="3" s="1"/>
  <c r="P42" i="5" l="1"/>
  <c r="Y43" i="5" s="1"/>
  <c r="J42" i="5"/>
  <c r="S43" i="5" s="1"/>
  <c r="AB42" i="5"/>
  <c r="AC42" i="5" s="1"/>
  <c r="K42" i="5"/>
  <c r="T43" i="5" s="1"/>
  <c r="L42" i="5"/>
  <c r="U43" i="5" s="1"/>
  <c r="Q42" i="5"/>
  <c r="Z43" i="5" s="1"/>
  <c r="N42" i="5"/>
  <c r="W43" i="5" s="1"/>
  <c r="O42" i="5"/>
  <c r="X43" i="5" s="1"/>
  <c r="M42" i="5"/>
  <c r="V43" i="5" s="1"/>
  <c r="E80" i="5"/>
  <c r="D81" i="5"/>
  <c r="J54" i="3"/>
  <c r="L55" i="3" s="1"/>
  <c r="M55" i="3" s="1"/>
  <c r="K55" i="3" s="1"/>
  <c r="N54" i="3"/>
  <c r="O54" i="3" s="1"/>
  <c r="AA43" i="5" l="1"/>
  <c r="R43" i="5" s="1"/>
  <c r="D82" i="5"/>
  <c r="E81" i="5"/>
  <c r="J55" i="3"/>
  <c r="L56" i="3" s="1"/>
  <c r="M56" i="3" s="1"/>
  <c r="K56" i="3" s="1"/>
  <c r="N55" i="3"/>
  <c r="O55" i="3" s="1"/>
  <c r="Q43" i="5" l="1"/>
  <c r="Z44" i="5" s="1"/>
  <c r="AB43" i="5"/>
  <c r="AC43" i="5" s="1"/>
  <c r="M43" i="5"/>
  <c r="V44" i="5" s="1"/>
  <c r="P43" i="5"/>
  <c r="Y44" i="5" s="1"/>
  <c r="J43" i="5"/>
  <c r="S44" i="5" s="1"/>
  <c r="K43" i="5"/>
  <c r="T44" i="5" s="1"/>
  <c r="L43" i="5"/>
  <c r="U44" i="5" s="1"/>
  <c r="O43" i="5"/>
  <c r="X44" i="5" s="1"/>
  <c r="N43" i="5"/>
  <c r="W44" i="5" s="1"/>
  <c r="E82" i="5"/>
  <c r="D83" i="5"/>
  <c r="J56" i="3"/>
  <c r="L57" i="3" s="1"/>
  <c r="M57" i="3" s="1"/>
  <c r="K57" i="3" s="1"/>
  <c r="N56" i="3"/>
  <c r="O56" i="3" s="1"/>
  <c r="AA44" i="5" l="1"/>
  <c r="R44" i="5" s="1"/>
  <c r="D84" i="5"/>
  <c r="E83" i="5"/>
  <c r="J57" i="3"/>
  <c r="L58" i="3" s="1"/>
  <c r="M58" i="3" s="1"/>
  <c r="K58" i="3" s="1"/>
  <c r="N57" i="3"/>
  <c r="O57" i="3" s="1"/>
  <c r="P44" i="5" l="1"/>
  <c r="Y45" i="5" s="1"/>
  <c r="J44" i="5"/>
  <c r="S45" i="5" s="1"/>
  <c r="L44" i="5"/>
  <c r="U45" i="5" s="1"/>
  <c r="AB44" i="5"/>
  <c r="AC44" i="5" s="1"/>
  <c r="Q44" i="5"/>
  <c r="Z45" i="5" s="1"/>
  <c r="K44" i="5"/>
  <c r="T45" i="5" s="1"/>
  <c r="M44" i="5"/>
  <c r="V45" i="5" s="1"/>
  <c r="O44" i="5"/>
  <c r="X45" i="5" s="1"/>
  <c r="N44" i="5"/>
  <c r="W45" i="5" s="1"/>
  <c r="E84" i="5"/>
  <c r="D85" i="5"/>
  <c r="J58" i="3"/>
  <c r="L59" i="3" s="1"/>
  <c r="M59" i="3" s="1"/>
  <c r="K59" i="3" s="1"/>
  <c r="N58" i="3"/>
  <c r="O58" i="3" s="1"/>
  <c r="AA45" i="5" l="1"/>
  <c r="R45" i="5" s="1"/>
  <c r="D86" i="5"/>
  <c r="E85" i="5"/>
  <c r="J59" i="3"/>
  <c r="L60" i="3" s="1"/>
  <c r="M60" i="3" s="1"/>
  <c r="K60" i="3" s="1"/>
  <c r="N59" i="3"/>
  <c r="O59" i="3" s="1"/>
  <c r="Q45" i="5" l="1"/>
  <c r="Z46" i="5" s="1"/>
  <c r="K45" i="5"/>
  <c r="T46" i="5" s="1"/>
  <c r="AB45" i="5"/>
  <c r="AC45" i="5" s="1"/>
  <c r="M45" i="5"/>
  <c r="V46" i="5" s="1"/>
  <c r="O45" i="5"/>
  <c r="X46" i="5" s="1"/>
  <c r="P45" i="5"/>
  <c r="Y46" i="5" s="1"/>
  <c r="J45" i="5"/>
  <c r="S46" i="5" s="1"/>
  <c r="L45" i="5"/>
  <c r="U46" i="5" s="1"/>
  <c r="N45" i="5"/>
  <c r="W46" i="5" s="1"/>
  <c r="E86" i="5"/>
  <c r="D87" i="5"/>
  <c r="J60" i="3"/>
  <c r="L61" i="3" s="1"/>
  <c r="M61" i="3" s="1"/>
  <c r="K61" i="3" s="1"/>
  <c r="N60" i="3"/>
  <c r="O60" i="3" s="1"/>
  <c r="AA46" i="5" l="1"/>
  <c r="R46" i="5" s="1"/>
  <c r="D88" i="5"/>
  <c r="E87" i="5"/>
  <c r="J61" i="3"/>
  <c r="L62" i="3" s="1"/>
  <c r="M62" i="3" s="1"/>
  <c r="K62" i="3" s="1"/>
  <c r="N61" i="3"/>
  <c r="O61" i="3" s="1"/>
  <c r="P46" i="5" l="1"/>
  <c r="Y47" i="5" s="1"/>
  <c r="J46" i="5"/>
  <c r="S47" i="5" s="1"/>
  <c r="K46" i="5"/>
  <c r="T47" i="5" s="1"/>
  <c r="M46" i="5"/>
  <c r="V47" i="5" s="1"/>
  <c r="L46" i="5"/>
  <c r="U47" i="5" s="1"/>
  <c r="N46" i="5"/>
  <c r="W47" i="5" s="1"/>
  <c r="Q46" i="5"/>
  <c r="Z47" i="5" s="1"/>
  <c r="AB46" i="5"/>
  <c r="AC46" i="5" s="1"/>
  <c r="O46" i="5"/>
  <c r="X47" i="5" s="1"/>
  <c r="E88" i="5"/>
  <c r="D89" i="5"/>
  <c r="J62" i="3"/>
  <c r="L63" i="3" s="1"/>
  <c r="M63" i="3" s="1"/>
  <c r="K63" i="3" s="1"/>
  <c r="N62" i="3"/>
  <c r="O62" i="3" s="1"/>
  <c r="AA47" i="5" l="1"/>
  <c r="R47" i="5" s="1"/>
  <c r="D90" i="5"/>
  <c r="E89" i="5"/>
  <c r="J63" i="3"/>
  <c r="L64" i="3" s="1"/>
  <c r="M64" i="3" s="1"/>
  <c r="K64" i="3" s="1"/>
  <c r="N63" i="3"/>
  <c r="O63" i="3" s="1"/>
  <c r="Q47" i="5" l="1"/>
  <c r="Z48" i="5" s="1"/>
  <c r="J47" i="5"/>
  <c r="S48" i="5" s="1"/>
  <c r="K47" i="5"/>
  <c r="T48" i="5" s="1"/>
  <c r="L47" i="5"/>
  <c r="U48" i="5" s="1"/>
  <c r="N47" i="5"/>
  <c r="W48" i="5" s="1"/>
  <c r="P47" i="5"/>
  <c r="Y48" i="5" s="1"/>
  <c r="AB47" i="5"/>
  <c r="AC47" i="5" s="1"/>
  <c r="M47" i="5"/>
  <c r="V48" i="5" s="1"/>
  <c r="O47" i="5"/>
  <c r="X48" i="5" s="1"/>
  <c r="E90" i="5"/>
  <c r="D91" i="5"/>
  <c r="J64" i="3"/>
  <c r="L65" i="3" s="1"/>
  <c r="M65" i="3" s="1"/>
  <c r="K65" i="3" s="1"/>
  <c r="N64" i="3"/>
  <c r="O64" i="3" s="1"/>
  <c r="AA48" i="5" l="1"/>
  <c r="R48" i="5" s="1"/>
  <c r="D92" i="5"/>
  <c r="E91" i="5"/>
  <c r="J65" i="3"/>
  <c r="L66" i="3" s="1"/>
  <c r="M66" i="3" s="1"/>
  <c r="K66" i="3" s="1"/>
  <c r="N65" i="3"/>
  <c r="O65" i="3" s="1"/>
  <c r="P48" i="5" l="1"/>
  <c r="Y49" i="5" s="1"/>
  <c r="J48" i="5"/>
  <c r="S49" i="5" s="1"/>
  <c r="M48" i="5"/>
  <c r="V49" i="5" s="1"/>
  <c r="AB48" i="5"/>
  <c r="AC48" i="5" s="1"/>
  <c r="K48" i="5"/>
  <c r="T49" i="5" s="1"/>
  <c r="L48" i="5"/>
  <c r="U49" i="5" s="1"/>
  <c r="N48" i="5"/>
  <c r="W49" i="5" s="1"/>
  <c r="O48" i="5"/>
  <c r="X49" i="5" s="1"/>
  <c r="Q48" i="5"/>
  <c r="Z49" i="5" s="1"/>
  <c r="E92" i="5"/>
  <c r="D93" i="5"/>
  <c r="J66" i="3"/>
  <c r="L67" i="3" s="1"/>
  <c r="M67" i="3" s="1"/>
  <c r="K67" i="3" s="1"/>
  <c r="N66" i="3"/>
  <c r="O66" i="3" s="1"/>
  <c r="AA49" i="5" l="1"/>
  <c r="R49" i="5" s="1"/>
  <c r="D94" i="5"/>
  <c r="E93" i="5"/>
  <c r="J67" i="3"/>
  <c r="L68" i="3" s="1"/>
  <c r="M68" i="3" s="1"/>
  <c r="K68" i="3" s="1"/>
  <c r="N67" i="3"/>
  <c r="O67" i="3" s="1"/>
  <c r="Q49" i="5" l="1"/>
  <c r="Z50" i="5" s="1"/>
  <c r="AB49" i="5"/>
  <c r="AC49" i="5" s="1"/>
  <c r="L49" i="5"/>
  <c r="U50" i="5" s="1"/>
  <c r="N49" i="5"/>
  <c r="W50" i="5" s="1"/>
  <c r="O49" i="5"/>
  <c r="X50" i="5" s="1"/>
  <c r="P49" i="5"/>
  <c r="Y50" i="5" s="1"/>
  <c r="J49" i="5"/>
  <c r="S50" i="5" s="1"/>
  <c r="K49" i="5"/>
  <c r="T50" i="5" s="1"/>
  <c r="M49" i="5"/>
  <c r="V50" i="5" s="1"/>
  <c r="E94" i="5"/>
  <c r="D95" i="5"/>
  <c r="J68" i="3"/>
  <c r="L69" i="3" s="1"/>
  <c r="M69" i="3" s="1"/>
  <c r="K69" i="3" s="1"/>
  <c r="N68" i="3"/>
  <c r="O68" i="3" s="1"/>
  <c r="AA50" i="5" l="1"/>
  <c r="R50" i="5" s="1"/>
  <c r="D96" i="5"/>
  <c r="E95" i="5"/>
  <c r="J69" i="3"/>
  <c r="L70" i="3" s="1"/>
  <c r="M70" i="3" s="1"/>
  <c r="K70" i="3" s="1"/>
  <c r="N69" i="3"/>
  <c r="O69" i="3" s="1"/>
  <c r="P50" i="5" l="1"/>
  <c r="Y51" i="5" s="1"/>
  <c r="J50" i="5"/>
  <c r="S51" i="5" s="1"/>
  <c r="K50" i="5"/>
  <c r="T51" i="5" s="1"/>
  <c r="Q50" i="5"/>
  <c r="Z51" i="5" s="1"/>
  <c r="AB50" i="5"/>
  <c r="AC50" i="5" s="1"/>
  <c r="L50" i="5"/>
  <c r="U51" i="5" s="1"/>
  <c r="N50" i="5"/>
  <c r="W51" i="5" s="1"/>
  <c r="O50" i="5"/>
  <c r="X51" i="5" s="1"/>
  <c r="M50" i="5"/>
  <c r="V51" i="5" s="1"/>
  <c r="E96" i="5"/>
  <c r="D97" i="5"/>
  <c r="J70" i="3"/>
  <c r="L71" i="3" s="1"/>
  <c r="M71" i="3" s="1"/>
  <c r="K71" i="3" s="1"/>
  <c r="N70" i="3"/>
  <c r="O70" i="3" s="1"/>
  <c r="AA51" i="5" l="1"/>
  <c r="R51" i="5" s="1"/>
  <c r="D98" i="5"/>
  <c r="E97" i="5"/>
  <c r="J71" i="3"/>
  <c r="L72" i="3" s="1"/>
  <c r="M72" i="3" s="1"/>
  <c r="K72" i="3" s="1"/>
  <c r="N71" i="3"/>
  <c r="O71" i="3" s="1"/>
  <c r="Q51" i="5" l="1"/>
  <c r="Z52" i="5" s="1"/>
  <c r="K51" i="5"/>
  <c r="T52" i="5" s="1"/>
  <c r="L51" i="5"/>
  <c r="U52" i="5" s="1"/>
  <c r="N51" i="5"/>
  <c r="W52" i="5" s="1"/>
  <c r="O51" i="5"/>
  <c r="X52" i="5" s="1"/>
  <c r="P51" i="5"/>
  <c r="Y52" i="5" s="1"/>
  <c r="J51" i="5"/>
  <c r="S52" i="5" s="1"/>
  <c r="AB51" i="5"/>
  <c r="AC51" i="5" s="1"/>
  <c r="M51" i="5"/>
  <c r="V52" i="5" s="1"/>
  <c r="E98" i="5"/>
  <c r="D99" i="5"/>
  <c r="J72" i="3"/>
  <c r="L73" i="3" s="1"/>
  <c r="M73" i="3" s="1"/>
  <c r="K73" i="3" s="1"/>
  <c r="N72" i="3"/>
  <c r="O72" i="3" s="1"/>
  <c r="AA52" i="5" l="1"/>
  <c r="R52" i="5" s="1"/>
  <c r="E99" i="5"/>
  <c r="D100" i="5"/>
  <c r="J73" i="3"/>
  <c r="L74" i="3" s="1"/>
  <c r="M74" i="3" s="1"/>
  <c r="K74" i="3" s="1"/>
  <c r="N73" i="3"/>
  <c r="O73" i="3" s="1"/>
  <c r="P52" i="5" l="1"/>
  <c r="Y53" i="5" s="1"/>
  <c r="J52" i="5"/>
  <c r="S53" i="5" s="1"/>
  <c r="K52" i="5"/>
  <c r="T53" i="5" s="1"/>
  <c r="AB52" i="5"/>
  <c r="AC52" i="5" s="1"/>
  <c r="L52" i="5"/>
  <c r="U53" i="5" s="1"/>
  <c r="M52" i="5"/>
  <c r="V53" i="5" s="1"/>
  <c r="N52" i="5"/>
  <c r="W53" i="5" s="1"/>
  <c r="O52" i="5"/>
  <c r="X53" i="5" s="1"/>
  <c r="Q52" i="5"/>
  <c r="Z53" i="5" s="1"/>
  <c r="D101" i="5"/>
  <c r="E100" i="5"/>
  <c r="J74" i="3"/>
  <c r="L75" i="3" s="1"/>
  <c r="M75" i="3" s="1"/>
  <c r="K75" i="3" s="1"/>
  <c r="N74" i="3"/>
  <c r="O74" i="3" s="1"/>
  <c r="AA53" i="5" l="1"/>
  <c r="R53" i="5" s="1"/>
  <c r="E101" i="5"/>
  <c r="D102" i="5"/>
  <c r="J75" i="3"/>
  <c r="L76" i="3" s="1"/>
  <c r="M76" i="3" s="1"/>
  <c r="K76" i="3" s="1"/>
  <c r="N75" i="3"/>
  <c r="O75" i="3" s="1"/>
  <c r="Q53" i="5" l="1"/>
  <c r="Z54" i="5" s="1"/>
  <c r="P53" i="5"/>
  <c r="Y54" i="5" s="1"/>
  <c r="J53" i="5"/>
  <c r="S54" i="5" s="1"/>
  <c r="K53" i="5"/>
  <c r="T54" i="5" s="1"/>
  <c r="AB53" i="5"/>
  <c r="AC53" i="5" s="1"/>
  <c r="L53" i="5"/>
  <c r="U54" i="5" s="1"/>
  <c r="M53" i="5"/>
  <c r="V54" i="5" s="1"/>
  <c r="N53" i="5"/>
  <c r="W54" i="5" s="1"/>
  <c r="O53" i="5"/>
  <c r="X54" i="5" s="1"/>
  <c r="D103" i="5"/>
  <c r="E102" i="5"/>
  <c r="J76" i="3"/>
  <c r="L77" i="3" s="1"/>
  <c r="M77" i="3" s="1"/>
  <c r="K77" i="3" s="1"/>
  <c r="N76" i="3"/>
  <c r="O76" i="3" s="1"/>
  <c r="AA54" i="5" l="1"/>
  <c r="R54" i="5" s="1"/>
  <c r="E103" i="5"/>
  <c r="D104" i="5"/>
  <c r="J77" i="3"/>
  <c r="L78" i="3" s="1"/>
  <c r="M78" i="3" s="1"/>
  <c r="K78" i="3" s="1"/>
  <c r="N77" i="3"/>
  <c r="O77" i="3" s="1"/>
  <c r="P54" i="5" l="1"/>
  <c r="Y55" i="5" s="1"/>
  <c r="J54" i="5"/>
  <c r="S55" i="5" s="1"/>
  <c r="K54" i="5"/>
  <c r="T55" i="5" s="1"/>
  <c r="N54" i="5"/>
  <c r="W55" i="5" s="1"/>
  <c r="O54" i="5"/>
  <c r="X55" i="5" s="1"/>
  <c r="L54" i="5"/>
  <c r="U55" i="5" s="1"/>
  <c r="AB54" i="5"/>
  <c r="AC54" i="5" s="1"/>
  <c r="M54" i="5"/>
  <c r="V55" i="5" s="1"/>
  <c r="Q54" i="5"/>
  <c r="Z55" i="5" s="1"/>
  <c r="D105" i="5"/>
  <c r="E104" i="5"/>
  <c r="J78" i="3"/>
  <c r="L79" i="3" s="1"/>
  <c r="M79" i="3" s="1"/>
  <c r="K79" i="3" s="1"/>
  <c r="N78" i="3"/>
  <c r="O78" i="3" s="1"/>
  <c r="AA55" i="5" l="1"/>
  <c r="R55" i="5" s="1"/>
  <c r="E105" i="5"/>
  <c r="D106" i="5"/>
  <c r="J79" i="3"/>
  <c r="L80" i="3" s="1"/>
  <c r="M80" i="3" s="1"/>
  <c r="K80" i="3" s="1"/>
  <c r="N79" i="3"/>
  <c r="O79" i="3" s="1"/>
  <c r="Q55" i="5" l="1"/>
  <c r="Z56" i="5" s="1"/>
  <c r="M55" i="5"/>
  <c r="V56" i="5" s="1"/>
  <c r="P55" i="5"/>
  <c r="Y56" i="5" s="1"/>
  <c r="J55" i="5"/>
  <c r="S56" i="5" s="1"/>
  <c r="K55" i="5"/>
  <c r="T56" i="5" s="1"/>
  <c r="L55" i="5"/>
  <c r="U56" i="5" s="1"/>
  <c r="AB55" i="5"/>
  <c r="AC55" i="5" s="1"/>
  <c r="N55" i="5"/>
  <c r="W56" i="5" s="1"/>
  <c r="O55" i="5"/>
  <c r="X56" i="5" s="1"/>
  <c r="D107" i="5"/>
  <c r="E106" i="5"/>
  <c r="J80" i="3"/>
  <c r="L81" i="3" s="1"/>
  <c r="M81" i="3" s="1"/>
  <c r="K81" i="3" s="1"/>
  <c r="N80" i="3"/>
  <c r="O80" i="3" s="1"/>
  <c r="AA56" i="5" l="1"/>
  <c r="R56" i="5" s="1"/>
  <c r="E107" i="5"/>
  <c r="D108" i="5"/>
  <c r="J81" i="3"/>
  <c r="L82" i="3" s="1"/>
  <c r="M82" i="3" s="1"/>
  <c r="K82" i="3" s="1"/>
  <c r="N81" i="3"/>
  <c r="O81" i="3" s="1"/>
  <c r="P56" i="5" l="1"/>
  <c r="Y57" i="5" s="1"/>
  <c r="J56" i="5"/>
  <c r="S57" i="5" s="1"/>
  <c r="K56" i="5"/>
  <c r="T57" i="5" s="1"/>
  <c r="M56" i="5"/>
  <c r="V57" i="5" s="1"/>
  <c r="N56" i="5"/>
  <c r="W57" i="5" s="1"/>
  <c r="L56" i="5"/>
  <c r="U57" i="5" s="1"/>
  <c r="AB56" i="5"/>
  <c r="AC56" i="5" s="1"/>
  <c r="O56" i="5"/>
  <c r="X57" i="5" s="1"/>
  <c r="Q56" i="5"/>
  <c r="Z57" i="5" s="1"/>
  <c r="D109" i="5"/>
  <c r="E108" i="5"/>
  <c r="J82" i="3"/>
  <c r="L83" i="3" s="1"/>
  <c r="M83" i="3" s="1"/>
  <c r="K83" i="3" s="1"/>
  <c r="N82" i="3"/>
  <c r="O82" i="3" s="1"/>
  <c r="AA57" i="5" l="1"/>
  <c r="R57" i="5" s="1"/>
  <c r="E109" i="5"/>
  <c r="D110" i="5"/>
  <c r="J83" i="3"/>
  <c r="L84" i="3" s="1"/>
  <c r="M84" i="3" s="1"/>
  <c r="K84" i="3" s="1"/>
  <c r="N83" i="3"/>
  <c r="O83" i="3" s="1"/>
  <c r="Q57" i="5" l="1"/>
  <c r="Z58" i="5" s="1"/>
  <c r="P57" i="5"/>
  <c r="Y58" i="5" s="1"/>
  <c r="J57" i="5"/>
  <c r="S58" i="5" s="1"/>
  <c r="K57" i="5"/>
  <c r="T58" i="5" s="1"/>
  <c r="AB57" i="5"/>
  <c r="AC57" i="5" s="1"/>
  <c r="L57" i="5"/>
  <c r="U58" i="5" s="1"/>
  <c r="N57" i="5"/>
  <c r="W58" i="5" s="1"/>
  <c r="O57" i="5"/>
  <c r="X58" i="5" s="1"/>
  <c r="M57" i="5"/>
  <c r="V58" i="5" s="1"/>
  <c r="D111" i="5"/>
  <c r="E110" i="5"/>
  <c r="J84" i="3"/>
  <c r="L85" i="3" s="1"/>
  <c r="M85" i="3" s="1"/>
  <c r="K85" i="3" s="1"/>
  <c r="N84" i="3"/>
  <c r="O84" i="3" s="1"/>
  <c r="AA58" i="5" l="1"/>
  <c r="R58" i="5" s="1"/>
  <c r="E111" i="5"/>
  <c r="D112" i="5"/>
  <c r="J85" i="3"/>
  <c r="L86" i="3" s="1"/>
  <c r="M86" i="3" s="1"/>
  <c r="K86" i="3" s="1"/>
  <c r="N85" i="3"/>
  <c r="O85" i="3" s="1"/>
  <c r="P58" i="5" l="1"/>
  <c r="Y59" i="5" s="1"/>
  <c r="J58" i="5"/>
  <c r="S59" i="5" s="1"/>
  <c r="N58" i="5"/>
  <c r="W59" i="5" s="1"/>
  <c r="K58" i="5"/>
  <c r="T59" i="5" s="1"/>
  <c r="AB58" i="5"/>
  <c r="AC58" i="5" s="1"/>
  <c r="L58" i="5"/>
  <c r="U59" i="5" s="1"/>
  <c r="M58" i="5"/>
  <c r="V59" i="5" s="1"/>
  <c r="O58" i="5"/>
  <c r="X59" i="5" s="1"/>
  <c r="Q58" i="5"/>
  <c r="Z59" i="5" s="1"/>
  <c r="D113" i="5"/>
  <c r="E112" i="5"/>
  <c r="J86" i="3"/>
  <c r="L87" i="3" s="1"/>
  <c r="M87" i="3" s="1"/>
  <c r="K87" i="3" s="1"/>
  <c r="N86" i="3"/>
  <c r="O86" i="3" s="1"/>
  <c r="AA59" i="5" l="1"/>
  <c r="R59" i="5" s="1"/>
  <c r="E113" i="5"/>
  <c r="D114" i="5"/>
  <c r="J87" i="3"/>
  <c r="L88" i="3" s="1"/>
  <c r="M88" i="3" s="1"/>
  <c r="K88" i="3" s="1"/>
  <c r="N87" i="3"/>
  <c r="O87" i="3" s="1"/>
  <c r="Q59" i="5" l="1"/>
  <c r="Z60" i="5" s="1"/>
  <c r="P59" i="5"/>
  <c r="Y60" i="5" s="1"/>
  <c r="J59" i="5"/>
  <c r="S60" i="5" s="1"/>
  <c r="K59" i="5"/>
  <c r="T60" i="5" s="1"/>
  <c r="L59" i="5"/>
  <c r="U60" i="5" s="1"/>
  <c r="AB59" i="5"/>
  <c r="AC59" i="5" s="1"/>
  <c r="M59" i="5"/>
  <c r="V60" i="5" s="1"/>
  <c r="O59" i="5"/>
  <c r="X60" i="5" s="1"/>
  <c r="N59" i="5"/>
  <c r="W60" i="5" s="1"/>
  <c r="D115" i="5"/>
  <c r="E114" i="5"/>
  <c r="J88" i="3"/>
  <c r="L89" i="3" s="1"/>
  <c r="M89" i="3" s="1"/>
  <c r="K89" i="3" s="1"/>
  <c r="N88" i="3"/>
  <c r="O88" i="3" s="1"/>
  <c r="AA60" i="5" l="1"/>
  <c r="R60" i="5" s="1"/>
  <c r="E115" i="5"/>
  <c r="D116" i="5"/>
  <c r="J89" i="3"/>
  <c r="L90" i="3" s="1"/>
  <c r="M90" i="3" s="1"/>
  <c r="K90" i="3" s="1"/>
  <c r="N89" i="3"/>
  <c r="O89" i="3" s="1"/>
  <c r="P60" i="5" l="1"/>
  <c r="Y61" i="5" s="1"/>
  <c r="J60" i="5"/>
  <c r="S61" i="5" s="1"/>
  <c r="AB60" i="5"/>
  <c r="AC60" i="5" s="1"/>
  <c r="L60" i="5"/>
  <c r="U61" i="5" s="1"/>
  <c r="N60" i="5"/>
  <c r="W61" i="5" s="1"/>
  <c r="O60" i="5"/>
  <c r="X61" i="5" s="1"/>
  <c r="K60" i="5"/>
  <c r="T61" i="5" s="1"/>
  <c r="M60" i="5"/>
  <c r="V61" i="5" s="1"/>
  <c r="Q60" i="5"/>
  <c r="Z61" i="5" s="1"/>
  <c r="D117" i="5"/>
  <c r="E116" i="5"/>
  <c r="J90" i="3"/>
  <c r="L91" i="3" s="1"/>
  <c r="M91" i="3" s="1"/>
  <c r="K91" i="3" s="1"/>
  <c r="N90" i="3"/>
  <c r="O90" i="3" s="1"/>
  <c r="AA61" i="5" l="1"/>
  <c r="R61" i="5" s="1"/>
  <c r="E117" i="5"/>
  <c r="D118" i="5"/>
  <c r="J91" i="3"/>
  <c r="L92" i="3" s="1"/>
  <c r="M92" i="3" s="1"/>
  <c r="K92" i="3" s="1"/>
  <c r="N91" i="3"/>
  <c r="O91" i="3" s="1"/>
  <c r="Q61" i="5" l="1"/>
  <c r="Z62" i="5" s="1"/>
  <c r="P61" i="5"/>
  <c r="Y62" i="5" s="1"/>
  <c r="J61" i="5"/>
  <c r="S62" i="5" s="1"/>
  <c r="K61" i="5"/>
  <c r="T62" i="5" s="1"/>
  <c r="L61" i="5"/>
  <c r="U62" i="5" s="1"/>
  <c r="AB61" i="5"/>
  <c r="AC61" i="5" s="1"/>
  <c r="M61" i="5"/>
  <c r="V62" i="5" s="1"/>
  <c r="N61" i="5"/>
  <c r="W62" i="5" s="1"/>
  <c r="O61" i="5"/>
  <c r="X62" i="5" s="1"/>
  <c r="D119" i="5"/>
  <c r="E118" i="5"/>
  <c r="J92" i="3"/>
  <c r="L93" i="3" s="1"/>
  <c r="M93" i="3" s="1"/>
  <c r="K93" i="3" s="1"/>
  <c r="N92" i="3"/>
  <c r="O92" i="3" s="1"/>
  <c r="AA62" i="5" l="1"/>
  <c r="R62" i="5" s="1"/>
  <c r="E119" i="5"/>
  <c r="D120" i="5"/>
  <c r="J93" i="3"/>
  <c r="L94" i="3" s="1"/>
  <c r="M94" i="3" s="1"/>
  <c r="K94" i="3" s="1"/>
  <c r="N93" i="3"/>
  <c r="O93" i="3" s="1"/>
  <c r="P62" i="5" l="1"/>
  <c r="Y63" i="5" s="1"/>
  <c r="J62" i="5"/>
  <c r="S63" i="5" s="1"/>
  <c r="AB62" i="5"/>
  <c r="AC62" i="5" s="1"/>
  <c r="M62" i="5"/>
  <c r="V63" i="5" s="1"/>
  <c r="K62" i="5"/>
  <c r="T63" i="5" s="1"/>
  <c r="L62" i="5"/>
  <c r="U63" i="5" s="1"/>
  <c r="N62" i="5"/>
  <c r="W63" i="5" s="1"/>
  <c r="O62" i="5"/>
  <c r="X63" i="5" s="1"/>
  <c r="Q62" i="5"/>
  <c r="Z63" i="5" s="1"/>
  <c r="D121" i="5"/>
  <c r="E120" i="5"/>
  <c r="J94" i="3"/>
  <c r="L95" i="3" s="1"/>
  <c r="M95" i="3" s="1"/>
  <c r="K95" i="3" s="1"/>
  <c r="N94" i="3"/>
  <c r="O94" i="3" s="1"/>
  <c r="AA63" i="5" l="1"/>
  <c r="R63" i="5" s="1"/>
  <c r="E121" i="5"/>
  <c r="D122" i="5"/>
  <c r="J95" i="3"/>
  <c r="L96" i="3" s="1"/>
  <c r="M96" i="3" s="1"/>
  <c r="K96" i="3" s="1"/>
  <c r="N95" i="3"/>
  <c r="O95" i="3" s="1"/>
  <c r="P63" i="5" l="1"/>
  <c r="Y64" i="5" s="1"/>
  <c r="M63" i="5"/>
  <c r="V64" i="5" s="1"/>
  <c r="O63" i="5"/>
  <c r="X64" i="5" s="1"/>
  <c r="Q63" i="5"/>
  <c r="Z64" i="5" s="1"/>
  <c r="J63" i="5"/>
  <c r="S64" i="5" s="1"/>
  <c r="K63" i="5"/>
  <c r="T64" i="5" s="1"/>
  <c r="L63" i="5"/>
  <c r="U64" i="5" s="1"/>
  <c r="AB63" i="5"/>
  <c r="AC63" i="5" s="1"/>
  <c r="N63" i="5"/>
  <c r="W64" i="5" s="1"/>
  <c r="D123" i="5"/>
  <c r="E122" i="5"/>
  <c r="J96" i="3"/>
  <c r="L97" i="3" s="1"/>
  <c r="M97" i="3" s="1"/>
  <c r="K97" i="3" s="1"/>
  <c r="N96" i="3"/>
  <c r="O96" i="3" s="1"/>
  <c r="AA64" i="5" l="1"/>
  <c r="R64" i="5" s="1"/>
  <c r="E123" i="5"/>
  <c r="D124" i="5"/>
  <c r="J97" i="3"/>
  <c r="L98" i="3" s="1"/>
  <c r="M98" i="3" s="1"/>
  <c r="K98" i="3" s="1"/>
  <c r="N97" i="3"/>
  <c r="O97" i="3" s="1"/>
  <c r="Q64" i="5" l="1"/>
  <c r="Z65" i="5" s="1"/>
  <c r="K64" i="5"/>
  <c r="T65" i="5" s="1"/>
  <c r="AB64" i="5"/>
  <c r="AC64" i="5" s="1"/>
  <c r="J64" i="5"/>
  <c r="S65" i="5" s="1"/>
  <c r="L64" i="5"/>
  <c r="U65" i="5" s="1"/>
  <c r="M64" i="5"/>
  <c r="V65" i="5" s="1"/>
  <c r="O64" i="5"/>
  <c r="X65" i="5" s="1"/>
  <c r="P64" i="5"/>
  <c r="Y65" i="5" s="1"/>
  <c r="N64" i="5"/>
  <c r="W65" i="5" s="1"/>
  <c r="D125" i="5"/>
  <c r="E124" i="5"/>
  <c r="J98" i="3"/>
  <c r="L99" i="3" s="1"/>
  <c r="M99" i="3" s="1"/>
  <c r="K99" i="3" s="1"/>
  <c r="N98" i="3"/>
  <c r="O98" i="3" s="1"/>
  <c r="AA65" i="5" l="1"/>
  <c r="R65" i="5" s="1"/>
  <c r="E125" i="5"/>
  <c r="D126" i="5"/>
  <c r="J99" i="3"/>
  <c r="L100" i="3" s="1"/>
  <c r="M100" i="3" s="1"/>
  <c r="K100" i="3" s="1"/>
  <c r="N99" i="3"/>
  <c r="O99" i="3" s="1"/>
  <c r="P65" i="5" l="1"/>
  <c r="Y66" i="5" s="1"/>
  <c r="AB65" i="5"/>
  <c r="AC65" i="5" s="1"/>
  <c r="O65" i="5"/>
  <c r="X66" i="5" s="1"/>
  <c r="Q65" i="5"/>
  <c r="Z66" i="5" s="1"/>
  <c r="J65" i="5"/>
  <c r="S66" i="5" s="1"/>
  <c r="K65" i="5"/>
  <c r="T66" i="5" s="1"/>
  <c r="L65" i="5"/>
  <c r="U66" i="5" s="1"/>
  <c r="M65" i="5"/>
  <c r="V66" i="5" s="1"/>
  <c r="N65" i="5"/>
  <c r="W66" i="5" s="1"/>
  <c r="D127" i="5"/>
  <c r="E126" i="5"/>
  <c r="J100" i="3"/>
  <c r="L101" i="3" s="1"/>
  <c r="M101" i="3" s="1"/>
  <c r="K101" i="3" s="1"/>
  <c r="N100" i="3"/>
  <c r="O100" i="3" s="1"/>
  <c r="AA66" i="5" l="1"/>
  <c r="R66" i="5" s="1"/>
  <c r="E127" i="5"/>
  <c r="D128" i="5"/>
  <c r="J101" i="3"/>
  <c r="L102" i="3" s="1"/>
  <c r="M102" i="3" s="1"/>
  <c r="K102" i="3" s="1"/>
  <c r="N101" i="3"/>
  <c r="O101" i="3" s="1"/>
  <c r="O66" i="5" l="1"/>
  <c r="X67" i="5" s="1"/>
  <c r="J66" i="5"/>
  <c r="S67" i="5" s="1"/>
  <c r="AB66" i="5"/>
  <c r="AC66" i="5" s="1"/>
  <c r="L66" i="5"/>
  <c r="U67" i="5" s="1"/>
  <c r="K66" i="5"/>
  <c r="T67" i="5" s="1"/>
  <c r="M66" i="5"/>
  <c r="V67" i="5" s="1"/>
  <c r="N66" i="5"/>
  <c r="W67" i="5" s="1"/>
  <c r="P66" i="5"/>
  <c r="Y67" i="5" s="1"/>
  <c r="Q66" i="5"/>
  <c r="Z67" i="5" s="1"/>
  <c r="E128" i="5"/>
  <c r="D129" i="5"/>
  <c r="J102" i="3"/>
  <c r="L103" i="3" s="1"/>
  <c r="M103" i="3" s="1"/>
  <c r="K103" i="3" s="1"/>
  <c r="N102" i="3"/>
  <c r="O102" i="3" s="1"/>
  <c r="AA67" i="5" l="1"/>
  <c r="R67" i="5" s="1"/>
  <c r="D130" i="5"/>
  <c r="E129" i="5"/>
  <c r="J103" i="3"/>
  <c r="L104" i="3" s="1"/>
  <c r="M104" i="3" s="1"/>
  <c r="K104" i="3" s="1"/>
  <c r="N103" i="3"/>
  <c r="O103" i="3" s="1"/>
  <c r="P67" i="5" l="1"/>
  <c r="Y68" i="5" s="1"/>
  <c r="J67" i="5"/>
  <c r="S68" i="5" s="1"/>
  <c r="K67" i="5"/>
  <c r="T68" i="5" s="1"/>
  <c r="L67" i="5"/>
  <c r="U68" i="5" s="1"/>
  <c r="Q67" i="5"/>
  <c r="Z68" i="5" s="1"/>
  <c r="AB67" i="5"/>
  <c r="AC67" i="5" s="1"/>
  <c r="M67" i="5"/>
  <c r="V68" i="5" s="1"/>
  <c r="O67" i="5"/>
  <c r="X68" i="5" s="1"/>
  <c r="N67" i="5"/>
  <c r="W68" i="5" s="1"/>
  <c r="E130" i="5"/>
  <c r="D131" i="5"/>
  <c r="J104" i="3"/>
  <c r="L105" i="3" s="1"/>
  <c r="M105" i="3" s="1"/>
  <c r="K105" i="3" s="1"/>
  <c r="N104" i="3"/>
  <c r="O104" i="3" s="1"/>
  <c r="AA68" i="5" l="1"/>
  <c r="R68" i="5" s="1"/>
  <c r="D132" i="5"/>
  <c r="E131" i="5"/>
  <c r="J105" i="3"/>
  <c r="L106" i="3" s="1"/>
  <c r="M106" i="3" s="1"/>
  <c r="K106" i="3" s="1"/>
  <c r="N105" i="3"/>
  <c r="O105" i="3" s="1"/>
  <c r="P68" i="5" l="1"/>
  <c r="Y69" i="5" s="1"/>
  <c r="J68" i="5"/>
  <c r="S69" i="5" s="1"/>
  <c r="AB68" i="5"/>
  <c r="AC68" i="5" s="1"/>
  <c r="K68" i="5"/>
  <c r="T69" i="5" s="1"/>
  <c r="L68" i="5"/>
  <c r="U69" i="5" s="1"/>
  <c r="M68" i="5"/>
  <c r="V69" i="5" s="1"/>
  <c r="O68" i="5"/>
  <c r="X69" i="5" s="1"/>
  <c r="Q68" i="5"/>
  <c r="Z69" i="5" s="1"/>
  <c r="N68" i="5"/>
  <c r="W69" i="5" s="1"/>
  <c r="D133" i="5"/>
  <c r="E132" i="5"/>
  <c r="J106" i="3"/>
  <c r="L107" i="3" s="1"/>
  <c r="M107" i="3" s="1"/>
  <c r="K107" i="3" s="1"/>
  <c r="N106" i="3"/>
  <c r="O106" i="3" s="1"/>
  <c r="AA69" i="5" l="1"/>
  <c r="R69" i="5" s="1"/>
  <c r="E133" i="5"/>
  <c r="D134" i="5"/>
  <c r="J107" i="3"/>
  <c r="L108" i="3" s="1"/>
  <c r="M108" i="3" s="1"/>
  <c r="K108" i="3" s="1"/>
  <c r="N107" i="3"/>
  <c r="O107" i="3" s="1"/>
  <c r="Q69" i="5" l="1"/>
  <c r="Z70" i="5" s="1"/>
  <c r="J69" i="5"/>
  <c r="S70" i="5" s="1"/>
  <c r="AB69" i="5"/>
  <c r="AC69" i="5" s="1"/>
  <c r="K69" i="5"/>
  <c r="T70" i="5" s="1"/>
  <c r="M69" i="5"/>
  <c r="V70" i="5" s="1"/>
  <c r="N69" i="5"/>
  <c r="W70" i="5" s="1"/>
  <c r="O69" i="5"/>
  <c r="X70" i="5" s="1"/>
  <c r="L69" i="5"/>
  <c r="U70" i="5" s="1"/>
  <c r="P69" i="5"/>
  <c r="Y70" i="5" s="1"/>
  <c r="E134" i="5"/>
  <c r="J108" i="3"/>
  <c r="L109" i="3" s="1"/>
  <c r="M109" i="3" s="1"/>
  <c r="K109" i="3" s="1"/>
  <c r="N108" i="3"/>
  <c r="O108" i="3" s="1"/>
  <c r="AA70" i="5" l="1"/>
  <c r="R70" i="5" s="1"/>
  <c r="J109" i="3"/>
  <c r="L110" i="3" s="1"/>
  <c r="M110" i="3" s="1"/>
  <c r="K110" i="3" s="1"/>
  <c r="N109" i="3"/>
  <c r="O109" i="3" s="1"/>
  <c r="Q70" i="5" l="1"/>
  <c r="Z71" i="5" s="1"/>
  <c r="AB70" i="5"/>
  <c r="AC70" i="5" s="1"/>
  <c r="N70" i="5"/>
  <c r="W71" i="5" s="1"/>
  <c r="J70" i="5"/>
  <c r="S71" i="5" s="1"/>
  <c r="K70" i="5"/>
  <c r="T71" i="5" s="1"/>
  <c r="L70" i="5"/>
  <c r="U71" i="5" s="1"/>
  <c r="M70" i="5"/>
  <c r="V71" i="5" s="1"/>
  <c r="O70" i="5"/>
  <c r="X71" i="5" s="1"/>
  <c r="P70" i="5"/>
  <c r="Y71" i="5" s="1"/>
  <c r="J110" i="3"/>
  <c r="L111" i="3" s="1"/>
  <c r="M111" i="3" s="1"/>
  <c r="K111" i="3" s="1"/>
  <c r="N110" i="3"/>
  <c r="O110" i="3" s="1"/>
  <c r="AA71" i="5" l="1"/>
  <c r="R71" i="5" s="1"/>
  <c r="J111" i="3"/>
  <c r="L112" i="3" s="1"/>
  <c r="M112" i="3" s="1"/>
  <c r="K112" i="3" s="1"/>
  <c r="N111" i="3"/>
  <c r="O111" i="3" s="1"/>
  <c r="O71" i="5" l="1"/>
  <c r="X72" i="5" s="1"/>
  <c r="N71" i="5"/>
  <c r="W72" i="5" s="1"/>
  <c r="J71" i="5"/>
  <c r="S72" i="5" s="1"/>
  <c r="AB71" i="5"/>
  <c r="AC71" i="5" s="1"/>
  <c r="K71" i="5"/>
  <c r="T72" i="5" s="1"/>
  <c r="L71" i="5"/>
  <c r="U72" i="5" s="1"/>
  <c r="M71" i="5"/>
  <c r="V72" i="5" s="1"/>
  <c r="Q71" i="5"/>
  <c r="Z72" i="5" s="1"/>
  <c r="P71" i="5"/>
  <c r="Y72" i="5" s="1"/>
  <c r="J112" i="3"/>
  <c r="L113" i="3" s="1"/>
  <c r="M113" i="3" s="1"/>
  <c r="K113" i="3" s="1"/>
  <c r="N112" i="3"/>
  <c r="O112" i="3" s="1"/>
  <c r="AA72" i="5" l="1"/>
  <c r="R72" i="5" s="1"/>
  <c r="J113" i="3"/>
  <c r="L114" i="3" s="1"/>
  <c r="M114" i="3" s="1"/>
  <c r="K114" i="3" s="1"/>
  <c r="N113" i="3"/>
  <c r="O113" i="3" s="1"/>
  <c r="Q72" i="5" l="1"/>
  <c r="Z73" i="5" s="1"/>
  <c r="J72" i="5"/>
  <c r="S73" i="5" s="1"/>
  <c r="K72" i="5"/>
  <c r="T73" i="5" s="1"/>
  <c r="L72" i="5"/>
  <c r="U73" i="5" s="1"/>
  <c r="AB72" i="5"/>
  <c r="AC72" i="5" s="1"/>
  <c r="N72" i="5"/>
  <c r="W73" i="5" s="1"/>
  <c r="O72" i="5"/>
  <c r="X73" i="5" s="1"/>
  <c r="P72" i="5"/>
  <c r="Y73" i="5" s="1"/>
  <c r="M72" i="5"/>
  <c r="V73" i="5" s="1"/>
  <c r="J114" i="3"/>
  <c r="L115" i="3" s="1"/>
  <c r="M115" i="3" s="1"/>
  <c r="K115" i="3" s="1"/>
  <c r="N114" i="3"/>
  <c r="O114" i="3" s="1"/>
  <c r="AA73" i="5" l="1"/>
  <c r="R73" i="5" s="1"/>
  <c r="J115" i="3"/>
  <c r="L116" i="3" s="1"/>
  <c r="M116" i="3" s="1"/>
  <c r="K116" i="3" s="1"/>
  <c r="N115" i="3"/>
  <c r="O115" i="3" s="1"/>
  <c r="O73" i="5" l="1"/>
  <c r="X74" i="5" s="1"/>
  <c r="N73" i="5"/>
  <c r="W74" i="5" s="1"/>
  <c r="J73" i="5"/>
  <c r="S74" i="5" s="1"/>
  <c r="AB73" i="5"/>
  <c r="AC73" i="5" s="1"/>
  <c r="K73" i="5"/>
  <c r="T74" i="5" s="1"/>
  <c r="L73" i="5"/>
  <c r="U74" i="5" s="1"/>
  <c r="M73" i="5"/>
  <c r="V74" i="5" s="1"/>
  <c r="P73" i="5"/>
  <c r="Y74" i="5" s="1"/>
  <c r="Q73" i="5"/>
  <c r="Z74" i="5" s="1"/>
  <c r="J116" i="3"/>
  <c r="L117" i="3" s="1"/>
  <c r="M117" i="3" s="1"/>
  <c r="K117" i="3" s="1"/>
  <c r="N116" i="3"/>
  <c r="O116" i="3" s="1"/>
  <c r="AA74" i="5" l="1"/>
  <c r="R74" i="5" s="1"/>
  <c r="J117" i="3"/>
  <c r="L118" i="3" s="1"/>
  <c r="M118" i="3" s="1"/>
  <c r="K118" i="3" s="1"/>
  <c r="N117" i="3"/>
  <c r="O117" i="3" s="1"/>
  <c r="Q74" i="5" l="1"/>
  <c r="Z75" i="5" s="1"/>
  <c r="J74" i="5"/>
  <c r="S75" i="5" s="1"/>
  <c r="AB74" i="5"/>
  <c r="AC74" i="5" s="1"/>
  <c r="L74" i="5"/>
  <c r="U75" i="5" s="1"/>
  <c r="N74" i="5"/>
  <c r="W75" i="5" s="1"/>
  <c r="O74" i="5"/>
  <c r="X75" i="5" s="1"/>
  <c r="K74" i="5"/>
  <c r="T75" i="5" s="1"/>
  <c r="M74" i="5"/>
  <c r="V75" i="5" s="1"/>
  <c r="P74" i="5"/>
  <c r="Y75" i="5" s="1"/>
  <c r="J118" i="3"/>
  <c r="L119" i="3" s="1"/>
  <c r="M119" i="3" s="1"/>
  <c r="K119" i="3" s="1"/>
  <c r="N118" i="3"/>
  <c r="O118" i="3" s="1"/>
  <c r="AA75" i="5" l="1"/>
  <c r="R75" i="5" s="1"/>
  <c r="J119" i="3"/>
  <c r="L120" i="3" s="1"/>
  <c r="M120" i="3" s="1"/>
  <c r="K120" i="3" s="1"/>
  <c r="N119" i="3"/>
  <c r="O119" i="3" s="1"/>
  <c r="O75" i="5" l="1"/>
  <c r="X76" i="5" s="1"/>
  <c r="N75" i="5"/>
  <c r="W76" i="5" s="1"/>
  <c r="J75" i="5"/>
  <c r="S76" i="5" s="1"/>
  <c r="K75" i="5"/>
  <c r="T76" i="5" s="1"/>
  <c r="L75" i="5"/>
  <c r="U76" i="5" s="1"/>
  <c r="AB75" i="5"/>
  <c r="AC75" i="5" s="1"/>
  <c r="M75" i="5"/>
  <c r="V76" i="5" s="1"/>
  <c r="Q75" i="5"/>
  <c r="Z76" i="5" s="1"/>
  <c r="P75" i="5"/>
  <c r="Y76" i="5" s="1"/>
  <c r="J120" i="3"/>
  <c r="L121" i="3" s="1"/>
  <c r="M121" i="3" s="1"/>
  <c r="K121" i="3" s="1"/>
  <c r="N120" i="3"/>
  <c r="O120" i="3" s="1"/>
  <c r="AA76" i="5" l="1"/>
  <c r="R76" i="5" s="1"/>
  <c r="J121" i="3"/>
  <c r="L122" i="3" s="1"/>
  <c r="M122" i="3" s="1"/>
  <c r="K122" i="3" s="1"/>
  <c r="N121" i="3"/>
  <c r="O121" i="3" s="1"/>
  <c r="Q76" i="5" l="1"/>
  <c r="Z77" i="5" s="1"/>
  <c r="J76" i="5"/>
  <c r="S77" i="5" s="1"/>
  <c r="K76" i="5"/>
  <c r="T77" i="5" s="1"/>
  <c r="M76" i="5"/>
  <c r="V77" i="5" s="1"/>
  <c r="P76" i="5"/>
  <c r="Y77" i="5" s="1"/>
  <c r="AB76" i="5"/>
  <c r="AC76" i="5" s="1"/>
  <c r="L76" i="5"/>
  <c r="U77" i="5" s="1"/>
  <c r="N76" i="5"/>
  <c r="W77" i="5" s="1"/>
  <c r="O76" i="5"/>
  <c r="X77" i="5" s="1"/>
  <c r="J122" i="3"/>
  <c r="L123" i="3" s="1"/>
  <c r="M123" i="3" s="1"/>
  <c r="K123" i="3" s="1"/>
  <c r="N122" i="3"/>
  <c r="O122" i="3" s="1"/>
  <c r="AA77" i="5" l="1"/>
  <c r="R77" i="5" s="1"/>
  <c r="J123" i="3"/>
  <c r="L124" i="3" s="1"/>
  <c r="M124" i="3" s="1"/>
  <c r="K124" i="3" s="1"/>
  <c r="N123" i="3"/>
  <c r="O123" i="3" s="1"/>
  <c r="O77" i="5" l="1"/>
  <c r="X78" i="5" s="1"/>
  <c r="N77" i="5"/>
  <c r="W78" i="5" s="1"/>
  <c r="J77" i="5"/>
  <c r="S78" i="5" s="1"/>
  <c r="K77" i="5"/>
  <c r="T78" i="5" s="1"/>
  <c r="AB77" i="5"/>
  <c r="AC77" i="5" s="1"/>
  <c r="L77" i="5"/>
  <c r="U78" i="5" s="1"/>
  <c r="M77" i="5"/>
  <c r="V78" i="5" s="1"/>
  <c r="Q77" i="5"/>
  <c r="Z78" i="5" s="1"/>
  <c r="P77" i="5"/>
  <c r="Y78" i="5" s="1"/>
  <c r="J124" i="3"/>
  <c r="L125" i="3" s="1"/>
  <c r="M125" i="3" s="1"/>
  <c r="K125" i="3" s="1"/>
  <c r="N124" i="3"/>
  <c r="O124" i="3" s="1"/>
  <c r="AA78" i="5" l="1"/>
  <c r="R78" i="5" s="1"/>
  <c r="J125" i="3"/>
  <c r="L126" i="3" s="1"/>
  <c r="M126" i="3" s="1"/>
  <c r="K126" i="3" s="1"/>
  <c r="N125" i="3"/>
  <c r="O125" i="3" s="1"/>
  <c r="Q78" i="5" l="1"/>
  <c r="Z79" i="5" s="1"/>
  <c r="J78" i="5"/>
  <c r="S79" i="5" s="1"/>
  <c r="AB78" i="5"/>
  <c r="AC78" i="5" s="1"/>
  <c r="L78" i="5"/>
  <c r="U79" i="5" s="1"/>
  <c r="K78" i="5"/>
  <c r="T79" i="5" s="1"/>
  <c r="M78" i="5"/>
  <c r="V79" i="5" s="1"/>
  <c r="N78" i="5"/>
  <c r="W79" i="5" s="1"/>
  <c r="P78" i="5"/>
  <c r="Y79" i="5" s="1"/>
  <c r="O78" i="5"/>
  <c r="X79" i="5" s="1"/>
  <c r="J126" i="3"/>
  <c r="L127" i="3" s="1"/>
  <c r="M127" i="3" s="1"/>
  <c r="K127" i="3" s="1"/>
  <c r="N126" i="3"/>
  <c r="O126" i="3" s="1"/>
  <c r="AA79" i="5" l="1"/>
  <c r="R79" i="5" s="1"/>
  <c r="J127" i="3"/>
  <c r="L128" i="3" s="1"/>
  <c r="M128" i="3" s="1"/>
  <c r="K128" i="3" s="1"/>
  <c r="N127" i="3"/>
  <c r="O127" i="3" s="1"/>
  <c r="O79" i="5" l="1"/>
  <c r="X80" i="5" s="1"/>
  <c r="N79" i="5"/>
  <c r="W80" i="5" s="1"/>
  <c r="J79" i="5"/>
  <c r="S80" i="5" s="1"/>
  <c r="K79" i="5"/>
  <c r="T80" i="5" s="1"/>
  <c r="AB79" i="5"/>
  <c r="AC79" i="5" s="1"/>
  <c r="L79" i="5"/>
  <c r="U80" i="5" s="1"/>
  <c r="M79" i="5"/>
  <c r="V80" i="5" s="1"/>
  <c r="P79" i="5"/>
  <c r="Y80" i="5" s="1"/>
  <c r="Q79" i="5"/>
  <c r="Z80" i="5" s="1"/>
  <c r="J128" i="3"/>
  <c r="L129" i="3" s="1"/>
  <c r="M129" i="3" s="1"/>
  <c r="K129" i="3" s="1"/>
  <c r="N128" i="3"/>
  <c r="O128" i="3" s="1"/>
  <c r="AA80" i="5" l="1"/>
  <c r="R80" i="5" s="1"/>
  <c r="J129" i="3"/>
  <c r="L130" i="3" s="1"/>
  <c r="M130" i="3" s="1"/>
  <c r="K130" i="3" s="1"/>
  <c r="N129" i="3"/>
  <c r="O129" i="3" s="1"/>
  <c r="P80" i="5" l="1"/>
  <c r="Y81" i="5" s="1"/>
  <c r="AB80" i="5"/>
  <c r="AC80" i="5" s="1"/>
  <c r="K80" i="5"/>
  <c r="T81" i="5" s="1"/>
  <c r="J80" i="5"/>
  <c r="S81" i="5" s="1"/>
  <c r="L80" i="5"/>
  <c r="U81" i="5" s="1"/>
  <c r="M80" i="5"/>
  <c r="V81" i="5" s="1"/>
  <c r="N80" i="5"/>
  <c r="W81" i="5" s="1"/>
  <c r="O80" i="5"/>
  <c r="X81" i="5" s="1"/>
  <c r="Q80" i="5"/>
  <c r="Z81" i="5" s="1"/>
  <c r="J130" i="3"/>
  <c r="L131" i="3" s="1"/>
  <c r="M131" i="3" s="1"/>
  <c r="K131" i="3" s="1"/>
  <c r="N130" i="3"/>
  <c r="O130" i="3" s="1"/>
  <c r="AA81" i="5" l="1"/>
  <c r="R81" i="5" s="1"/>
  <c r="J131" i="3"/>
  <c r="L132" i="3" s="1"/>
  <c r="M132" i="3" s="1"/>
  <c r="K132" i="3" s="1"/>
  <c r="N131" i="3"/>
  <c r="O131" i="3" s="1"/>
  <c r="P81" i="5" l="1"/>
  <c r="Y82" i="5" s="1"/>
  <c r="K81" i="5"/>
  <c r="T82" i="5" s="1"/>
  <c r="AB81" i="5"/>
  <c r="AC81" i="5" s="1"/>
  <c r="O81" i="5"/>
  <c r="X82" i="5" s="1"/>
  <c r="Q81" i="5"/>
  <c r="Z82" i="5" s="1"/>
  <c r="J81" i="5"/>
  <c r="S82" i="5" s="1"/>
  <c r="L81" i="5"/>
  <c r="U82" i="5" s="1"/>
  <c r="M81" i="5"/>
  <c r="V82" i="5" s="1"/>
  <c r="N81" i="5"/>
  <c r="W82" i="5" s="1"/>
  <c r="J132" i="3"/>
  <c r="L133" i="3" s="1"/>
  <c r="M133" i="3" s="1"/>
  <c r="K133" i="3" s="1"/>
  <c r="N132" i="3"/>
  <c r="O132" i="3" s="1"/>
  <c r="AA82" i="5" l="1"/>
  <c r="R82" i="5" s="1"/>
  <c r="J133" i="3"/>
  <c r="L134" i="3" s="1"/>
  <c r="M134" i="3" s="1"/>
  <c r="K134" i="3" s="1"/>
  <c r="N133" i="3"/>
  <c r="O133" i="3" s="1"/>
  <c r="K82" i="5" l="1"/>
  <c r="T83" i="5" s="1"/>
  <c r="J82" i="5"/>
  <c r="S83" i="5" s="1"/>
  <c r="AB82" i="5"/>
  <c r="AC82" i="5" s="1"/>
  <c r="O82" i="5"/>
  <c r="X83" i="5" s="1"/>
  <c r="L82" i="5"/>
  <c r="U83" i="5" s="1"/>
  <c r="N82" i="5"/>
  <c r="W83" i="5" s="1"/>
  <c r="P82" i="5"/>
  <c r="Y83" i="5" s="1"/>
  <c r="M82" i="5"/>
  <c r="V83" i="5" s="1"/>
  <c r="Q82" i="5"/>
  <c r="Z83" i="5" s="1"/>
  <c r="J134" i="3"/>
  <c r="N134" i="3"/>
  <c r="O134" i="3" s="1"/>
  <c r="AA83" i="5" l="1"/>
  <c r="R83" i="5" s="1"/>
  <c r="O83" i="5" l="1"/>
  <c r="X84" i="5" s="1"/>
  <c r="N83" i="5"/>
  <c r="W84" i="5" s="1"/>
  <c r="J83" i="5"/>
  <c r="S84" i="5" s="1"/>
  <c r="L83" i="5"/>
  <c r="U84" i="5" s="1"/>
  <c r="P83" i="5"/>
  <c r="Y84" i="5" s="1"/>
  <c r="Q83" i="5"/>
  <c r="Z84" i="5" s="1"/>
  <c r="AB83" i="5"/>
  <c r="AC83" i="5" s="1"/>
  <c r="M83" i="5"/>
  <c r="V84" i="5" s="1"/>
  <c r="K83" i="5"/>
  <c r="T84" i="5" s="1"/>
  <c r="AA84" i="5" l="1"/>
  <c r="R84" i="5" s="1"/>
  <c r="P84" i="5" l="1"/>
  <c r="Y85" i="5" s="1"/>
  <c r="J84" i="5"/>
  <c r="S85" i="5" s="1"/>
  <c r="K84" i="5"/>
  <c r="T85" i="5" s="1"/>
  <c r="Q84" i="5"/>
  <c r="Z85" i="5" s="1"/>
  <c r="L84" i="5"/>
  <c r="U85" i="5" s="1"/>
  <c r="M84" i="5"/>
  <c r="V85" i="5" s="1"/>
  <c r="O84" i="5"/>
  <c r="X85" i="5" s="1"/>
  <c r="AB84" i="5"/>
  <c r="AC84" i="5" s="1"/>
  <c r="N84" i="5"/>
  <c r="W85" i="5" s="1"/>
  <c r="AA85" i="5" l="1"/>
  <c r="R85" i="5" s="1"/>
  <c r="P85" i="5" l="1"/>
  <c r="Y86" i="5" s="1"/>
  <c r="K85" i="5"/>
  <c r="T86" i="5" s="1"/>
  <c r="M85" i="5"/>
  <c r="V86" i="5" s="1"/>
  <c r="N85" i="5"/>
  <c r="W86" i="5" s="1"/>
  <c r="O85" i="5"/>
  <c r="X86" i="5" s="1"/>
  <c r="Q85" i="5"/>
  <c r="Z86" i="5" s="1"/>
  <c r="J85" i="5"/>
  <c r="S86" i="5" s="1"/>
  <c r="L85" i="5"/>
  <c r="U86" i="5" s="1"/>
  <c r="AB85" i="5"/>
  <c r="AC85" i="5" s="1"/>
  <c r="AA86" i="5" l="1"/>
  <c r="R86" i="5" s="1"/>
  <c r="K86" i="5" l="1"/>
  <c r="T87" i="5" s="1"/>
  <c r="J86" i="5"/>
  <c r="S87" i="5" s="1"/>
  <c r="AB86" i="5"/>
  <c r="AC86" i="5" s="1"/>
  <c r="N86" i="5"/>
  <c r="W87" i="5" s="1"/>
  <c r="P86" i="5"/>
  <c r="Y87" i="5" s="1"/>
  <c r="Q86" i="5"/>
  <c r="Z87" i="5" s="1"/>
  <c r="L86" i="5"/>
  <c r="U87" i="5" s="1"/>
  <c r="M86" i="5"/>
  <c r="V87" i="5" s="1"/>
  <c r="O86" i="5"/>
  <c r="X87" i="5" s="1"/>
  <c r="AA87" i="5" l="1"/>
  <c r="R87" i="5" s="1"/>
  <c r="O87" i="5" l="1"/>
  <c r="X88" i="5" s="1"/>
  <c r="N87" i="5"/>
  <c r="W88" i="5" s="1"/>
  <c r="J87" i="5"/>
  <c r="S88" i="5" s="1"/>
  <c r="L87" i="5"/>
  <c r="U88" i="5" s="1"/>
  <c r="P87" i="5"/>
  <c r="Y88" i="5" s="1"/>
  <c r="Q87" i="5"/>
  <c r="Z88" i="5" s="1"/>
  <c r="AB87" i="5"/>
  <c r="AC87" i="5" s="1"/>
  <c r="M87" i="5"/>
  <c r="V88" i="5" s="1"/>
  <c r="K87" i="5"/>
  <c r="T88" i="5" s="1"/>
  <c r="AA88" i="5" l="1"/>
  <c r="R88" i="5" s="1"/>
  <c r="P88" i="5" l="1"/>
  <c r="Y89" i="5" s="1"/>
  <c r="J88" i="5"/>
  <c r="S89" i="5" s="1"/>
  <c r="AB88" i="5"/>
  <c r="AC88" i="5" s="1"/>
  <c r="K88" i="5"/>
  <c r="T89" i="5" s="1"/>
  <c r="Q88" i="5"/>
  <c r="Z89" i="5" s="1"/>
  <c r="L88" i="5"/>
  <c r="U89" i="5" s="1"/>
  <c r="M88" i="5"/>
  <c r="V89" i="5" s="1"/>
  <c r="N88" i="5"/>
  <c r="W89" i="5" s="1"/>
  <c r="O88" i="5"/>
  <c r="X89" i="5" s="1"/>
  <c r="AA89" i="5" l="1"/>
  <c r="R89" i="5" s="1"/>
  <c r="P89" i="5" l="1"/>
  <c r="Y90" i="5" s="1"/>
  <c r="J89" i="5"/>
  <c r="S90" i="5" s="1"/>
  <c r="L89" i="5"/>
  <c r="U90" i="5" s="1"/>
  <c r="K89" i="5"/>
  <c r="T90" i="5" s="1"/>
  <c r="M89" i="5"/>
  <c r="V90" i="5" s="1"/>
  <c r="AB89" i="5"/>
  <c r="AC89" i="5" s="1"/>
  <c r="N89" i="5"/>
  <c r="W90" i="5" s="1"/>
  <c r="O89" i="5"/>
  <c r="X90" i="5" s="1"/>
  <c r="Q89" i="5"/>
  <c r="Z90" i="5" s="1"/>
  <c r="AA90" i="5" l="1"/>
  <c r="R90" i="5" s="1"/>
  <c r="K90" i="5" l="1"/>
  <c r="T91" i="5" s="1"/>
  <c r="AB90" i="5"/>
  <c r="AC90" i="5" s="1"/>
  <c r="N90" i="5"/>
  <c r="W91" i="5" s="1"/>
  <c r="O90" i="5"/>
  <c r="X91" i="5" s="1"/>
  <c r="Q90" i="5"/>
  <c r="Z91" i="5" s="1"/>
  <c r="M90" i="5"/>
  <c r="V91" i="5" s="1"/>
  <c r="J90" i="5"/>
  <c r="S91" i="5" s="1"/>
  <c r="L90" i="5"/>
  <c r="U91" i="5" s="1"/>
  <c r="P90" i="5"/>
  <c r="Y91" i="5" s="1"/>
  <c r="AA91" i="5" l="1"/>
  <c r="R91" i="5" s="1"/>
  <c r="O91" i="5" l="1"/>
  <c r="X92" i="5" s="1"/>
  <c r="N91" i="5"/>
  <c r="W92" i="5" s="1"/>
  <c r="J91" i="5"/>
  <c r="S92" i="5" s="1"/>
  <c r="L91" i="5"/>
  <c r="U92" i="5" s="1"/>
  <c r="AB91" i="5"/>
  <c r="AC91" i="5" s="1"/>
  <c r="Q91" i="5"/>
  <c r="Z92" i="5" s="1"/>
  <c r="P91" i="5"/>
  <c r="Y92" i="5" s="1"/>
  <c r="K91" i="5"/>
  <c r="T92" i="5" s="1"/>
  <c r="M91" i="5"/>
  <c r="V92" i="5" s="1"/>
  <c r="AA92" i="5" l="1"/>
  <c r="R92" i="5" s="1"/>
  <c r="N92" i="5" l="1"/>
  <c r="W93" i="5" s="1"/>
  <c r="P92" i="5"/>
  <c r="Y93" i="5" s="1"/>
  <c r="K92" i="5"/>
  <c r="T93" i="5" s="1"/>
  <c r="M92" i="5"/>
  <c r="V93" i="5" s="1"/>
  <c r="Q92" i="5"/>
  <c r="Z93" i="5" s="1"/>
  <c r="AB92" i="5"/>
  <c r="AC92" i="5" s="1"/>
  <c r="J92" i="5"/>
  <c r="S93" i="5" s="1"/>
  <c r="L92" i="5"/>
  <c r="U93" i="5" s="1"/>
  <c r="O92" i="5"/>
  <c r="X93" i="5" s="1"/>
  <c r="AA93" i="5" l="1"/>
  <c r="R93" i="5" s="1"/>
  <c r="O93" i="5" l="1"/>
  <c r="X94" i="5" s="1"/>
  <c r="P93" i="5"/>
  <c r="Y94" i="5" s="1"/>
  <c r="AB93" i="5"/>
  <c r="AC93" i="5" s="1"/>
  <c r="L93" i="5"/>
  <c r="U94" i="5" s="1"/>
  <c r="N93" i="5"/>
  <c r="W94" i="5" s="1"/>
  <c r="Q93" i="5"/>
  <c r="Z94" i="5" s="1"/>
  <c r="J93" i="5"/>
  <c r="S94" i="5" s="1"/>
  <c r="K93" i="5"/>
  <c r="T94" i="5" s="1"/>
  <c r="M93" i="5"/>
  <c r="V94" i="5" s="1"/>
  <c r="AA94" i="5" l="1"/>
  <c r="R94" i="5" s="1"/>
  <c r="N94" i="5" l="1"/>
  <c r="W95" i="5" s="1"/>
  <c r="P94" i="5"/>
  <c r="Y95" i="5" s="1"/>
  <c r="Q94" i="5"/>
  <c r="Z95" i="5" s="1"/>
  <c r="J94" i="5"/>
  <c r="S95" i="5" s="1"/>
  <c r="K94" i="5"/>
  <c r="T95" i="5" s="1"/>
  <c r="M94" i="5"/>
  <c r="V95" i="5" s="1"/>
  <c r="AB94" i="5"/>
  <c r="AC94" i="5" s="1"/>
  <c r="L94" i="5"/>
  <c r="U95" i="5" s="1"/>
  <c r="O94" i="5"/>
  <c r="X95" i="5" s="1"/>
  <c r="AA95" i="5" l="1"/>
  <c r="R95" i="5" s="1"/>
  <c r="O95" i="5" l="1"/>
  <c r="X96" i="5" s="1"/>
  <c r="P95" i="5"/>
  <c r="Y96" i="5" s="1"/>
  <c r="Q95" i="5"/>
  <c r="Z96" i="5" s="1"/>
  <c r="J95" i="5"/>
  <c r="S96" i="5" s="1"/>
  <c r="K95" i="5"/>
  <c r="T96" i="5" s="1"/>
  <c r="M95" i="5"/>
  <c r="V96" i="5" s="1"/>
  <c r="N95" i="5"/>
  <c r="W96" i="5" s="1"/>
  <c r="AB95" i="5"/>
  <c r="AC95" i="5" s="1"/>
  <c r="L95" i="5"/>
  <c r="U96" i="5" s="1"/>
  <c r="AA96" i="5" l="1"/>
  <c r="R96" i="5" s="1"/>
  <c r="P96" i="5" l="1"/>
  <c r="Y97" i="5" s="1"/>
  <c r="Q96" i="5"/>
  <c r="Z97" i="5" s="1"/>
  <c r="AB96" i="5"/>
  <c r="AC96" i="5" s="1"/>
  <c r="J96" i="5"/>
  <c r="S97" i="5" s="1"/>
  <c r="K96" i="5"/>
  <c r="T97" i="5" s="1"/>
  <c r="L96" i="5"/>
  <c r="U97" i="5" s="1"/>
  <c r="M96" i="5"/>
  <c r="V97" i="5" s="1"/>
  <c r="N96" i="5"/>
  <c r="W97" i="5" s="1"/>
  <c r="O96" i="5"/>
  <c r="X97" i="5" s="1"/>
  <c r="AA97" i="5" l="1"/>
  <c r="R97" i="5" s="1"/>
  <c r="O97" i="5" l="1"/>
  <c r="X98" i="5" s="1"/>
  <c r="N97" i="5"/>
  <c r="W98" i="5" s="1"/>
  <c r="P97" i="5"/>
  <c r="Y98" i="5" s="1"/>
  <c r="Q97" i="5"/>
  <c r="Z98" i="5" s="1"/>
  <c r="J97" i="5"/>
  <c r="S98" i="5" s="1"/>
  <c r="L97" i="5"/>
  <c r="U98" i="5" s="1"/>
  <c r="K97" i="5"/>
  <c r="T98" i="5" s="1"/>
  <c r="M97" i="5"/>
  <c r="V98" i="5" s="1"/>
  <c r="AB97" i="5"/>
  <c r="AC97" i="5" s="1"/>
  <c r="AA98" i="5" l="1"/>
  <c r="R98" i="5" s="1"/>
  <c r="N98" i="5" l="1"/>
  <c r="W99" i="5" s="1"/>
  <c r="AB98" i="5"/>
  <c r="AC98" i="5" s="1"/>
  <c r="J98" i="5"/>
  <c r="S99" i="5" s="1"/>
  <c r="K98" i="5"/>
  <c r="T99" i="5" s="1"/>
  <c r="L98" i="5"/>
  <c r="U99" i="5" s="1"/>
  <c r="M98" i="5"/>
  <c r="V99" i="5" s="1"/>
  <c r="P98" i="5"/>
  <c r="Y99" i="5" s="1"/>
  <c r="Q98" i="5"/>
  <c r="Z99" i="5" s="1"/>
  <c r="O98" i="5"/>
  <c r="X99" i="5" s="1"/>
  <c r="AA99" i="5" l="1"/>
  <c r="R99" i="5" s="1"/>
  <c r="O99" i="5" l="1"/>
  <c r="X100" i="5" s="1"/>
  <c r="K99" i="5"/>
  <c r="T100" i="5" s="1"/>
  <c r="M99" i="5"/>
  <c r="V100" i="5" s="1"/>
  <c r="N99" i="5"/>
  <c r="W100" i="5" s="1"/>
  <c r="P99" i="5"/>
  <c r="Y100" i="5" s="1"/>
  <c r="Q99" i="5"/>
  <c r="Z100" i="5" s="1"/>
  <c r="AB99" i="5"/>
  <c r="AC99" i="5" s="1"/>
  <c r="J99" i="5"/>
  <c r="S100" i="5" s="1"/>
  <c r="L99" i="5"/>
  <c r="U100" i="5" s="1"/>
  <c r="AA100" i="5" l="1"/>
  <c r="R100" i="5" s="1"/>
  <c r="N100" i="5" l="1"/>
  <c r="W101" i="5" s="1"/>
  <c r="P100" i="5"/>
  <c r="Y101" i="5" s="1"/>
  <c r="K100" i="5"/>
  <c r="T101" i="5" s="1"/>
  <c r="O100" i="5"/>
  <c r="X101" i="5" s="1"/>
  <c r="Q100" i="5"/>
  <c r="Z101" i="5" s="1"/>
  <c r="J100" i="5"/>
  <c r="S101" i="5" s="1"/>
  <c r="L100" i="5"/>
  <c r="U101" i="5" s="1"/>
  <c r="AB100" i="5"/>
  <c r="AC100" i="5" s="1"/>
  <c r="M100" i="5"/>
  <c r="V101" i="5" s="1"/>
  <c r="AA101" i="5" l="1"/>
  <c r="R101" i="5" s="1"/>
  <c r="O101" i="5" l="1"/>
  <c r="X102" i="5" s="1"/>
  <c r="Q101" i="5"/>
  <c r="Z102" i="5" s="1"/>
  <c r="J101" i="5"/>
  <c r="S102" i="5" s="1"/>
  <c r="L101" i="5"/>
  <c r="U102" i="5" s="1"/>
  <c r="N101" i="5"/>
  <c r="W102" i="5" s="1"/>
  <c r="P101" i="5"/>
  <c r="Y102" i="5" s="1"/>
  <c r="AB101" i="5"/>
  <c r="AC101" i="5" s="1"/>
  <c r="K101" i="5"/>
  <c r="T102" i="5" s="1"/>
  <c r="M101" i="5"/>
  <c r="V102" i="5" s="1"/>
  <c r="AA102" i="5" l="1"/>
  <c r="R102" i="5" s="1"/>
  <c r="N102" i="5" l="1"/>
  <c r="W103" i="5" s="1"/>
  <c r="P102" i="5"/>
  <c r="Y103" i="5" s="1"/>
  <c r="K102" i="5"/>
  <c r="T103" i="5" s="1"/>
  <c r="O102" i="5"/>
  <c r="X103" i="5" s="1"/>
  <c r="Q102" i="5"/>
  <c r="Z103" i="5" s="1"/>
  <c r="J102" i="5"/>
  <c r="S103" i="5" s="1"/>
  <c r="AB102" i="5"/>
  <c r="AC102" i="5" s="1"/>
  <c r="L102" i="5"/>
  <c r="U103" i="5" s="1"/>
  <c r="M102" i="5"/>
  <c r="V103" i="5" s="1"/>
  <c r="AA103" i="5" l="1"/>
  <c r="R103" i="5" s="1"/>
  <c r="O103" i="5" l="1"/>
  <c r="X104" i="5" s="1"/>
  <c r="N103" i="5"/>
  <c r="W104" i="5" s="1"/>
  <c r="P103" i="5"/>
  <c r="Y104" i="5" s="1"/>
  <c r="Q103" i="5"/>
  <c r="Z104" i="5" s="1"/>
  <c r="AB103" i="5"/>
  <c r="AC103" i="5" s="1"/>
  <c r="J103" i="5"/>
  <c r="S104" i="5" s="1"/>
  <c r="K103" i="5"/>
  <c r="T104" i="5" s="1"/>
  <c r="M103" i="5"/>
  <c r="V104" i="5" s="1"/>
  <c r="L103" i="5"/>
  <c r="U104" i="5" s="1"/>
  <c r="AA104" i="5" l="1"/>
  <c r="R104" i="5" s="1"/>
  <c r="N104" i="5" l="1"/>
  <c r="W105" i="5" s="1"/>
  <c r="P104" i="5"/>
  <c r="Y105" i="5" s="1"/>
  <c r="Q104" i="5"/>
  <c r="Z105" i="5" s="1"/>
  <c r="J104" i="5"/>
  <c r="S105" i="5" s="1"/>
  <c r="AB104" i="5"/>
  <c r="AC104" i="5" s="1"/>
  <c r="K104" i="5"/>
  <c r="T105" i="5" s="1"/>
  <c r="L104" i="5"/>
  <c r="U105" i="5" s="1"/>
  <c r="M104" i="5"/>
  <c r="V105" i="5" s="1"/>
  <c r="O104" i="5"/>
  <c r="X105" i="5" s="1"/>
  <c r="AA105" i="5" l="1"/>
  <c r="R105" i="5" s="1"/>
  <c r="O105" i="5" l="1"/>
  <c r="X106" i="5" s="1"/>
  <c r="N105" i="5"/>
  <c r="W106" i="5" s="1"/>
  <c r="P105" i="5"/>
  <c r="Y106" i="5" s="1"/>
  <c r="Q105" i="5"/>
  <c r="Z106" i="5" s="1"/>
  <c r="J105" i="5"/>
  <c r="S106" i="5" s="1"/>
  <c r="AB105" i="5"/>
  <c r="AC105" i="5" s="1"/>
  <c r="K105" i="5"/>
  <c r="T106" i="5" s="1"/>
  <c r="L105" i="5"/>
  <c r="U106" i="5" s="1"/>
  <c r="M105" i="5"/>
  <c r="V106" i="5" s="1"/>
  <c r="AA106" i="5" l="1"/>
  <c r="R106" i="5" s="1"/>
  <c r="N106" i="5" l="1"/>
  <c r="W107" i="5" s="1"/>
  <c r="P106" i="5"/>
  <c r="Y107" i="5" s="1"/>
  <c r="Q106" i="5"/>
  <c r="Z107" i="5" s="1"/>
  <c r="AB106" i="5"/>
  <c r="AC106" i="5" s="1"/>
  <c r="J106" i="5"/>
  <c r="S107" i="5" s="1"/>
  <c r="K106" i="5"/>
  <c r="T107" i="5" s="1"/>
  <c r="L106" i="5"/>
  <c r="U107" i="5" s="1"/>
  <c r="M106" i="5"/>
  <c r="V107" i="5" s="1"/>
  <c r="O106" i="5"/>
  <c r="X107" i="5" s="1"/>
  <c r="AA107" i="5" l="1"/>
  <c r="R107" i="5" s="1"/>
  <c r="O107" i="5" l="1"/>
  <c r="X108" i="5" s="1"/>
  <c r="N107" i="5"/>
  <c r="W108" i="5" s="1"/>
  <c r="P107" i="5"/>
  <c r="Y108" i="5" s="1"/>
  <c r="Q107" i="5"/>
  <c r="Z108" i="5" s="1"/>
  <c r="J107" i="5"/>
  <c r="S108" i="5" s="1"/>
  <c r="AB107" i="5"/>
  <c r="AC107" i="5" s="1"/>
  <c r="K107" i="5"/>
  <c r="T108" i="5" s="1"/>
  <c r="L107" i="5"/>
  <c r="U108" i="5" s="1"/>
  <c r="M107" i="5"/>
  <c r="V108" i="5" s="1"/>
  <c r="AA108" i="5" l="1"/>
  <c r="R108" i="5" s="1"/>
  <c r="N108" i="5" l="1"/>
  <c r="W109" i="5" s="1"/>
  <c r="P108" i="5"/>
  <c r="Y109" i="5" s="1"/>
  <c r="AB108" i="5"/>
  <c r="AC108" i="5" s="1"/>
  <c r="J108" i="5"/>
  <c r="S109" i="5" s="1"/>
  <c r="K108" i="5"/>
  <c r="T109" i="5" s="1"/>
  <c r="O108" i="5"/>
  <c r="X109" i="5" s="1"/>
  <c r="Q108" i="5"/>
  <c r="Z109" i="5" s="1"/>
  <c r="L108" i="5"/>
  <c r="U109" i="5" s="1"/>
  <c r="M108" i="5"/>
  <c r="V109" i="5" s="1"/>
  <c r="AA109" i="5" l="1"/>
  <c r="R109" i="5" s="1"/>
  <c r="O109" i="5" l="1"/>
  <c r="X110" i="5" s="1"/>
  <c r="N109" i="5"/>
  <c r="W110" i="5" s="1"/>
  <c r="P109" i="5"/>
  <c r="Y110" i="5" s="1"/>
  <c r="Q109" i="5"/>
  <c r="Z110" i="5" s="1"/>
  <c r="AB109" i="5"/>
  <c r="AC109" i="5" s="1"/>
  <c r="J109" i="5"/>
  <c r="S110" i="5" s="1"/>
  <c r="K109" i="5"/>
  <c r="T110" i="5" s="1"/>
  <c r="M109" i="5"/>
  <c r="V110" i="5" s="1"/>
  <c r="L109" i="5"/>
  <c r="U110" i="5" s="1"/>
  <c r="AA110" i="5" l="1"/>
  <c r="R110" i="5" s="1"/>
  <c r="N110" i="5" l="1"/>
  <c r="W111" i="5" s="1"/>
  <c r="P110" i="5"/>
  <c r="Y111" i="5" s="1"/>
  <c r="K110" i="5"/>
  <c r="T111" i="5" s="1"/>
  <c r="Q110" i="5"/>
  <c r="Z111" i="5" s="1"/>
  <c r="J110" i="5"/>
  <c r="S111" i="5" s="1"/>
  <c r="L110" i="5"/>
  <c r="U111" i="5" s="1"/>
  <c r="O110" i="5"/>
  <c r="X111" i="5" s="1"/>
  <c r="AB110" i="5"/>
  <c r="AC110" i="5" s="1"/>
  <c r="M110" i="5"/>
  <c r="V111" i="5" s="1"/>
  <c r="AA111" i="5" l="1"/>
  <c r="R111" i="5" s="1"/>
  <c r="O111" i="5" l="1"/>
  <c r="X112" i="5" s="1"/>
  <c r="N111" i="5"/>
  <c r="W112" i="5" s="1"/>
  <c r="P111" i="5"/>
  <c r="Y112" i="5" s="1"/>
  <c r="Q111" i="5"/>
  <c r="Z112" i="5" s="1"/>
  <c r="AB111" i="5"/>
  <c r="AC111" i="5" s="1"/>
  <c r="J111" i="5"/>
  <c r="S112" i="5" s="1"/>
  <c r="K111" i="5"/>
  <c r="T112" i="5" s="1"/>
  <c r="L111" i="5"/>
  <c r="U112" i="5" s="1"/>
  <c r="M111" i="5"/>
  <c r="V112" i="5" s="1"/>
  <c r="AA112" i="5" l="1"/>
  <c r="R112" i="5" s="1"/>
  <c r="N112" i="5" l="1"/>
  <c r="W113" i="5" s="1"/>
  <c r="P112" i="5"/>
  <c r="Y113" i="5" s="1"/>
  <c r="Q112" i="5"/>
  <c r="Z113" i="5" s="1"/>
  <c r="J112" i="5"/>
  <c r="S113" i="5" s="1"/>
  <c r="L112" i="5"/>
  <c r="U113" i="5" s="1"/>
  <c r="O112" i="5"/>
  <c r="X113" i="5" s="1"/>
  <c r="K112" i="5"/>
  <c r="T113" i="5" s="1"/>
  <c r="M112" i="5"/>
  <c r="V113" i="5" s="1"/>
  <c r="AB112" i="5"/>
  <c r="AC112" i="5" s="1"/>
  <c r="AA113" i="5" l="1"/>
  <c r="R113" i="5" s="1"/>
  <c r="O113" i="5" l="1"/>
  <c r="X114" i="5" s="1"/>
  <c r="N113" i="5"/>
  <c r="W114" i="5" s="1"/>
  <c r="P113" i="5"/>
  <c r="Y114" i="5" s="1"/>
  <c r="Q113" i="5"/>
  <c r="Z114" i="5" s="1"/>
  <c r="J113" i="5"/>
  <c r="S114" i="5" s="1"/>
  <c r="AB113" i="5"/>
  <c r="AC113" i="5" s="1"/>
  <c r="K113" i="5"/>
  <c r="T114" i="5" s="1"/>
  <c r="M113" i="5"/>
  <c r="V114" i="5" s="1"/>
  <c r="L113" i="5"/>
  <c r="U114" i="5" s="1"/>
  <c r="AA114" i="5" l="1"/>
  <c r="R114" i="5" s="1"/>
  <c r="N114" i="5" l="1"/>
  <c r="W115" i="5" s="1"/>
  <c r="P114" i="5"/>
  <c r="Y115" i="5" s="1"/>
  <c r="K114" i="5"/>
  <c r="T115" i="5" s="1"/>
  <c r="Q114" i="5"/>
  <c r="Z115" i="5" s="1"/>
  <c r="J114" i="5"/>
  <c r="S115" i="5" s="1"/>
  <c r="L114" i="5"/>
  <c r="U115" i="5" s="1"/>
  <c r="O114" i="5"/>
  <c r="X115" i="5" s="1"/>
  <c r="AB114" i="5"/>
  <c r="AC114" i="5" s="1"/>
  <c r="M114" i="5"/>
  <c r="V115" i="5" s="1"/>
  <c r="AA115" i="5" l="1"/>
  <c r="R115" i="5" s="1"/>
  <c r="O115" i="5" l="1"/>
  <c r="X116" i="5" s="1"/>
  <c r="N115" i="5"/>
  <c r="W116" i="5" s="1"/>
  <c r="P115" i="5"/>
  <c r="Y116" i="5" s="1"/>
  <c r="Q115" i="5"/>
  <c r="Z116" i="5" s="1"/>
  <c r="AB115" i="5"/>
  <c r="AC115" i="5" s="1"/>
  <c r="J115" i="5"/>
  <c r="S116" i="5" s="1"/>
  <c r="K115" i="5"/>
  <c r="T116" i="5" s="1"/>
  <c r="L115" i="5"/>
  <c r="U116" i="5" s="1"/>
  <c r="M115" i="5"/>
  <c r="V116" i="5" s="1"/>
  <c r="AA116" i="5" l="1"/>
  <c r="R116" i="5" s="1"/>
  <c r="N116" i="5" l="1"/>
  <c r="W117" i="5" s="1"/>
  <c r="P116" i="5"/>
  <c r="Y117" i="5" s="1"/>
  <c r="AB116" i="5"/>
  <c r="AC116" i="5" s="1"/>
  <c r="Q116" i="5"/>
  <c r="Z117" i="5" s="1"/>
  <c r="J116" i="5"/>
  <c r="S117" i="5" s="1"/>
  <c r="K116" i="5"/>
  <c r="T117" i="5" s="1"/>
  <c r="L116" i="5"/>
  <c r="U117" i="5" s="1"/>
  <c r="M116" i="5"/>
  <c r="V117" i="5" s="1"/>
  <c r="O116" i="5"/>
  <c r="X117" i="5" s="1"/>
  <c r="AA117" i="5" l="1"/>
  <c r="R117" i="5" s="1"/>
  <c r="O117" i="5" l="1"/>
  <c r="X118" i="5" s="1"/>
  <c r="N117" i="5"/>
  <c r="W118" i="5" s="1"/>
  <c r="P117" i="5"/>
  <c r="Y118" i="5" s="1"/>
  <c r="Q117" i="5"/>
  <c r="Z118" i="5" s="1"/>
  <c r="J117" i="5"/>
  <c r="S118" i="5" s="1"/>
  <c r="AB117" i="5"/>
  <c r="AC117" i="5" s="1"/>
  <c r="K117" i="5"/>
  <c r="T118" i="5" s="1"/>
  <c r="L117" i="5"/>
  <c r="U118" i="5" s="1"/>
  <c r="M117" i="5"/>
  <c r="V118" i="5" s="1"/>
  <c r="AA118" i="5" l="1"/>
  <c r="R118" i="5" s="1"/>
  <c r="N118" i="5" l="1"/>
  <c r="W119" i="5" s="1"/>
  <c r="J118" i="5"/>
  <c r="S119" i="5" s="1"/>
  <c r="L118" i="5"/>
  <c r="U119" i="5" s="1"/>
  <c r="P118" i="5"/>
  <c r="Y119" i="5" s="1"/>
  <c r="Q118" i="5"/>
  <c r="Z119" i="5" s="1"/>
  <c r="AB118" i="5"/>
  <c r="AC118" i="5" s="1"/>
  <c r="M118" i="5"/>
  <c r="V119" i="5" s="1"/>
  <c r="O118" i="5"/>
  <c r="X119" i="5" s="1"/>
  <c r="K118" i="5"/>
  <c r="T119" i="5" s="1"/>
  <c r="AA119" i="5" l="1"/>
  <c r="R119" i="5" s="1"/>
  <c r="O119" i="5" l="1"/>
  <c r="X120" i="5" s="1"/>
  <c r="N119" i="5"/>
  <c r="W120" i="5" s="1"/>
  <c r="P119" i="5"/>
  <c r="Y120" i="5" s="1"/>
  <c r="Q119" i="5"/>
  <c r="Z120" i="5" s="1"/>
  <c r="AB119" i="5"/>
  <c r="AC119" i="5" s="1"/>
  <c r="J119" i="5"/>
  <c r="S120" i="5" s="1"/>
  <c r="K119" i="5"/>
  <c r="T120" i="5" s="1"/>
  <c r="L119" i="5"/>
  <c r="U120" i="5" s="1"/>
  <c r="M119" i="5"/>
  <c r="V120" i="5" s="1"/>
  <c r="AA120" i="5" l="1"/>
  <c r="R120" i="5" s="1"/>
  <c r="N120" i="5" l="1"/>
  <c r="W121" i="5" s="1"/>
  <c r="P120" i="5"/>
  <c r="Y121" i="5" s="1"/>
  <c r="Q120" i="5"/>
  <c r="Z121" i="5" s="1"/>
  <c r="J120" i="5"/>
  <c r="S121" i="5" s="1"/>
  <c r="AB120" i="5"/>
  <c r="AC120" i="5" s="1"/>
  <c r="M120" i="5"/>
  <c r="V121" i="5" s="1"/>
  <c r="K120" i="5"/>
  <c r="T121" i="5" s="1"/>
  <c r="L120" i="5"/>
  <c r="U121" i="5" s="1"/>
  <c r="O120" i="5"/>
  <c r="X121" i="5" s="1"/>
  <c r="AA121" i="5" l="1"/>
  <c r="R121" i="5" s="1"/>
  <c r="O121" i="5" l="1"/>
  <c r="X122" i="5" s="1"/>
  <c r="J121" i="5"/>
  <c r="S122" i="5" s="1"/>
  <c r="L121" i="5"/>
  <c r="U122" i="5" s="1"/>
  <c r="M121" i="5"/>
  <c r="V122" i="5" s="1"/>
  <c r="N121" i="5"/>
  <c r="W122" i="5" s="1"/>
  <c r="P121" i="5"/>
  <c r="Y122" i="5" s="1"/>
  <c r="Q121" i="5"/>
  <c r="Z122" i="5" s="1"/>
  <c r="AB121" i="5"/>
  <c r="AC121" i="5" s="1"/>
  <c r="K121" i="5"/>
  <c r="T122" i="5" s="1"/>
  <c r="AA122" i="5" l="1"/>
  <c r="R122" i="5" s="1"/>
  <c r="N122" i="5" l="1"/>
  <c r="W123" i="5" s="1"/>
  <c r="K122" i="5"/>
  <c r="T123" i="5" s="1"/>
  <c r="P122" i="5"/>
  <c r="Y123" i="5" s="1"/>
  <c r="AB122" i="5"/>
  <c r="AC122" i="5" s="1"/>
  <c r="J122" i="5"/>
  <c r="S123" i="5" s="1"/>
  <c r="L122" i="5"/>
  <c r="U123" i="5" s="1"/>
  <c r="M122" i="5"/>
  <c r="V123" i="5" s="1"/>
  <c r="Q122" i="5"/>
  <c r="Z123" i="5" s="1"/>
  <c r="O122" i="5"/>
  <c r="X123" i="5" s="1"/>
  <c r="AA123" i="5" l="1"/>
  <c r="R123" i="5" s="1"/>
  <c r="O123" i="5" l="1"/>
  <c r="X124" i="5" s="1"/>
  <c r="J123" i="5"/>
  <c r="S124" i="5" s="1"/>
  <c r="K123" i="5"/>
  <c r="T124" i="5" s="1"/>
  <c r="N123" i="5"/>
  <c r="W124" i="5" s="1"/>
  <c r="P123" i="5"/>
  <c r="Y124" i="5" s="1"/>
  <c r="Q123" i="5"/>
  <c r="Z124" i="5" s="1"/>
  <c r="AB123" i="5"/>
  <c r="AC123" i="5" s="1"/>
  <c r="L123" i="5"/>
  <c r="U124" i="5" s="1"/>
  <c r="M123" i="5"/>
  <c r="V124" i="5" s="1"/>
  <c r="AA124" i="5" l="1"/>
  <c r="R124" i="5" s="1"/>
  <c r="N124" i="5" l="1"/>
  <c r="W125" i="5" s="1"/>
  <c r="P124" i="5"/>
  <c r="Y125" i="5" s="1"/>
  <c r="AB124" i="5"/>
  <c r="AC124" i="5" s="1"/>
  <c r="J124" i="5"/>
  <c r="S125" i="5" s="1"/>
  <c r="K124" i="5"/>
  <c r="T125" i="5" s="1"/>
  <c r="M124" i="5"/>
  <c r="V125" i="5" s="1"/>
  <c r="O124" i="5"/>
  <c r="X125" i="5" s="1"/>
  <c r="Q124" i="5"/>
  <c r="Z125" i="5" s="1"/>
  <c r="L124" i="5"/>
  <c r="U125" i="5" s="1"/>
  <c r="AA125" i="5" l="1"/>
  <c r="R125" i="5" s="1"/>
  <c r="O125" i="5" l="1"/>
  <c r="X126" i="5" s="1"/>
  <c r="N125" i="5"/>
  <c r="W126" i="5" s="1"/>
  <c r="P125" i="5"/>
  <c r="Y126" i="5" s="1"/>
  <c r="Q125" i="5"/>
  <c r="Z126" i="5" s="1"/>
  <c r="AB125" i="5"/>
  <c r="AC125" i="5" s="1"/>
  <c r="J125" i="5"/>
  <c r="S126" i="5" s="1"/>
  <c r="K125" i="5"/>
  <c r="T126" i="5" s="1"/>
  <c r="L125" i="5"/>
  <c r="U126" i="5" s="1"/>
  <c r="M125" i="5"/>
  <c r="V126" i="5" s="1"/>
  <c r="AA126" i="5" l="1"/>
  <c r="R126" i="5" s="1"/>
  <c r="N126" i="5" l="1"/>
  <c r="W127" i="5" s="1"/>
  <c r="P126" i="5"/>
  <c r="Y127" i="5" s="1"/>
  <c r="J126" i="5"/>
  <c r="S127" i="5" s="1"/>
  <c r="L126" i="5"/>
  <c r="U127" i="5" s="1"/>
  <c r="M126" i="5"/>
  <c r="V127" i="5" s="1"/>
  <c r="Q126" i="5"/>
  <c r="Z127" i="5" s="1"/>
  <c r="K126" i="5"/>
  <c r="T127" i="5" s="1"/>
  <c r="AB126" i="5"/>
  <c r="AC126" i="5" s="1"/>
  <c r="O126" i="5"/>
  <c r="X127" i="5" s="1"/>
  <c r="AA127" i="5" l="1"/>
  <c r="R127" i="5" s="1"/>
  <c r="O127" i="5" l="1"/>
  <c r="X128" i="5" s="1"/>
  <c r="J127" i="5"/>
  <c r="S128" i="5" s="1"/>
  <c r="N127" i="5"/>
  <c r="W128" i="5" s="1"/>
  <c r="P127" i="5"/>
  <c r="Y128" i="5" s="1"/>
  <c r="Q127" i="5"/>
  <c r="Z128" i="5" s="1"/>
  <c r="AB127" i="5"/>
  <c r="AC127" i="5" s="1"/>
  <c r="K127" i="5"/>
  <c r="T128" i="5" s="1"/>
  <c r="M127" i="5"/>
  <c r="V128" i="5" s="1"/>
  <c r="L127" i="5"/>
  <c r="U128" i="5" s="1"/>
  <c r="AA128" i="5" l="1"/>
  <c r="R128" i="5" s="1"/>
  <c r="N128" i="5" l="1"/>
  <c r="W129" i="5" s="1"/>
  <c r="P128" i="5"/>
  <c r="Y129" i="5" s="1"/>
  <c r="AB128" i="5"/>
  <c r="AC128" i="5" s="1"/>
  <c r="J128" i="5"/>
  <c r="S129" i="5" s="1"/>
  <c r="K128" i="5"/>
  <c r="T129" i="5" s="1"/>
  <c r="M128" i="5"/>
  <c r="V129" i="5" s="1"/>
  <c r="O128" i="5"/>
  <c r="X129" i="5" s="1"/>
  <c r="Q128" i="5"/>
  <c r="Z129" i="5" s="1"/>
  <c r="L128" i="5"/>
  <c r="U129" i="5" s="1"/>
  <c r="AA129" i="5" l="1"/>
  <c r="R129" i="5" s="1"/>
  <c r="O129" i="5" l="1"/>
  <c r="X130" i="5" s="1"/>
  <c r="N129" i="5"/>
  <c r="W130" i="5" s="1"/>
  <c r="P129" i="5"/>
  <c r="Y130" i="5" s="1"/>
  <c r="Q129" i="5"/>
  <c r="Z130" i="5" s="1"/>
  <c r="AB129" i="5"/>
  <c r="AC129" i="5" s="1"/>
  <c r="J129" i="5"/>
  <c r="S130" i="5" s="1"/>
  <c r="K129" i="5"/>
  <c r="T130" i="5" s="1"/>
  <c r="L129" i="5"/>
  <c r="U130" i="5" s="1"/>
  <c r="M129" i="5"/>
  <c r="V130" i="5" s="1"/>
  <c r="AA130" i="5" l="1"/>
  <c r="R130" i="5" s="1"/>
  <c r="N130" i="5" l="1"/>
  <c r="W131" i="5" s="1"/>
  <c r="P130" i="5"/>
  <c r="Y131" i="5" s="1"/>
  <c r="AB130" i="5"/>
  <c r="AC130" i="5" s="1"/>
  <c r="J130" i="5"/>
  <c r="S131" i="5" s="1"/>
  <c r="K130" i="5"/>
  <c r="T131" i="5" s="1"/>
  <c r="M130" i="5"/>
  <c r="V131" i="5" s="1"/>
  <c r="O130" i="5"/>
  <c r="X131" i="5" s="1"/>
  <c r="Q130" i="5"/>
  <c r="Z131" i="5" s="1"/>
  <c r="L130" i="5"/>
  <c r="U131" i="5" s="1"/>
  <c r="AA131" i="5" l="1"/>
  <c r="R131" i="5" s="1"/>
  <c r="O131" i="5" l="1"/>
  <c r="X132" i="5" s="1"/>
  <c r="N131" i="5"/>
  <c r="W132" i="5" s="1"/>
  <c r="P131" i="5"/>
  <c r="Y132" i="5" s="1"/>
  <c r="Q131" i="5"/>
  <c r="Z132" i="5" s="1"/>
  <c r="J131" i="5"/>
  <c r="S132" i="5" s="1"/>
  <c r="AB131" i="5"/>
  <c r="AC131" i="5" s="1"/>
  <c r="L131" i="5"/>
  <c r="U132" i="5" s="1"/>
  <c r="M131" i="5"/>
  <c r="V132" i="5" s="1"/>
  <c r="K131" i="5"/>
  <c r="T132" i="5" s="1"/>
  <c r="AA132" i="5" l="1"/>
  <c r="R132" i="5" s="1"/>
  <c r="N132" i="5" l="1"/>
  <c r="W133" i="5" s="1"/>
  <c r="P132" i="5"/>
  <c r="Y133" i="5" s="1"/>
  <c r="Q132" i="5"/>
  <c r="Z133" i="5" s="1"/>
  <c r="AB132" i="5"/>
  <c r="AC132" i="5" s="1"/>
  <c r="J132" i="5"/>
  <c r="S133" i="5" s="1"/>
  <c r="K132" i="5"/>
  <c r="T133" i="5" s="1"/>
  <c r="L132" i="5"/>
  <c r="U133" i="5" s="1"/>
  <c r="O132" i="5"/>
  <c r="X133" i="5" s="1"/>
  <c r="M132" i="5"/>
  <c r="V133" i="5" s="1"/>
  <c r="AA133" i="5" l="1"/>
  <c r="R133" i="5" s="1"/>
  <c r="O133" i="5" l="1"/>
  <c r="X134" i="5" s="1"/>
  <c r="Q133" i="5"/>
  <c r="Z134" i="5" s="1"/>
  <c r="K133" i="5"/>
  <c r="T134" i="5" s="1"/>
  <c r="M133" i="5"/>
  <c r="V134" i="5" s="1"/>
  <c r="N133" i="5"/>
  <c r="W134" i="5" s="1"/>
  <c r="P133" i="5"/>
  <c r="Y134" i="5" s="1"/>
  <c r="AB133" i="5"/>
  <c r="AC133" i="5" s="1"/>
  <c r="J133" i="5"/>
  <c r="S134" i="5" s="1"/>
  <c r="L133" i="5"/>
  <c r="U134" i="5" s="1"/>
  <c r="AA134" i="5" l="1"/>
  <c r="R134" i="5" s="1"/>
  <c r="N134" i="5" l="1"/>
  <c r="P134" i="5"/>
  <c r="AB134" i="5"/>
  <c r="AC134" i="5" s="1"/>
  <c r="J134" i="5"/>
  <c r="L134" i="5"/>
  <c r="M134" i="5"/>
  <c r="Q134" i="5"/>
  <c r="K134" i="5"/>
  <c r="O134" i="5"/>
  <c r="B26" i="4" l="1"/>
  <c r="B21" i="4"/>
  <c r="B25" i="4"/>
  <c r="B22" i="4" l="1"/>
  <c r="B31" i="4"/>
  <c r="B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<sst xmlns="http://schemas.openxmlformats.org/spreadsheetml/2006/main" count="132" uniqueCount="74">
  <si>
    <t>E[S]</t>
  </si>
  <si>
    <r>
      <t>Σ_(n=1) ^(m-1) (((m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)^n)/n!)</t>
    </r>
  </si>
  <si>
    <r>
      <t>(m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)^m / (m!*(1-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))</t>
    </r>
  </si>
  <si>
    <t>E[n]</t>
  </si>
  <si>
    <t>E[n_q]</t>
  </si>
  <si>
    <r>
      <rPr>
        <b/>
        <sz val="11"/>
        <color theme="1"/>
        <rFont val="Calibri"/>
        <family val="2"/>
        <scheme val="minor"/>
      </rPr>
      <t>p_0</t>
    </r>
    <r>
      <rPr>
        <sz val="11"/>
        <color theme="1"/>
        <rFont val="Calibri"/>
        <family val="2"/>
        <scheme val="minor"/>
      </rPr>
      <t>=P(=0)</t>
    </r>
  </si>
  <si>
    <r>
      <rPr>
        <b/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=P(&gt;=m jobs)=prob of queueu</t>
    </r>
  </si>
  <si>
    <r>
      <rPr>
        <b/>
        <sz val="11"/>
        <color theme="1"/>
        <rFont val="Calibri"/>
        <family val="2"/>
        <scheme val="minor"/>
      </rPr>
      <t>μ</t>
    </r>
    <r>
      <rPr>
        <sz val="11"/>
        <color theme="1"/>
        <rFont val="Calibri"/>
        <family val="2"/>
        <scheme val="minor"/>
      </rPr>
      <t>=mean service rate[jobs/s]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</si>
  <si>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=number of servers</t>
    </r>
  </si>
  <si>
    <r>
      <rPr>
        <b/>
        <i/>
        <sz val="11"/>
        <color theme="1"/>
        <rFont val="Calibri"/>
        <family val="2"/>
        <scheme val="minor"/>
      </rPr>
      <t>ρ</t>
    </r>
    <r>
      <rPr>
        <sz val="11"/>
        <color theme="1"/>
        <rFont val="Calibri"/>
        <family val="2"/>
        <scheme val="minor"/>
      </rPr>
      <t>=traffic intensity[]=utilization</t>
    </r>
  </si>
  <si>
    <t>mμ</t>
  </si>
  <si>
    <t>E[n_s]</t>
  </si>
  <si>
    <r>
      <t>E[r]</t>
    </r>
    <r>
      <rPr>
        <sz val="11"/>
        <color theme="1"/>
        <rFont val="Calibri"/>
        <family val="2"/>
        <scheme val="minor"/>
      </rPr>
      <t>=mean response time[s]</t>
    </r>
  </si>
  <si>
    <t>load [KiB]</t>
  </si>
  <si>
    <t>Actual r- file 1</t>
  </si>
  <si>
    <t>Actual r- file 2</t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</si>
  <si>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observed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</si>
  <si>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used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</si>
  <si>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</si>
  <si>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used</t>
    </r>
  </si>
  <si>
    <t>Throughput observed -file 1</t>
  </si>
  <si>
    <t>Throughput observed -file 2</t>
  </si>
  <si>
    <t>E[throughput]</t>
  </si>
  <si>
    <t>N=jobs</t>
  </si>
  <si>
    <t>M=devices</t>
  </si>
  <si>
    <t>S_1=service time</t>
  </si>
  <si>
    <t>v_1=visits to ith device</t>
  </si>
  <si>
    <t>Inputs</t>
  </si>
  <si>
    <t>Outputs</t>
  </si>
  <si>
    <t>X=througput</t>
  </si>
  <si>
    <t>R_1=response time</t>
  </si>
  <si>
    <t>R=system respone time</t>
  </si>
  <si>
    <t>U_1=utilization</t>
  </si>
  <si>
    <t>Q_1=E[n]</t>
  </si>
  <si>
    <t>Clients/iterations</t>
  </si>
  <si>
    <t>//fixed capacity</t>
  </si>
  <si>
    <t>Z=think time (users)</t>
  </si>
  <si>
    <t>X_1=througput</t>
  </si>
  <si>
    <t>todo</t>
  </si>
  <si>
    <t>Clients</t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</si>
  <si>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observed-1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</si>
  <si>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observed-2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</si>
  <si>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 -1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</si>
  <si>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 -2</t>
    </r>
  </si>
  <si>
    <t>Actual r - mean</t>
  </si>
  <si>
    <t>Throughput observed - mean</t>
  </si>
  <si>
    <t>S_i=service time</t>
  </si>
  <si>
    <t>v_i=visits to ith device</t>
  </si>
  <si>
    <t>Q_1</t>
  </si>
  <si>
    <t>Q_2</t>
  </si>
  <si>
    <t>Q_3</t>
  </si>
  <si>
    <t>Q_4</t>
  </si>
  <si>
    <t>Q_5</t>
  </si>
  <si>
    <t>Q_6</t>
  </si>
  <si>
    <t>Q_7</t>
  </si>
  <si>
    <t>Q_8</t>
  </si>
  <si>
    <t>R_1</t>
  </si>
  <si>
    <t>R_2</t>
  </si>
  <si>
    <t>R_3</t>
  </si>
  <si>
    <t>R_4</t>
  </si>
  <si>
    <t>R_5</t>
  </si>
  <si>
    <t>R_6</t>
  </si>
  <si>
    <t>R_7</t>
  </si>
  <si>
    <t>R_8</t>
  </si>
  <si>
    <t>X_i=througput</t>
  </si>
  <si>
    <t>U_i=utilization</t>
  </si>
  <si>
    <r>
      <rPr>
        <b/>
        <sz val="11"/>
        <color theme="1"/>
        <rFont val="Calibri"/>
        <family val="2"/>
        <scheme val="minor"/>
      </rPr>
      <t>E[r]</t>
    </r>
    <r>
      <rPr>
        <sz val="11"/>
        <color theme="1"/>
        <rFont val="Calibri"/>
        <family val="2"/>
        <scheme val="minor"/>
      </rPr>
      <t>=mean response time[s]-littles law</t>
    </r>
  </si>
  <si>
    <t>E[throughput] - closed system</t>
  </si>
  <si>
    <t>E[throughput] -closed system</t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</si>
  <si>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min mμ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</si>
  <si>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</t>
    </r>
  </si>
  <si>
    <t>E[throughput] -used</t>
  </si>
  <si>
    <t>E[throughput] - E[n]/E[r]</t>
  </si>
  <si>
    <r>
      <rPr>
        <b/>
        <sz val="11"/>
        <color theme="1"/>
        <rFont val="Calibri"/>
        <family val="2"/>
        <scheme val="minor"/>
      </rPr>
      <t>μ</t>
    </r>
    <r>
      <rPr>
        <sz val="11"/>
        <color theme="1"/>
        <rFont val="Calibri"/>
        <family val="2"/>
        <scheme val="minor"/>
      </rPr>
      <t xml:space="preserve"> -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</si>
</sst>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8102348118828618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KiB'!$B$1:$I$1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KiB'!$B$21:$I$21</c:f>
              <c:numCache>
                <c:formatCode>General</c:formatCode>
                <c:ptCount val="8"/>
                <c:pt idx="0">
                  <c:v>1.0538255491759586E-3</c:v>
                </c:pt>
                <c:pt idx="1">
                  <c:v>7.7039741618237347E-3</c:v>
                </c:pt>
                <c:pt idx="2">
                  <c:v>1.3095243185224018E-2</c:v>
                </c:pt>
                <c:pt idx="3">
                  <c:v>1.8821747951099525E-2</c:v>
                </c:pt>
                <c:pt idx="4">
                  <c:v>2.4613541033649471E-2</c:v>
                </c:pt>
                <c:pt idx="5">
                  <c:v>2.953253248711955E-2</c:v>
                </c:pt>
                <c:pt idx="6">
                  <c:v>3.4766714555371982E-2</c:v>
                </c:pt>
                <c:pt idx="7">
                  <c:v>4.0691687931316424E-2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9FB-9D36-8372585C2F17}"/>
            </c:ext>
          </c:extLst>
        </c:ser>
        <c:ser>
          <c:idx val="1"/>
          <c:order val="1"/>
          <c:tx>
            <c:v>r - file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KiB'!$B$1:$I$1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KiB'!$B$22:$I$22</c:f>
              <c:numCache>
                <c:formatCode>General</c:formatCode>
                <c:ptCount val="8"/>
                <c:pt idx="0">
                  <c:v>4.658121933621933E-4</c:v>
                </c:pt>
                <c:pt idx="1">
                  <c:v>4.3213964646464671E-3</c:v>
                </c:pt>
                <c:pt idx="2">
                  <c:v>8.6427929292929341E-3</c:v>
                </c:pt>
                <c:pt idx="3">
                  <c:v>1.2885785173160176E-2</c:v>
                </c:pt>
                <c:pt idx="4">
                  <c:v>1.8115856277056284E-2</c:v>
                </c:pt>
                <c:pt idx="5">
                  <c:v>2.3654078774760601E-2</c:v>
                </c:pt>
                <c:pt idx="6">
                  <c:v>2.9690192279942271E-2</c:v>
                </c:pt>
                <c:pt idx="7">
                  <c:v>3.579240124458874E-2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BC-49FB-9D36-8372585C2F17}"/>
            </c:ext>
          </c:extLst>
        </c:ser>
        <c:ser>
          <c:idx val="2"/>
          <c:order val="2"/>
          <c:tx>
            <c:v>r - file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KiB'!$B$1:$I$1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KiB'!$B$23:$I$23</c:f>
              <c:numCache>
                <c:formatCode>General</c:formatCode>
                <c:ptCount val="8"/>
                <c:pt idx="0">
                  <c:v>5.0052358104858111E-4</c:v>
                </c:pt>
                <c:pt idx="1">
                  <c:v>4.6528556277056245E-3</c:v>
                </c:pt>
                <c:pt idx="2">
                  <c:v>8.7622702741702741E-3</c:v>
                </c:pt>
                <c:pt idx="3">
                  <c:v>1.3496003427128426E-2</c:v>
                </c:pt>
                <c:pt idx="4">
                  <c:v>1.8618932756132758E-2</c:v>
                </c:pt>
                <c:pt idx="5">
                  <c:v>2.3964291945428307E-2</c:v>
                </c:pt>
                <c:pt idx="6">
                  <c:v>3.0005493506493484E-2</c:v>
                </c:pt>
                <c:pt idx="7">
                  <c:v>3.6056815476190468E-2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C-49FB-9D36-8372585C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20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8102348118828618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KiB'!$B$1:$I$1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KiB'!$B$26:$I$26</c:f>
              <c:numCache>
                <c:formatCode>General</c:formatCode>
                <c:ptCount val="8"/>
                <c:pt idx="0">
                  <c:v>948.92366272762354</c:v>
                </c:pt>
                <c:pt idx="1">
                  <c:v>129.80313523835514</c:v>
                </c:pt>
                <c:pt idx="2">
                  <c:v>76.36360668187875</c:v>
                </c:pt>
                <c:pt idx="3">
                  <c:v>53.130028231069907</c:v>
                </c:pt>
                <c:pt idx="4">
                  <c:v>40.62804285790849</c:v>
                </c:pt>
                <c:pt idx="5">
                  <c:v>33.860963343937556</c:v>
                </c:pt>
                <c:pt idx="6">
                  <c:v>28.763143506336434</c:v>
                </c:pt>
                <c:pt idx="7">
                  <c:v>24.575043475412027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9FB-9D36-8372585C2F17}"/>
            </c:ext>
          </c:extLst>
        </c:ser>
        <c:ser>
          <c:idx val="1"/>
          <c:order val="1"/>
          <c:tx>
            <c:v>r - file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KiB'!$B$1:$I$1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KiB'!$B$27:$I$27</c:f>
              <c:numCache>
                <c:formatCode>General</c:formatCode>
                <c:ptCount val="8"/>
                <c:pt idx="0">
                  <c:v>23979.459196078427</c:v>
                </c:pt>
                <c:pt idx="1">
                  <c:v>3074.8667411764709</c:v>
                </c:pt>
                <c:pt idx="2">
                  <c:v>1624.6136647058825</c:v>
                </c:pt>
                <c:pt idx="3">
                  <c:v>1102.9593450980392</c:v>
                </c:pt>
                <c:pt idx="4">
                  <c:v>835.09622333333334</c:v>
                </c:pt>
                <c:pt idx="5">
                  <c:v>671.54202588235296</c:v>
                </c:pt>
                <c:pt idx="6">
                  <c:v>561.67240215686286</c:v>
                </c:pt>
                <c:pt idx="7">
                  <c:v>482.69483392156866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BC-49FB-9D36-8372585C2F17}"/>
            </c:ext>
          </c:extLst>
        </c:ser>
        <c:ser>
          <c:idx val="2"/>
          <c:order val="2"/>
          <c:tx>
            <c:v>r - file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KiB'!$B$1:$I$1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KiB'!$B$28:$I$28</c:f>
              <c:numCache>
                <c:formatCode>General</c:formatCode>
                <c:ptCount val="8"/>
                <c:pt idx="0">
                  <c:v>23658.097098039212</c:v>
                </c:pt>
                <c:pt idx="1">
                  <c:v>3085.2099078431365</c:v>
                </c:pt>
                <c:pt idx="2">
                  <c:v>1626.4264921568627</c:v>
                </c:pt>
                <c:pt idx="3">
                  <c:v>1104.7139313725486</c:v>
                </c:pt>
                <c:pt idx="4">
                  <c:v>836.15380470588218</c:v>
                </c:pt>
                <c:pt idx="5">
                  <c:v>672.68228176470598</c:v>
                </c:pt>
                <c:pt idx="6">
                  <c:v>562.78740294117654</c:v>
                </c:pt>
                <c:pt idx="7">
                  <c:v>483.66335568627454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C-49FB-9D36-8372585C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20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77164127532943461"/>
          <c:h val="0.62271617089530473"/>
        </c:manualLayout>
      </c:layout>
      <c:scatterChart>
        <c:scatterStyle val="lineMarker"/>
        <c:varyColors val="0"/>
        <c:ser>
          <c:idx val="1"/>
          <c:order val="0"/>
          <c:tx>
            <c:v>E[r]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clients'!$J$26:$Q$26</c:f>
              <c:numCache>
                <c:formatCode>General</c:formatCode>
                <c:ptCount val="8"/>
                <c:pt idx="0">
                  <c:v>2.0442265406312044E-3</c:v>
                </c:pt>
                <c:pt idx="1">
                  <c:v>2.1375655455006474E-3</c:v>
                </c:pt>
                <c:pt idx="2">
                  <c:v>4.254957379091158E-3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43C-4FC3-A74A-0FDDB3993C90}"/>
            </c:ext>
          </c:extLst>
        </c:ser>
        <c:ser>
          <c:idx val="3"/>
          <c:order val="1"/>
          <c:tx>
            <c:v>E[r]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7"/>
            <c:marker>
              <c:symbol val="triang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43C-4FC3-A74A-0FDDB3993C90}"/>
              </c:ext>
            </c:extLst>
          </c:dPt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clients'!$R$26:$Y$26</c:f>
              <c:numCache>
                <c:formatCode>General</c:formatCode>
                <c:ptCount val="8"/>
                <c:pt idx="0">
                  <c:v>4.1941022182626821E-3</c:v>
                </c:pt>
                <c:pt idx="1">
                  <c:v>4.2201957559837621E-3</c:v>
                </c:pt>
                <c:pt idx="2">
                  <c:v>6.5786710297481201E-3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3C-4FC3-A74A-0FDDB3993C90}"/>
            </c:ext>
          </c:extLst>
        </c:ser>
        <c:ser>
          <c:idx val="4"/>
          <c:order val="2"/>
          <c:tx>
            <c:v>E[r]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clients'!$Z$26:$AG$26</c:f>
              <c:numCache>
                <c:formatCode>General</c:formatCode>
                <c:ptCount val="8"/>
                <c:pt idx="0">
                  <c:v>8.6247949491801579E-3</c:v>
                </c:pt>
                <c:pt idx="1">
                  <c:v>8.6277455425545543E-3</c:v>
                </c:pt>
                <c:pt idx="2">
                  <c:v>1.1356301716923756E-2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3C-4FC3-A74A-0FDDB3993C90}"/>
            </c:ext>
          </c:extLst>
        </c:ser>
        <c:ser>
          <c:idx val="5"/>
          <c:order val="3"/>
          <c:tx>
            <c:v>observed - M=4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clients'!$J$29:$Q$29</c:f>
              <c:numCache>
                <c:formatCode>General</c:formatCode>
                <c:ptCount val="8"/>
                <c:pt idx="0">
                  <c:v>5.106296274812341E-3</c:v>
                </c:pt>
                <c:pt idx="1">
                  <c:v>4.3603229458614706E-3</c:v>
                </c:pt>
                <c:pt idx="2">
                  <c:v>4.0476748919729983E-3</c:v>
                </c:pt>
                <c:pt idx="3">
                  <c:v>4.0784159779944981E-3</c:v>
                </c:pt>
                <c:pt idx="4">
                  <c:v>4.1555671424106065E-3</c:v>
                </c:pt>
                <c:pt idx="5">
                  <c:v>4.7707896345336367E-3</c:v>
                </c:pt>
                <c:pt idx="6">
                  <c:v>8.837317901225307E-3</c:v>
                </c:pt>
                <c:pt idx="7">
                  <c:v>1.377037822580645E-2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43C-4FC3-A74A-0FDDB3993C90}"/>
            </c:ext>
          </c:extLst>
        </c:ser>
        <c:ser>
          <c:idx val="6"/>
          <c:order val="4"/>
          <c:tx>
            <c:v>observed - M=8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clients'!$R$29:$Y$29</c:f>
              <c:numCache>
                <c:formatCode>General</c:formatCode>
                <c:ptCount val="8"/>
                <c:pt idx="0">
                  <c:v>4.186583331109257E-3</c:v>
                </c:pt>
                <c:pt idx="1">
                  <c:v>4.467152902475611E-3</c:v>
                </c:pt>
                <c:pt idx="2">
                  <c:v>3.8997484029757437E-3</c:v>
                </c:pt>
                <c:pt idx="3">
                  <c:v>4.5494874769942441E-3</c:v>
                </c:pt>
                <c:pt idx="4">
                  <c:v>4.0935488704676205E-3</c:v>
                </c:pt>
                <c:pt idx="5">
                  <c:v>4.8575859934983836E-3</c:v>
                </c:pt>
                <c:pt idx="6">
                  <c:v>9.0586098040759989E-3</c:v>
                </c:pt>
                <c:pt idx="7">
                  <c:v>1.3986225017921143E-2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43C-4FC3-A74A-0FDDB3993C90}"/>
            </c:ext>
          </c:extLst>
        </c:ser>
        <c:ser>
          <c:idx val="7"/>
          <c:order val="5"/>
          <c:tx>
            <c:v>observed - M=16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clients'!$Z$29:$AG$29</c:f>
              <c:numCache>
                <c:formatCode>General</c:formatCode>
                <c:ptCount val="8"/>
                <c:pt idx="0">
                  <c:v>4.6583669741451228E-3</c:v>
                </c:pt>
                <c:pt idx="1">
                  <c:v>4.5061858819705047E-3</c:v>
                </c:pt>
                <c:pt idx="2">
                  <c:v>3.8790006942985727E-3</c:v>
                </c:pt>
                <c:pt idx="3">
                  <c:v>4.3142879893723462E-3</c:v>
                </c:pt>
                <c:pt idx="4">
                  <c:v>4.0100689179794879E-3</c:v>
                </c:pt>
                <c:pt idx="5">
                  <c:v>5.0192196246561698E-3</c:v>
                </c:pt>
                <c:pt idx="6">
                  <c:v>9.8958222064266313E-3</c:v>
                </c:pt>
                <c:pt idx="7">
                  <c:v>1.3883801003584231E-2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3C-4FC3-A74A-0FDDB399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  <c:max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77164127532943461"/>
          <c:h val="0.62271617089530473"/>
        </c:manualLayout>
      </c:layout>
      <c:scatterChart>
        <c:scatterStyle val="lineMarker"/>
        <c:varyColors val="0"/>
        <c:ser>
          <c:idx val="1"/>
          <c:order val="0"/>
          <c:tx>
            <c:v>E[r]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clients'!$J$33:$Q$33</c:f>
              <c:numCache>
                <c:formatCode>General</c:formatCode>
                <c:ptCount val="8"/>
                <c:pt idx="0">
                  <c:v>206.38499999999999</c:v>
                </c:pt>
                <c:pt idx="1">
                  <c:v>825.54000000000008</c:v>
                </c:pt>
                <c:pt idx="2">
                  <c:v>1651.0800000000004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43C-4FC3-A74A-0FDDB3993C90}"/>
            </c:ext>
          </c:extLst>
        </c:ser>
        <c:ser>
          <c:idx val="3"/>
          <c:order val="1"/>
          <c:tx>
            <c:v>E[r]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clients'!$R$33:$Y$33</c:f>
              <c:numCache>
                <c:formatCode>General</c:formatCode>
                <c:ptCount val="8"/>
                <c:pt idx="0">
                  <c:v>206.38499999999999</c:v>
                </c:pt>
                <c:pt idx="1">
                  <c:v>825.54000000000008</c:v>
                </c:pt>
                <c:pt idx="2">
                  <c:v>1651.08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3C-4FC3-A74A-0FDDB3993C90}"/>
            </c:ext>
          </c:extLst>
        </c:ser>
        <c:ser>
          <c:idx val="4"/>
          <c:order val="2"/>
          <c:tx>
            <c:v>E[r]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clients'!$Z$33:$AG$33</c:f>
              <c:numCache>
                <c:formatCode>General</c:formatCode>
                <c:ptCount val="8"/>
                <c:pt idx="0">
                  <c:v>206.38499999999996</c:v>
                </c:pt>
                <c:pt idx="1">
                  <c:v>825.54</c:v>
                </c:pt>
                <c:pt idx="2">
                  <c:v>1651.08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3C-4FC3-A74A-0FDDB3993C90}"/>
            </c:ext>
          </c:extLst>
        </c:ser>
        <c:ser>
          <c:idx val="5"/>
          <c:order val="3"/>
          <c:tx>
            <c:v>observed - M=4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clients'!$J$36:$Q$36</c:f>
              <c:numCache>
                <c:formatCode>General</c:formatCode>
                <c:ptCount val="8"/>
                <c:pt idx="0">
                  <c:v>182.16948214285716</c:v>
                </c:pt>
                <c:pt idx="1">
                  <c:v>841.17435714285727</c:v>
                </c:pt>
                <c:pt idx="2">
                  <c:v>1821.2477678571431</c:v>
                </c:pt>
                <c:pt idx="3">
                  <c:v>2733.5035119047616</c:v>
                </c:pt>
                <c:pt idx="4">
                  <c:v>3578.5230357142855</c:v>
                </c:pt>
                <c:pt idx="5">
                  <c:v>6487.7085416666669</c:v>
                </c:pt>
                <c:pt idx="6">
                  <c:v>6669.5245833333356</c:v>
                </c:pt>
                <c:pt idx="7">
                  <c:v>7410.3107440476178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43C-4FC3-A74A-0FDDB3993C90}"/>
            </c:ext>
          </c:extLst>
        </c:ser>
        <c:ser>
          <c:idx val="6"/>
          <c:order val="4"/>
          <c:tx>
            <c:v>observed - M=8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clients'!$R$36:$Y$36</c:f>
              <c:numCache>
                <c:formatCode>General</c:formatCode>
                <c:ptCount val="8"/>
                <c:pt idx="0">
                  <c:v>222.27761309523811</c:v>
                </c:pt>
                <c:pt idx="1">
                  <c:v>819.03091964285716</c:v>
                </c:pt>
                <c:pt idx="2">
                  <c:v>1894.7182738095237</c:v>
                </c:pt>
                <c:pt idx="3">
                  <c:v>2450.3787202380954</c:v>
                </c:pt>
                <c:pt idx="4">
                  <c:v>3681.7395833333335</c:v>
                </c:pt>
                <c:pt idx="5">
                  <c:v>6236.8205357142851</c:v>
                </c:pt>
                <c:pt idx="6">
                  <c:v>6362.1894345238088</c:v>
                </c:pt>
                <c:pt idx="7">
                  <c:v>7471.8938392857162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43C-4FC3-A74A-0FDDB3993C90}"/>
            </c:ext>
          </c:extLst>
        </c:ser>
        <c:ser>
          <c:idx val="7"/>
          <c:order val="5"/>
          <c:tx>
            <c:v>observed - M=16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clients'!$Z$36:$AG$36</c:f>
              <c:numCache>
                <c:formatCode>General</c:formatCode>
                <c:ptCount val="8"/>
                <c:pt idx="0">
                  <c:v>196.38225892857145</c:v>
                </c:pt>
                <c:pt idx="1">
                  <c:v>808.8511904761906</c:v>
                </c:pt>
                <c:pt idx="2">
                  <c:v>1906.3465476190479</c:v>
                </c:pt>
                <c:pt idx="3">
                  <c:v>2583.3147321428569</c:v>
                </c:pt>
                <c:pt idx="4">
                  <c:v>3729.7822321428566</c:v>
                </c:pt>
                <c:pt idx="5">
                  <c:v>5970.1586904761907</c:v>
                </c:pt>
                <c:pt idx="6">
                  <c:v>5833.8899999999994</c:v>
                </c:pt>
                <c:pt idx="7">
                  <c:v>7113.4127380952386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3C-4FC3-A74A-0FDDB399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  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2856908109470884E-2"/>
          <c:y val="0.17171296296296298"/>
          <c:w val="0.7716412753294346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 - M=1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B-4311-9521-8235D7C418B7}"/>
            </c:ext>
          </c:extLst>
        </c:ser>
        <c:ser>
          <c:idx val="1"/>
          <c:order val="1"/>
          <c:tx>
            <c:v>E[r]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order'!$B$23:$I$23</c:f>
              <c:numCache>
                <c:formatCode>General</c:formatCode>
                <c:ptCount val="8"/>
                <c:pt idx="0">
                  <c:v>2.0442331064564495E-3</c:v>
                </c:pt>
                <c:pt idx="1">
                  <c:v>2.1076522486795277E-3</c:v>
                </c:pt>
                <c:pt idx="2">
                  <c:v>3.3738510805287783E-3</c:v>
                </c:pt>
                <c:pt idx="3">
                  <c:v>3.3738510805287783E-3</c:v>
                </c:pt>
                <c:pt idx="4">
                  <c:v>3.3738510805287783E-3</c:v>
                </c:pt>
                <c:pt idx="5">
                  <c:v>3.3738510805287783E-3</c:v>
                </c:pt>
                <c:pt idx="6">
                  <c:v>3.3738510805287783E-3</c:v>
                </c:pt>
                <c:pt idx="7">
                  <c:v>3.3738510805287783E-3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6B-4311-9521-8235D7C418B7}"/>
            </c:ext>
          </c:extLst>
        </c:ser>
        <c:ser>
          <c:idx val="3"/>
          <c:order val="2"/>
          <c:tx>
            <c:v>E[r]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7"/>
            <c:marker>
              <c:symbol val="triang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16B-4311-9521-8235D7C418B7}"/>
              </c:ext>
            </c:extLst>
          </c:dPt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order'!$J$23:$Q$23</c:f>
              <c:numCache>
                <c:formatCode>General</c:formatCode>
                <c:ptCount val="8"/>
                <c:pt idx="0">
                  <c:v>4.1941022725025213E-3</c:v>
                </c:pt>
                <c:pt idx="1">
                  <c:v>4.202404232132557E-3</c:v>
                </c:pt>
                <c:pt idx="2">
                  <c:v>6.9797958762635526E-3</c:v>
                </c:pt>
                <c:pt idx="3">
                  <c:v>6.9797958762635526E-3</c:v>
                </c:pt>
                <c:pt idx="4">
                  <c:v>6.9797958762635526E-3</c:v>
                </c:pt>
                <c:pt idx="5">
                  <c:v>6.9797958762635526E-3</c:v>
                </c:pt>
                <c:pt idx="6">
                  <c:v>6.9797958762635526E-3</c:v>
                </c:pt>
                <c:pt idx="7">
                  <c:v>6.9797958762635526E-3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6B-4311-9521-8235D7C418B7}"/>
            </c:ext>
          </c:extLst>
        </c:ser>
        <c:ser>
          <c:idx val="4"/>
          <c:order val="3"/>
          <c:tx>
            <c:v>E[r]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order'!$R$23:$Y$23</c:f>
              <c:numCache>
                <c:formatCode>General</c:formatCode>
                <c:ptCount val="8"/>
                <c:pt idx="0">
                  <c:v>8.624794949182963E-3</c:v>
                </c:pt>
                <c:pt idx="1">
                  <c:v>8.4723673364773336E-3</c:v>
                </c:pt>
                <c:pt idx="2">
                  <c:v>1.2172806727484015E-2</c:v>
                </c:pt>
                <c:pt idx="3">
                  <c:v>1.2172806727484015E-2</c:v>
                </c:pt>
                <c:pt idx="4">
                  <c:v>1.2172806727484015E-2</c:v>
                </c:pt>
                <c:pt idx="5">
                  <c:v>1.2172806727484015E-2</c:v>
                </c:pt>
                <c:pt idx="6">
                  <c:v>1.2172806727484015E-2</c:v>
                </c:pt>
                <c:pt idx="7">
                  <c:v>1.2172806727484015E-2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6B-4311-9521-8235D7C418B7}"/>
            </c:ext>
          </c:extLst>
        </c:ser>
        <c:ser>
          <c:idx val="2"/>
          <c:order val="4"/>
          <c:tx>
            <c:v>observed - M=1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6B-4311-9521-8235D7C418B7}"/>
            </c:ext>
          </c:extLst>
        </c:ser>
        <c:ser>
          <c:idx val="5"/>
          <c:order val="5"/>
          <c:tx>
            <c:v>observed - M=4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order'!$B$26:$I$26</c:f>
              <c:numCache>
                <c:formatCode>General</c:formatCode>
                <c:ptCount val="8"/>
                <c:pt idx="0">
                  <c:v>5.1091858465387248E-4</c:v>
                </c:pt>
                <c:pt idx="1">
                  <c:v>5.0603220630158281E-4</c:v>
                </c:pt>
                <c:pt idx="2">
                  <c:v>4.9498675306327775E-4</c:v>
                </c:pt>
                <c:pt idx="3">
                  <c:v>5.0291798387097641E-4</c:v>
                </c:pt>
                <c:pt idx="4">
                  <c:v>5.0638654476119454E-4</c:v>
                </c:pt>
                <c:pt idx="5">
                  <c:v>5.0723717341835434E-4</c:v>
                </c:pt>
                <c:pt idx="6">
                  <c:v>5.1890673068267102E-4</c:v>
                </c:pt>
                <c:pt idx="7">
                  <c:v>6.0196600358422862E-4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6B-4311-9521-8235D7C418B7}"/>
            </c:ext>
          </c:extLst>
        </c:ser>
        <c:ser>
          <c:idx val="6"/>
          <c:order val="6"/>
          <c:tx>
            <c:v>observed - M=8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order'!$J$26:$Q$26</c:f>
              <c:numCache>
                <c:formatCode>General</c:formatCode>
                <c:ptCount val="8"/>
                <c:pt idx="0">
                  <c:v>5.2426250625520914E-4</c:v>
                </c:pt>
                <c:pt idx="1">
                  <c:v>5.2206872993247936E-4</c:v>
                </c:pt>
                <c:pt idx="2">
                  <c:v>5.2921663565890626E-4</c:v>
                </c:pt>
                <c:pt idx="3">
                  <c:v>5.2615671980494878E-4</c:v>
                </c:pt>
                <c:pt idx="4">
                  <c:v>5.2968394848712953E-4</c:v>
                </c:pt>
                <c:pt idx="5">
                  <c:v>5.4074958714679872E-4</c:v>
                </c:pt>
                <c:pt idx="6">
                  <c:v>5.3923294861214777E-4</c:v>
                </c:pt>
                <c:pt idx="7">
                  <c:v>6.2963909318996061E-4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6B-4311-9521-8235D7C418B7}"/>
            </c:ext>
          </c:extLst>
        </c:ser>
        <c:ser>
          <c:idx val="7"/>
          <c:order val="7"/>
          <c:tx>
            <c:v>observed - M=16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order'!$R$26:$Y$26</c:f>
              <c:numCache>
                <c:formatCode>General</c:formatCode>
                <c:ptCount val="8"/>
                <c:pt idx="0">
                  <c:v>5.3904968432026755E-4</c:v>
                </c:pt>
                <c:pt idx="1">
                  <c:v>5.2926474043512477E-4</c:v>
                </c:pt>
                <c:pt idx="2">
                  <c:v>5.2417742585645927E-4</c:v>
                </c:pt>
                <c:pt idx="3">
                  <c:v>5.2544913603401239E-4</c:v>
                </c:pt>
                <c:pt idx="4">
                  <c:v>5.302471002750558E-4</c:v>
                </c:pt>
                <c:pt idx="5">
                  <c:v>5.5684840622656571E-4</c:v>
                </c:pt>
                <c:pt idx="6">
                  <c:v>5.4743693498378885E-4</c:v>
                </c:pt>
                <c:pt idx="7">
                  <c:v>6.1273095698924438E-4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6B-4311-9521-8235D7C41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7716412753294346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 - M=1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4-4042-B36C-98FD29D31086}"/>
            </c:ext>
          </c:extLst>
        </c:ser>
        <c:ser>
          <c:idx val="1"/>
          <c:order val="1"/>
          <c:tx>
            <c:v>E[r]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order'!$B$30:$I$30</c:f>
              <c:numCache>
                <c:formatCode>General</c:formatCode>
                <c:ptCount val="8"/>
                <c:pt idx="0">
                  <c:v>207.07749999999999</c:v>
                </c:pt>
                <c:pt idx="1">
                  <c:v>828.31</c:v>
                </c:pt>
                <c:pt idx="2">
                  <c:v>1656.62</c:v>
                </c:pt>
                <c:pt idx="3">
                  <c:v>2484.9299999999998</c:v>
                </c:pt>
                <c:pt idx="4">
                  <c:v>3313.24</c:v>
                </c:pt>
                <c:pt idx="5">
                  <c:v>6626.48</c:v>
                </c:pt>
                <c:pt idx="6">
                  <c:v>13252.96</c:v>
                </c:pt>
                <c:pt idx="7">
                  <c:v>26505.919999999998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4-4042-B36C-98FD29D31086}"/>
            </c:ext>
          </c:extLst>
        </c:ser>
        <c:ser>
          <c:idx val="3"/>
          <c:order val="2"/>
          <c:tx>
            <c:v>E[r]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order'!$J$30:$Q$30</c:f>
              <c:numCache>
                <c:formatCode>General</c:formatCode>
                <c:ptCount val="8"/>
                <c:pt idx="0">
                  <c:v>207.07749999999999</c:v>
                </c:pt>
                <c:pt idx="1">
                  <c:v>828.31</c:v>
                </c:pt>
                <c:pt idx="2">
                  <c:v>1656.62</c:v>
                </c:pt>
                <c:pt idx="3">
                  <c:v>2484.9299999999998</c:v>
                </c:pt>
                <c:pt idx="4">
                  <c:v>3313.24</c:v>
                </c:pt>
                <c:pt idx="5">
                  <c:v>6626.48</c:v>
                </c:pt>
                <c:pt idx="6">
                  <c:v>13252.96</c:v>
                </c:pt>
                <c:pt idx="7">
                  <c:v>26505.919999999998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B4-4042-B36C-98FD29D31086}"/>
            </c:ext>
          </c:extLst>
        </c:ser>
        <c:ser>
          <c:idx val="4"/>
          <c:order val="3"/>
          <c:tx>
            <c:v>E[r]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order'!$R$30:$Y$30</c:f>
              <c:numCache>
                <c:formatCode>General</c:formatCode>
                <c:ptCount val="8"/>
                <c:pt idx="0">
                  <c:v>207.07749999999999</c:v>
                </c:pt>
                <c:pt idx="1">
                  <c:v>828.31</c:v>
                </c:pt>
                <c:pt idx="2">
                  <c:v>1656.62</c:v>
                </c:pt>
                <c:pt idx="3">
                  <c:v>2484.9299999999998</c:v>
                </c:pt>
                <c:pt idx="4">
                  <c:v>3313.24</c:v>
                </c:pt>
                <c:pt idx="5">
                  <c:v>6626.48</c:v>
                </c:pt>
                <c:pt idx="6">
                  <c:v>13252.96</c:v>
                </c:pt>
                <c:pt idx="7">
                  <c:v>26505.919999999998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B4-4042-B36C-98FD29D31086}"/>
            </c:ext>
          </c:extLst>
        </c:ser>
        <c:ser>
          <c:idx val="2"/>
          <c:order val="4"/>
          <c:tx>
            <c:v>observed - M=1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B4-4042-B36C-98FD29D31086}"/>
            </c:ext>
          </c:extLst>
        </c:ser>
        <c:ser>
          <c:idx val="5"/>
          <c:order val="5"/>
          <c:tx>
            <c:v>observed - M=4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order'!$B$33:$I$33</c:f>
              <c:numCache>
                <c:formatCode>General</c:formatCode>
                <c:ptCount val="8"/>
                <c:pt idx="0">
                  <c:v>182.16948214285716</c:v>
                </c:pt>
                <c:pt idx="1">
                  <c:v>841.17435714285727</c:v>
                </c:pt>
                <c:pt idx="2">
                  <c:v>1821.2477678571431</c:v>
                </c:pt>
                <c:pt idx="3">
                  <c:v>2733.5035119047616</c:v>
                </c:pt>
                <c:pt idx="4">
                  <c:v>3578.5230357142855</c:v>
                </c:pt>
                <c:pt idx="5">
                  <c:v>6487.7085416666669</c:v>
                </c:pt>
                <c:pt idx="6">
                  <c:v>6669.5245833333356</c:v>
                </c:pt>
                <c:pt idx="7">
                  <c:v>7410.3107440476178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B4-4042-B36C-98FD29D31086}"/>
            </c:ext>
          </c:extLst>
        </c:ser>
        <c:ser>
          <c:idx val="6"/>
          <c:order val="6"/>
          <c:tx>
            <c:v>observed - M=8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order'!$J$33:$Q$33</c:f>
              <c:numCache>
                <c:formatCode>General</c:formatCode>
                <c:ptCount val="8"/>
                <c:pt idx="0">
                  <c:v>222.27761309523811</c:v>
                </c:pt>
                <c:pt idx="1">
                  <c:v>819.03091964285716</c:v>
                </c:pt>
                <c:pt idx="2">
                  <c:v>1894.7182738095237</c:v>
                </c:pt>
                <c:pt idx="3">
                  <c:v>2450.3787202380954</c:v>
                </c:pt>
                <c:pt idx="4">
                  <c:v>3681.7395833333335</c:v>
                </c:pt>
                <c:pt idx="5">
                  <c:v>6236.8205357142851</c:v>
                </c:pt>
                <c:pt idx="6">
                  <c:v>6362.1894345238088</c:v>
                </c:pt>
                <c:pt idx="7">
                  <c:v>7471.8938392857162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B4-4042-B36C-98FD29D31086}"/>
            </c:ext>
          </c:extLst>
        </c:ser>
        <c:ser>
          <c:idx val="7"/>
          <c:order val="7"/>
          <c:tx>
            <c:v>observed - M=16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 rev order'!$B$1:$I$1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 rev order'!$R$33:$Y$33</c:f>
              <c:numCache>
                <c:formatCode>General</c:formatCode>
                <c:ptCount val="8"/>
                <c:pt idx="0">
                  <c:v>196.38225892857145</c:v>
                </c:pt>
                <c:pt idx="1">
                  <c:v>808.8511904761906</c:v>
                </c:pt>
                <c:pt idx="2">
                  <c:v>1906.3465476190479</c:v>
                </c:pt>
                <c:pt idx="3">
                  <c:v>2583.3147321428569</c:v>
                </c:pt>
                <c:pt idx="4">
                  <c:v>3729.7822321428566</c:v>
                </c:pt>
                <c:pt idx="5">
                  <c:v>5970.1586904761907</c:v>
                </c:pt>
                <c:pt idx="6">
                  <c:v>5833.8899999999994</c:v>
                </c:pt>
                <c:pt idx="7">
                  <c:v>7113.4127380952386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B4-4042-B36C-98FD29D31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  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4</xdr:row>
      <xdr:rowOff>160020</xdr:rowOff>
    </xdr:from>
    <xdr:to>
      <xdr:col>24</xdr:col>
      <xdr:colOff>320040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CE248-26F6-4811-9BF3-58CBD68F0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21</xdr:row>
      <xdr:rowOff>7620</xdr:rowOff>
    </xdr:from>
    <xdr:to>
      <xdr:col>24</xdr:col>
      <xdr:colOff>297180</xdr:colOff>
      <xdr:row>36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E089B5-84CD-423B-BA3A-841CE948D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175260</xdr:rowOff>
    </xdr:from>
    <xdr:to>
      <xdr:col>11</xdr:col>
      <xdr:colOff>411480</xdr:colOff>
      <xdr:row>51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ECD60-2458-4AB2-89FC-A7E8AA7CE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37</xdr:row>
      <xdr:rowOff>0</xdr:rowOff>
    </xdr:from>
    <xdr:to>
      <xdr:col>26</xdr:col>
      <xdr:colOff>342900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B2A405-2E21-42D4-90B1-5612E4455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76200</xdr:rowOff>
    </xdr:from>
    <xdr:to>
      <xdr:col>11</xdr:col>
      <xdr:colOff>411480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46174-62F0-4489-B0A4-0C32C7AA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594360</xdr:colOff>
      <xdr:row>33</xdr:row>
      <xdr:rowOff>121920</xdr:rowOff>
    </xdr:from>
    <xdr:to>
      <xdr:col>26</xdr:col>
      <xdr:colOff>335280</xdr:colOff>
      <xdr:row>48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1B6AC-3919-4F3A-9D3C-81D706ADC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responseTimeFil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responseTimeFile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tputFile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tputFile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tput-file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tput-fil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pureResponseTime-file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pureResponseTime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>
            <v>2146.7879421147909</v>
          </cell>
          <cell r="G6">
            <v>231.40667795261174</v>
          </cell>
          <cell r="L6">
            <v>115.70333897630587</v>
          </cell>
          <cell r="Q6">
            <v>77.604894584375174</v>
          </cell>
          <cell r="V6">
            <v>55.20026129079524</v>
          </cell>
          <cell r="AA6">
            <v>42.276007005904667</v>
          </cell>
          <cell r="AF6">
            <v>33.681156072389854</v>
          </cell>
          <cell r="AK6">
            <v>27.938891083793507</v>
          </cell>
        </row>
        <row r="8">
          <cell r="B8">
            <v>1.1460330675805674E-4</v>
          </cell>
          <cell r="G8">
            <v>1.0354331240981245E-3</v>
          </cell>
          <cell r="L8">
            <v>1.480931177489177E-3</v>
          </cell>
          <cell r="Q8">
            <v>1.998046727994229E-3</v>
          </cell>
          <cell r="V8">
            <v>2.7409272582972579E-3</v>
          </cell>
          <cell r="AA8">
            <v>3.1945898038829856E-3</v>
          </cell>
          <cell r="AF8">
            <v>3.6447252417027435E-3</v>
          </cell>
          <cell r="AK8">
            <v>4.4429002660533916E-3</v>
          </cell>
        </row>
        <row r="31">
          <cell r="B31">
            <v>4.658121933621933E-4</v>
          </cell>
          <cell r="C31">
            <v>4.3213964646464671E-3</v>
          </cell>
          <cell r="D31">
            <v>8.6427929292929341E-3</v>
          </cell>
          <cell r="E31">
            <v>1.2885785173160176E-2</v>
          </cell>
          <cell r="F31">
            <v>1.8115856277056284E-2</v>
          </cell>
          <cell r="G31">
            <v>2.3654078774760601E-2</v>
          </cell>
          <cell r="H31">
            <v>2.9690192279942271E-2</v>
          </cell>
          <cell r="I31">
            <v>3.579240124458874E-2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>
            <v>1997.9078666084654</v>
          </cell>
          <cell r="G6">
            <v>214.92177707931833</v>
          </cell>
          <cell r="L6">
            <v>114.12567390757563</v>
          </cell>
          <cell r="Q6">
            <v>74.096009637185773</v>
          </cell>
          <cell r="V6">
            <v>53.708771232906308</v>
          </cell>
          <cell r="AA6">
            <v>41.728752190017076</v>
          </cell>
          <cell r="AF6">
            <v>33.327230554751253</v>
          </cell>
          <cell r="AK6">
            <v>27.734007753966342</v>
          </cell>
        </row>
        <row r="8">
          <cell r="B8">
            <v>1.4876328607503605E-4</v>
          </cell>
          <cell r="G8">
            <v>8.9042797763347759E-4</v>
          </cell>
          <cell r="L8">
            <v>1.7927897287157287E-3</v>
          </cell>
          <cell r="Q8">
            <v>2.7073008080808077E-3</v>
          </cell>
          <cell r="V8">
            <v>3.4123829581529574E-3</v>
          </cell>
          <cell r="AA8">
            <v>4.1884913387117955E-3</v>
          </cell>
          <cell r="AF8">
            <v>5.0469143686868688E-3</v>
          </cell>
          <cell r="AK8">
            <v>5.729984352453101E-3</v>
          </cell>
        </row>
        <row r="31">
          <cell r="B31">
            <v>5.0052358104858111E-4</v>
          </cell>
          <cell r="C31">
            <v>4.6528556277056245E-3</v>
          </cell>
          <cell r="D31">
            <v>8.7622702741702741E-3</v>
          </cell>
          <cell r="E31">
            <v>1.3496003427128426E-2</v>
          </cell>
          <cell r="F31">
            <v>1.8618932756132758E-2</v>
          </cell>
          <cell r="G31">
            <v>2.3964291945428307E-2</v>
          </cell>
          <cell r="H31">
            <v>3.0005493506493484E-2</v>
          </cell>
          <cell r="I31">
            <v>3.6056815476190468E-2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>
            <v>23979.459196078427</v>
          </cell>
          <cell r="C25">
            <v>3074.8667411764709</v>
          </cell>
          <cell r="D25">
            <v>1624.6136647058825</v>
          </cell>
          <cell r="E25">
            <v>1102.9593450980392</v>
          </cell>
          <cell r="F25">
            <v>835.09622333333334</v>
          </cell>
          <cell r="G25">
            <v>671.54202588235296</v>
          </cell>
          <cell r="H25">
            <v>561.67240215686286</v>
          </cell>
          <cell r="I25">
            <v>482.69483392156866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>
            <v>23658.097098039212</v>
          </cell>
          <cell r="C25">
            <v>3085.2099078431365</v>
          </cell>
          <cell r="D25">
            <v>1626.4264921568627</v>
          </cell>
          <cell r="E25">
            <v>1104.7139313725486</v>
          </cell>
          <cell r="F25">
            <v>836.15380470588218</v>
          </cell>
          <cell r="G25">
            <v>672.68228176470598</v>
          </cell>
          <cell r="H25">
            <v>562.78740294117654</v>
          </cell>
          <cell r="I25">
            <v>483.66335568627454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R4">
            <v>206.50795833333336</v>
          </cell>
          <cell r="S4">
            <v>793.94583333333333</v>
          </cell>
          <cell r="T4">
            <v>1697.6245833333332</v>
          </cell>
          <cell r="U4">
            <v>1886.7183333333332</v>
          </cell>
          <cell r="V4">
            <v>1911.511666666667</v>
          </cell>
          <cell r="W4">
            <v>1912.5225000000007</v>
          </cell>
          <cell r="X4">
            <v>1943.5600000000004</v>
          </cell>
          <cell r="Y4">
            <v>1927.3045833333335</v>
          </cell>
          <cell r="Z4">
            <v>184.84058333333337</v>
          </cell>
          <cell r="AA4">
            <v>824.37100000000009</v>
          </cell>
          <cell r="AB4">
            <v>1747.8279166666669</v>
          </cell>
          <cell r="AC4">
            <v>2637.8808333333332</v>
          </cell>
          <cell r="AD4">
            <v>3483.5475000000006</v>
          </cell>
          <cell r="AE4">
            <v>6737.217083333333</v>
          </cell>
          <cell r="AF4">
            <v>7043.7925000000023</v>
          </cell>
          <cell r="AG4">
            <v>7358.1695833333324</v>
          </cell>
          <cell r="AH4">
            <v>209.73508333333334</v>
          </cell>
          <cell r="AI4">
            <v>805.67845833333342</v>
          </cell>
          <cell r="AJ4">
            <v>1866.2508333333333</v>
          </cell>
          <cell r="AK4">
            <v>2507.0579166666666</v>
          </cell>
          <cell r="AL4">
            <v>3625.5825000000004</v>
          </cell>
          <cell r="AM4">
            <v>6344.0491666666667</v>
          </cell>
          <cell r="AN4">
            <v>6322.0379166666653</v>
          </cell>
          <cell r="AO4">
            <v>7425.1262500000012</v>
          </cell>
          <cell r="AP4">
            <v>200.56670833333337</v>
          </cell>
          <cell r="AQ4">
            <v>801.84100000000024</v>
          </cell>
          <cell r="AR4">
            <v>1871.1216666666671</v>
          </cell>
          <cell r="AS4">
            <v>2575.7837500000001</v>
          </cell>
          <cell r="AT4">
            <v>3696.068749999999</v>
          </cell>
          <cell r="AU4">
            <v>6032.958333333333</v>
          </cell>
          <cell r="AV4">
            <v>5774.96</v>
          </cell>
          <cell r="AW4">
            <v>7113.4016666666685</v>
          </cell>
        </row>
      </sheetData>
      <sheetData sheetId="4">
        <row r="12">
          <cell r="H12">
            <v>207.07749999999999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R4">
            <v>214.11338095238096</v>
          </cell>
          <cell r="S4">
            <v>828.58180952380951</v>
          </cell>
          <cell r="T4">
            <v>1739.984285714286</v>
          </cell>
          <cell r="U4">
            <v>2101.9104761904764</v>
          </cell>
          <cell r="V4">
            <v>2066.64</v>
          </cell>
          <cell r="W4">
            <v>2077.7495238095239</v>
          </cell>
          <cell r="X4">
            <v>2125.1319047619045</v>
          </cell>
          <cell r="Y4">
            <v>2143.7157142857141</v>
          </cell>
          <cell r="Z4">
            <v>179.49838095238096</v>
          </cell>
          <cell r="AA4">
            <v>857.97771428571446</v>
          </cell>
          <cell r="AB4">
            <v>1894.6676190476196</v>
          </cell>
          <cell r="AC4">
            <v>2829.12619047619</v>
          </cell>
          <cell r="AD4">
            <v>3673.4985714285708</v>
          </cell>
          <cell r="AE4">
            <v>6238.2000000000007</v>
          </cell>
          <cell r="AF4">
            <v>6295.2566666666689</v>
          </cell>
          <cell r="AG4">
            <v>7462.4519047619042</v>
          </cell>
          <cell r="AH4">
            <v>234.82014285714286</v>
          </cell>
          <cell r="AI4">
            <v>832.38338095238089</v>
          </cell>
          <cell r="AJ4">
            <v>1923.1857142857141</v>
          </cell>
          <cell r="AK4">
            <v>2393.6995238095237</v>
          </cell>
          <cell r="AL4">
            <v>3737.8966666666665</v>
          </cell>
          <cell r="AM4">
            <v>6129.5919047619045</v>
          </cell>
          <cell r="AN4">
            <v>6402.3409523809523</v>
          </cell>
          <cell r="AO4">
            <v>7518.6614285714304</v>
          </cell>
          <cell r="AP4">
            <v>192.19780952380952</v>
          </cell>
          <cell r="AQ4">
            <v>815.86138095238096</v>
          </cell>
          <cell r="AR4">
            <v>1941.5714285714287</v>
          </cell>
          <cell r="AS4">
            <v>2590.8457142857142</v>
          </cell>
          <cell r="AT4">
            <v>3763.4957142857143</v>
          </cell>
          <cell r="AU4">
            <v>5907.3590476190484</v>
          </cell>
          <cell r="AV4">
            <v>5892.82</v>
          </cell>
          <cell r="AW4">
            <v>7113.4238095238088</v>
          </cell>
        </row>
      </sheetData>
      <sheetData sheetId="4">
        <row r="12">
          <cell r="H12">
            <v>205.6925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InQueue_Time"/>
      <sheetName val="InQueue_stable"/>
      <sheetName val="Service"/>
    </sheetNames>
    <sheetDataSet>
      <sheetData sheetId="0"/>
      <sheetData sheetId="1"/>
      <sheetData sheetId="2"/>
      <sheetData sheetId="3">
        <row r="4">
          <cell r="R4">
            <v>4.3707287105921597E-3</v>
          </cell>
          <cell r="S4">
            <v>4.6647972393098333E-3</v>
          </cell>
          <cell r="T4">
            <v>4.4044193130782653E-3</v>
          </cell>
          <cell r="U4">
            <v>6.0231613478369701E-3</v>
          </cell>
          <cell r="V4">
            <v>8.104177436859223E-3</v>
          </cell>
          <cell r="W4">
            <v>1.6524205596399128E-2</v>
          </cell>
          <cell r="X4">
            <v>2.2660146359839966E-2</v>
          </cell>
          <cell r="Y4">
            <v>2.294110150537634E-2</v>
          </cell>
          <cell r="Z4">
            <v>5.0565159299416186E-3</v>
          </cell>
          <cell r="AA4">
            <v>4.4349653625906597E-3</v>
          </cell>
          <cell r="AB4">
            <v>4.2089969027256863E-3</v>
          </cell>
          <cell r="AC4">
            <v>4.2081513195798993E-3</v>
          </cell>
          <cell r="AD4">
            <v>4.2188295208802195E-3</v>
          </cell>
          <cell r="AE4">
            <v>4.6199375993998459E-3</v>
          </cell>
          <cell r="AF4">
            <v>8.6739061902975732E-3</v>
          </cell>
          <cell r="AG4">
            <v>1.5032195555555553E-2</v>
          </cell>
          <cell r="AH4">
            <v>4.3635598432026634E-3</v>
          </cell>
          <cell r="AI4">
            <v>4.5417068139534857E-3</v>
          </cell>
          <cell r="AJ4">
            <v>3.9660410332583084E-3</v>
          </cell>
          <cell r="AK4">
            <v>4.4639977801950396E-3</v>
          </cell>
          <cell r="AL4">
            <v>4.1545152325581413E-3</v>
          </cell>
          <cell r="AM4">
            <v>4.7814387711928074E-3</v>
          </cell>
          <cell r="AN4">
            <v>9.3314683463365765E-3</v>
          </cell>
          <cell r="AO4">
            <v>1.5248286594982074E-2</v>
          </cell>
          <cell r="AP4">
            <v>4.5689848065054196E-3</v>
          </cell>
          <cell r="AQ4">
            <v>4.5425952120530287E-3</v>
          </cell>
          <cell r="AR4">
            <v>3.9642358329582414E-3</v>
          </cell>
          <cell r="AS4">
            <v>4.3762096514128497E-3</v>
          </cell>
          <cell r="AT4">
            <v>4.0957446876719143E-3</v>
          </cell>
          <cell r="AU4">
            <v>5.0689134191047808E-3</v>
          </cell>
          <cell r="AV4">
            <v>1.0123836776444137E-2</v>
          </cell>
          <cell r="AW4">
            <v>1.5365925161290326E-2</v>
          </cell>
        </row>
      </sheetData>
      <sheetData sheetId="4"/>
      <sheetData sheetId="5"/>
      <sheetData sheetId="6">
        <row r="4">
          <cell r="Z4">
            <v>5.1997884987489457E-4</v>
          </cell>
          <cell r="AA4">
            <v>5.1923344586147493E-4</v>
          </cell>
          <cell r="AB4">
            <v>5.2280643235810603E-4</v>
          </cell>
          <cell r="AC4">
            <v>5.2217741710428728E-4</v>
          </cell>
          <cell r="AD4">
            <v>5.2754347836959914E-4</v>
          </cell>
          <cell r="AE4">
            <v>5.3024378694672492E-4</v>
          </cell>
          <cell r="AF4">
            <v>5.4518095673918802E-4</v>
          </cell>
          <cell r="AG4">
            <v>6.3989218637992731E-4</v>
          </cell>
          <cell r="AH4">
            <v>5.5273922685570556E-4</v>
          </cell>
          <cell r="AI4">
            <v>5.5237442585646392E-4</v>
          </cell>
          <cell r="AJ4">
            <v>5.442618004500941E-4</v>
          </cell>
          <cell r="AK4">
            <v>5.4537521080269265E-4</v>
          </cell>
          <cell r="AL4">
            <v>5.5567787746936981E-4</v>
          </cell>
          <cell r="AM4">
            <v>5.6698831757940292E-4</v>
          </cell>
          <cell r="AN4">
            <v>5.6959873168292924E-4</v>
          </cell>
          <cell r="AO4">
            <v>6.8192019713261473E-4</v>
          </cell>
          <cell r="AP4">
            <v>5.4919452460383078E-4</v>
          </cell>
          <cell r="AQ4">
            <v>5.5248213378345857E-4</v>
          </cell>
          <cell r="AR4">
            <v>5.4848543710926277E-4</v>
          </cell>
          <cell r="AS4">
            <v>5.4962590647661316E-4</v>
          </cell>
          <cell r="AT4">
            <v>5.4934815553886831E-4</v>
          </cell>
          <cell r="AU4">
            <v>5.8040107326833685E-4</v>
          </cell>
          <cell r="AV4">
            <v>5.6932461265320254E-4</v>
          </cell>
          <cell r="AW4">
            <v>6.3913022939067509E-4</v>
          </cell>
        </row>
        <row r="6">
          <cell r="R6">
            <v>5.3122059966639391E-4</v>
          </cell>
          <cell r="S6">
            <v>5.2206596149036882E-4</v>
          </cell>
          <cell r="T6">
            <v>5.2426386596649119E-4</v>
          </cell>
          <cell r="U6">
            <v>5.2963541385348412E-4</v>
          </cell>
          <cell r="V6">
            <v>5.2752335583897852E-4</v>
          </cell>
          <cell r="W6">
            <v>5.3061026756692396E-4</v>
          </cell>
          <cell r="X6">
            <v>3.6348807926992382E-4</v>
          </cell>
          <cell r="Y6">
            <v>3.6092440860215904E-4</v>
          </cell>
          <cell r="Z6">
            <v>5.1997884987489457E-4</v>
          </cell>
          <cell r="AA6">
            <v>5.1923344586147493E-4</v>
          </cell>
          <cell r="AB6">
            <v>5.2280643235810603E-4</v>
          </cell>
          <cell r="AC6">
            <v>5.2217741710428728E-4</v>
          </cell>
          <cell r="AD6">
            <v>5.2754347836959914E-4</v>
          </cell>
          <cell r="AE6">
            <v>5.3024378694672492E-4</v>
          </cell>
          <cell r="AF6">
            <v>5.4518095673918802E-4</v>
          </cell>
          <cell r="AG6">
            <v>6.3989218637992731E-4</v>
          </cell>
          <cell r="AH6">
            <v>5.5273922685570556E-4</v>
          </cell>
          <cell r="AI6">
            <v>5.5237442585646392E-4</v>
          </cell>
          <cell r="AJ6">
            <v>5.442618004500941E-4</v>
          </cell>
          <cell r="AK6">
            <v>5.4537521080269265E-4</v>
          </cell>
          <cell r="AL6">
            <v>5.5567787746936981E-4</v>
          </cell>
          <cell r="AM6">
            <v>5.6698831757940292E-4</v>
          </cell>
          <cell r="AN6">
            <v>5.6959873168292924E-4</v>
          </cell>
          <cell r="AO6">
            <v>6.8192019713261473E-4</v>
          </cell>
          <cell r="AP6">
            <v>5.4919452460383078E-4</v>
          </cell>
          <cell r="AQ6">
            <v>5.5248213378345857E-4</v>
          </cell>
          <cell r="AR6">
            <v>5.4848543710926277E-4</v>
          </cell>
          <cell r="AS6">
            <v>5.4962590647661316E-4</v>
          </cell>
          <cell r="AT6">
            <v>5.4934815553886831E-4</v>
          </cell>
          <cell r="AU6">
            <v>5.8040107326833685E-4</v>
          </cell>
          <cell r="AV6">
            <v>5.6932461265320254E-4</v>
          </cell>
          <cell r="AW6">
            <v>6.3913022939067509E-4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InQueue_Time"/>
      <sheetName val="InQueue_stable"/>
      <sheetName val="Service"/>
    </sheetNames>
    <sheetDataSet>
      <sheetData sheetId="0"/>
      <sheetData sheetId="1"/>
      <sheetData sheetId="2"/>
      <sheetData sheetId="3">
        <row r="4">
          <cell r="R4">
            <v>4.3481150592160128E-3</v>
          </cell>
          <cell r="S4">
            <v>4.4274039657414294E-3</v>
          </cell>
          <cell r="T4">
            <v>4.2777087661915337E-3</v>
          </cell>
          <cell r="U4">
            <v>5.3863711927981906E-3</v>
          </cell>
          <cell r="V4">
            <v>7.4676374493623304E-3</v>
          </cell>
          <cell r="W4">
            <v>1.5016397291822969E-2</v>
          </cell>
          <cell r="X4">
            <v>2.3719369208302137E-2</v>
          </cell>
          <cell r="Y4">
            <v>2.0924461419354837E-2</v>
          </cell>
          <cell r="Z4">
            <v>5.1560766196830626E-3</v>
          </cell>
          <cell r="AA4">
            <v>4.2856805291322823E-3</v>
          </cell>
          <cell r="AB4">
            <v>3.8863528812203103E-3</v>
          </cell>
          <cell r="AC4">
            <v>3.9486806364090968E-3</v>
          </cell>
          <cell r="AD4">
            <v>4.0923047639409927E-3</v>
          </cell>
          <cell r="AE4">
            <v>4.9216416696674275E-3</v>
          </cell>
          <cell r="AF4">
            <v>9.0007296121530408E-3</v>
          </cell>
          <cell r="AG4">
            <v>1.2508560896057347E-2</v>
          </cell>
          <cell r="AH4">
            <v>4.0096068190158497E-3</v>
          </cell>
          <cell r="AI4">
            <v>4.3925989909977363E-3</v>
          </cell>
          <cell r="AJ4">
            <v>3.8334557726931785E-3</v>
          </cell>
          <cell r="AK4">
            <v>4.6349771737934486E-3</v>
          </cell>
          <cell r="AL4">
            <v>4.0325825083771007E-3</v>
          </cell>
          <cell r="AM4">
            <v>4.9337332158039589E-3</v>
          </cell>
          <cell r="AN4">
            <v>8.7857512618154231E-3</v>
          </cell>
          <cell r="AO4">
            <v>1.2724163440860213E-2</v>
          </cell>
          <cell r="AP4">
            <v>4.747749141784826E-3</v>
          </cell>
          <cell r="AQ4">
            <v>4.4697765518879806E-3</v>
          </cell>
          <cell r="AR4">
            <v>3.793765555638904E-3</v>
          </cell>
          <cell r="AS4">
            <v>4.2523663273318435E-3</v>
          </cell>
          <cell r="AT4">
            <v>3.9243931482870606E-3</v>
          </cell>
          <cell r="AU4">
            <v>4.9695258302075588E-3</v>
          </cell>
          <cell r="AV4">
            <v>9.6678076364091273E-3</v>
          </cell>
          <cell r="AW4">
            <v>1.2401676845878135E-2</v>
          </cell>
        </row>
      </sheetData>
      <sheetData sheetId="4"/>
      <sheetData sheetId="5"/>
      <sheetData sheetId="6">
        <row r="4">
          <cell r="Z4">
            <v>5.0185831943285039E-4</v>
          </cell>
          <cell r="AA4">
            <v>4.928309667416907E-4</v>
          </cell>
          <cell r="AB4">
            <v>4.6716707376844951E-4</v>
          </cell>
          <cell r="AC4">
            <v>4.836585506376656E-4</v>
          </cell>
          <cell r="AD4">
            <v>4.8522961115279E-4</v>
          </cell>
          <cell r="AE4">
            <v>4.8423055988998381E-4</v>
          </cell>
          <cell r="AF4">
            <v>4.9263250462615402E-4</v>
          </cell>
          <cell r="AG4">
            <v>5.6403982078852993E-4</v>
          </cell>
          <cell r="AH4">
            <v>4.9578578565471262E-4</v>
          </cell>
          <cell r="AI4">
            <v>4.9176303400849468E-4</v>
          </cell>
          <cell r="AJ4">
            <v>5.141714708677183E-4</v>
          </cell>
          <cell r="AK4">
            <v>5.0693822880720492E-4</v>
          </cell>
          <cell r="AL4">
            <v>5.0369001950488935E-4</v>
          </cell>
          <cell r="AM4">
            <v>5.1451085671419441E-4</v>
          </cell>
          <cell r="AN4">
            <v>5.0886716554136629E-4</v>
          </cell>
          <cell r="AO4">
            <v>5.7735798924730649E-4</v>
          </cell>
          <cell r="AP4">
            <v>5.2890484403670431E-4</v>
          </cell>
          <cell r="AQ4">
            <v>5.0604734708679098E-4</v>
          </cell>
          <cell r="AR4">
            <v>4.9986941460365589E-4</v>
          </cell>
          <cell r="AS4">
            <v>5.0127236559141162E-4</v>
          </cell>
          <cell r="AT4">
            <v>5.111460450112433E-4</v>
          </cell>
          <cell r="AU4">
            <v>5.3329573918479457E-4</v>
          </cell>
          <cell r="AV4">
            <v>5.2554925731437515E-4</v>
          </cell>
          <cell r="AW4">
            <v>5.8633168458781368E-4</v>
          </cell>
        </row>
        <row r="6">
          <cell r="R6">
            <v>4.9520685904920481E-4</v>
          </cell>
          <cell r="S6">
            <v>4.8229548662166591E-4</v>
          </cell>
          <cell r="T6">
            <v>4.9731668267065008E-4</v>
          </cell>
          <cell r="U6">
            <v>4.6961418979744445E-4</v>
          </cell>
          <cell r="V6">
            <v>4.8810783195796914E-4</v>
          </cell>
          <cell r="W6">
            <v>4.8518196049020528E-4</v>
          </cell>
          <cell r="X6">
            <v>3.8309891472871927E-4</v>
          </cell>
          <cell r="Y6">
            <v>4.1938775627240881E-4</v>
          </cell>
          <cell r="Z6">
            <v>5.0185831943285039E-4</v>
          </cell>
          <cell r="AA6">
            <v>4.928309667416907E-4</v>
          </cell>
          <cell r="AB6">
            <v>4.6716707376844951E-4</v>
          </cell>
          <cell r="AC6">
            <v>4.836585506376656E-4</v>
          </cell>
          <cell r="AD6">
            <v>4.8522961115279E-4</v>
          </cell>
          <cell r="AE6">
            <v>4.8423055988998381E-4</v>
          </cell>
          <cell r="AF6">
            <v>4.9263250462615402E-4</v>
          </cell>
          <cell r="AG6">
            <v>5.6403982078852993E-4</v>
          </cell>
          <cell r="AH6">
            <v>4.9578578565471262E-4</v>
          </cell>
          <cell r="AI6">
            <v>4.9176303400849468E-4</v>
          </cell>
          <cell r="AJ6">
            <v>5.141714708677183E-4</v>
          </cell>
          <cell r="AK6">
            <v>5.0693822880720492E-4</v>
          </cell>
          <cell r="AL6">
            <v>5.0369001950488935E-4</v>
          </cell>
          <cell r="AM6">
            <v>5.1451085671419441E-4</v>
          </cell>
          <cell r="AN6">
            <v>5.0886716554136629E-4</v>
          </cell>
          <cell r="AO6">
            <v>5.7735798924730649E-4</v>
          </cell>
          <cell r="AP6">
            <v>5.2890484403670431E-4</v>
          </cell>
          <cell r="AQ6">
            <v>5.0604734708679098E-4</v>
          </cell>
          <cell r="AR6">
            <v>4.9986941460365589E-4</v>
          </cell>
          <cell r="AS6">
            <v>5.0127236559141162E-4</v>
          </cell>
          <cell r="AT6">
            <v>5.111460450112433E-4</v>
          </cell>
          <cell r="AU6">
            <v>5.3329573918479457E-4</v>
          </cell>
          <cell r="AV6">
            <v>5.2554925731437515E-4</v>
          </cell>
          <cell r="AW6">
            <v>5.8633168458781368E-4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751F-BA6F-4E96-85E6-4AAA780132A8}">
  <dimension ref="A1:I28"/>
  <sheetViews>
    <sheetView topLeftCell="B1" workbookViewId="0">
      <selection activeCell="I19" sqref="I19"/>
    </sheetView>
  </sheetViews>
  <sheetFormatPr defaultRowHeight="14.4" x14ac:dyDescent="0.3"/>
  <cols>
    <col min="1" max="1" width="32.5546875" bestFit="1" customWidth="1"/>
    <col min="2" max="2" width="11" bestFit="1" customWidth="1"/>
  </cols>
  <sheetData>
    <row r="1" spans="1:9" x14ac:dyDescent="0.3">
      <c r="A1" t="s">
        <v>13</v>
      </c>
      <c r="B1">
        <v>4</v>
      </c>
      <c r="C1">
        <f>B1+36</f>
        <v>40</v>
      </c>
      <c r="D1">
        <f t="shared" ref="D1:I1" si="0">C1+36</f>
        <v>76</v>
      </c>
      <c r="E1">
        <f t="shared" si="0"/>
        <v>112</v>
      </c>
      <c r="F1">
        <f t="shared" si="0"/>
        <v>148</v>
      </c>
      <c r="G1">
        <f t="shared" si="0"/>
        <v>184</v>
      </c>
      <c r="H1">
        <f t="shared" si="0"/>
        <v>220</v>
      </c>
      <c r="I1">
        <f t="shared" si="0"/>
        <v>256</v>
      </c>
    </row>
    <row r="2" spans="1:9" x14ac:dyDescent="0.3">
      <c r="A2" t="s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3">
      <c r="A3" t="s">
        <v>16</v>
      </c>
      <c r="B3">
        <f xml:space="preserve"> ([1]Means!$B$6+[2]Means!$B$6)/2</f>
        <v>2072.347904361628</v>
      </c>
      <c r="C3">
        <f xml:space="preserve"> ([1]Means!$G$6+[2]Means!$G$6)/2</f>
        <v>223.16422751596502</v>
      </c>
      <c r="D3">
        <f xml:space="preserve"> ([1]Means!$L$6+[2]Means!$L$6)/2</f>
        <v>114.91450644194074</v>
      </c>
      <c r="E3">
        <f xml:space="preserve"> ([1]Means!$Q$6+[2]Means!$Q$6)/2</f>
        <v>75.850452110780481</v>
      </c>
      <c r="F3">
        <f xml:space="preserve"> ([1]Means!$V$6+[2]Means!$V$6)/2</f>
        <v>54.45451626185077</v>
      </c>
      <c r="G3">
        <f xml:space="preserve"> ([1]Means!$AA$6+[2]Means!$AA$6)/2</f>
        <v>42.002379597960868</v>
      </c>
      <c r="H3">
        <f xml:space="preserve"> ([1]Means!$AF$6+[2]Means!$AF$6)/2</f>
        <v>33.504193313570553</v>
      </c>
      <c r="I3">
        <f xml:space="preserve"> ([1]Means!$AK$6+[2]Means!$AK$6)/2</f>
        <v>27.836449418879923</v>
      </c>
    </row>
    <row r="4" spans="1:9" x14ac:dyDescent="0.3">
      <c r="A4" t="s">
        <v>17</v>
      </c>
      <c r="B4">
        <f>MIN(B3,B7)</f>
        <v>2072.347904361628</v>
      </c>
      <c r="C4">
        <f t="shared" ref="C4:I4" si="1">MIN(C3,C7)</f>
        <v>223.16422751596502</v>
      </c>
      <c r="D4">
        <f t="shared" si="1"/>
        <v>114.91450644194074</v>
      </c>
      <c r="E4">
        <f t="shared" si="1"/>
        <v>75.850452110780481</v>
      </c>
      <c r="F4">
        <f t="shared" si="1"/>
        <v>54.45451626185077</v>
      </c>
      <c r="G4">
        <f t="shared" si="1"/>
        <v>42.002379597960868</v>
      </c>
      <c r="H4">
        <f t="shared" si="1"/>
        <v>33.504193313570553</v>
      </c>
      <c r="I4">
        <f t="shared" si="1"/>
        <v>27.836449418879923</v>
      </c>
    </row>
    <row r="5" spans="1:9" x14ac:dyDescent="0.3">
      <c r="A5" t="s">
        <v>18</v>
      </c>
      <c r="B5">
        <f xml:space="preserve"> ([1]Means!$B$8+[2]Means!$B$8)/2</f>
        <v>1.316832964165464E-4</v>
      </c>
      <c r="C5">
        <f xml:space="preserve"> ([1]Means!$G$8+[2]Means!$G$8)/2</f>
        <v>9.6293055086580097E-4</v>
      </c>
      <c r="D5">
        <f xml:space="preserve"> ([1]Means!$L$8+[2]Means!$L$8)/2</f>
        <v>1.6368604531024529E-3</v>
      </c>
      <c r="E5">
        <f xml:space="preserve"> ([1]Means!$Q$8+[2]Means!$Q$8)/2</f>
        <v>2.3526737680375186E-3</v>
      </c>
      <c r="F5">
        <f xml:space="preserve"> ([1]Means!$V$8+[2]Means!$V$8)/2</f>
        <v>3.0766551082251079E-3</v>
      </c>
      <c r="G5">
        <f xml:space="preserve"> ([1]Means!$AA$8+[2]Means!$AA$8)/2</f>
        <v>3.6915405712973906E-3</v>
      </c>
      <c r="H5">
        <f xml:space="preserve"> ([1]Means!$AF$8+[2]Means!$AF$8)/2</f>
        <v>4.3458198051948057E-3</v>
      </c>
      <c r="I5">
        <f xml:space="preserve"> ([1]Means!$AK$8+[2]Means!$AK$8)/2</f>
        <v>5.0864423092532463E-3</v>
      </c>
    </row>
    <row r="6" spans="1:9" x14ac:dyDescent="0.3">
      <c r="A6" t="s">
        <v>19</v>
      </c>
      <c r="B6">
        <f xml:space="preserve"> ([1]Means!$B$8+[2]Means!$B$8)/2</f>
        <v>1.316832964165464E-4</v>
      </c>
      <c r="C6">
        <f xml:space="preserve"> ([1]Means!$G$8+[2]Means!$G$8)/2</f>
        <v>9.6293055086580097E-4</v>
      </c>
      <c r="D6">
        <f xml:space="preserve"> ([1]Means!$L$8+[2]Means!$L$8)/2</f>
        <v>1.6368604531024529E-3</v>
      </c>
      <c r="E6">
        <f xml:space="preserve"> ([1]Means!$Q$8+[2]Means!$Q$8)/2</f>
        <v>2.3526737680375186E-3</v>
      </c>
      <c r="F6">
        <f xml:space="preserve"> ([1]Means!$V$8+[2]Means!$V$8)/2</f>
        <v>3.0766551082251079E-3</v>
      </c>
      <c r="G6">
        <f xml:space="preserve"> ([1]Means!$AA$8+[2]Means!$AA$8)/2</f>
        <v>3.6915405712973906E-3</v>
      </c>
      <c r="H6">
        <f xml:space="preserve"> ([1]Means!$AF$8+[2]Means!$AF$8)/2</f>
        <v>4.3458198051948057E-3</v>
      </c>
      <c r="I6">
        <f xml:space="preserve"> ([1]Means!$AK$8+[2]Means!$AK$8)/2</f>
        <v>5.0864423092532463E-3</v>
      </c>
    </row>
    <row r="7" spans="1:9" x14ac:dyDescent="0.3">
      <c r="A7" s="2" t="s">
        <v>10</v>
      </c>
      <c r="B7">
        <f t="shared" ref="B7:I7" si="2">1/B6</f>
        <v>7593.9775750810186</v>
      </c>
      <c r="C7">
        <f t="shared" si="2"/>
        <v>1038.4964929203552</v>
      </c>
      <c r="D7">
        <f t="shared" si="2"/>
        <v>610.92562784117126</v>
      </c>
      <c r="E7">
        <f t="shared" si="2"/>
        <v>425.04830613814738</v>
      </c>
      <c r="F7">
        <f t="shared" si="2"/>
        <v>325.02830665894498</v>
      </c>
      <c r="G7">
        <f t="shared" si="2"/>
        <v>270.88961388511854</v>
      </c>
      <c r="H7">
        <f t="shared" si="2"/>
        <v>230.10618130200498</v>
      </c>
      <c r="I7">
        <f t="shared" si="2"/>
        <v>196.60106990318201</v>
      </c>
    </row>
    <row r="8" spans="1:9" x14ac:dyDescent="0.3">
      <c r="A8" t="s">
        <v>7</v>
      </c>
      <c r="B8">
        <f t="shared" ref="B8:I8" si="3">B7 /B2</f>
        <v>949.24719688512732</v>
      </c>
      <c r="C8">
        <f t="shared" si="3"/>
        <v>129.8120616150444</v>
      </c>
      <c r="D8">
        <f t="shared" si="3"/>
        <v>76.365703480146408</v>
      </c>
      <c r="E8">
        <f t="shared" si="3"/>
        <v>53.131038267268423</v>
      </c>
      <c r="F8">
        <f t="shared" si="3"/>
        <v>40.628538332368123</v>
      </c>
      <c r="G8">
        <f t="shared" si="3"/>
        <v>33.861201735639817</v>
      </c>
      <c r="H8">
        <f t="shared" si="3"/>
        <v>28.763272662750623</v>
      </c>
      <c r="I8">
        <f t="shared" si="3"/>
        <v>24.575133737897751</v>
      </c>
    </row>
    <row r="9" spans="1:9" x14ac:dyDescent="0.3">
      <c r="A9" s="1" t="s">
        <v>9</v>
      </c>
      <c r="B9">
        <f t="shared" ref="B9:I9" si="4">B4/(B2*B8)</f>
        <v>0.27289360336826102</v>
      </c>
      <c r="C9">
        <f t="shared" si="4"/>
        <v>0.21489165253548914</v>
      </c>
      <c r="D9">
        <f t="shared" si="4"/>
        <v>0.18809901108259985</v>
      </c>
      <c r="E9">
        <f t="shared" si="4"/>
        <v>0.17845136897481928</v>
      </c>
      <c r="F9">
        <f t="shared" si="4"/>
        <v>0.16753776562295039</v>
      </c>
      <c r="G9">
        <f t="shared" si="4"/>
        <v>0.15505348837690633</v>
      </c>
      <c r="H9">
        <f t="shared" si="4"/>
        <v>0.1456031868591903</v>
      </c>
      <c r="I9">
        <f t="shared" si="4"/>
        <v>0.14158849406357879</v>
      </c>
    </row>
    <row r="11" spans="1:9" x14ac:dyDescent="0.3">
      <c r="A11" t="s">
        <v>2</v>
      </c>
      <c r="B11">
        <f t="shared" ref="B11:I11" si="5">((B2*B9)^B2) /(FACT(B2)*(1-B9))</f>
        <v>1.7601442228200141E-2</v>
      </c>
      <c r="C11">
        <f t="shared" si="5"/>
        <v>2.4100504998614586E-3</v>
      </c>
      <c r="D11">
        <f t="shared" si="5"/>
        <v>8.0313471861714718E-4</v>
      </c>
      <c r="E11">
        <f t="shared" si="5"/>
        <v>5.2086499071948432E-4</v>
      </c>
      <c r="F11">
        <f t="shared" si="5"/>
        <v>3.1026771362150073E-4</v>
      </c>
      <c r="G11">
        <f t="shared" si="5"/>
        <v>1.6452143403947943E-4</v>
      </c>
      <c r="H11">
        <f t="shared" si="5"/>
        <v>9.8379995326212564E-5</v>
      </c>
      <c r="I11">
        <f t="shared" si="5"/>
        <v>7.8293830859647336E-5</v>
      </c>
    </row>
    <row r="13" spans="1:9" x14ac:dyDescent="0.3">
      <c r="A13" t="s">
        <v>1</v>
      </c>
      <c r="B13">
        <f t="shared" ref="B13:I13" si="6">((B2*B9)^1) / FACT(1) + ((B2*B9)^2) / FACT(2) + ((B2*B9)^3) / FACT(3) + ((B2*B9)^4) / FACT(4) + ((B2*B9)^5) / FACT(5) + ((B2*B9)^6) / FACT(6) + ((B2*B9)^7) / FACT(7)</f>
        <v>7.8574614667375915</v>
      </c>
      <c r="C13">
        <f t="shared" si="6"/>
        <v>4.5773629802380205</v>
      </c>
      <c r="D13">
        <f t="shared" si="6"/>
        <v>3.502437204106267</v>
      </c>
      <c r="E13">
        <f t="shared" si="6"/>
        <v>3.1682210845051677</v>
      </c>
      <c r="F13">
        <f t="shared" si="6"/>
        <v>2.8198948956376073</v>
      </c>
      <c r="G13">
        <f t="shared" si="6"/>
        <v>2.4569316160829162</v>
      </c>
      <c r="H13">
        <f t="shared" si="6"/>
        <v>2.205267131898708</v>
      </c>
      <c r="I13">
        <f t="shared" si="6"/>
        <v>2.1039740175039103</v>
      </c>
    </row>
    <row r="14" spans="1:9" x14ac:dyDescent="0.3">
      <c r="A14" t="s">
        <v>5</v>
      </c>
      <c r="B14">
        <f>(1+B11+B13)^-1</f>
        <v>0.11267525765814879</v>
      </c>
      <c r="C14">
        <f t="shared" ref="C14:I14" si="7">(1+C11+C13)^-1</f>
        <v>0.17921875934580045</v>
      </c>
      <c r="D14">
        <f t="shared" si="7"/>
        <v>0.22206232063131431</v>
      </c>
      <c r="E14">
        <f t="shared" si="7"/>
        <v>0.23988052321658501</v>
      </c>
      <c r="F14">
        <f t="shared" si="7"/>
        <v>0.26176604586408181</v>
      </c>
      <c r="G14">
        <f t="shared" si="7"/>
        <v>0.28926010739124125</v>
      </c>
      <c r="H14">
        <f t="shared" si="7"/>
        <v>0.31197690132040667</v>
      </c>
      <c r="I14">
        <f t="shared" si="7"/>
        <v>0.32215951913838436</v>
      </c>
    </row>
    <row r="15" spans="1:9" x14ac:dyDescent="0.3">
      <c r="A15" s="1" t="s">
        <v>6</v>
      </c>
      <c r="B15">
        <f>B11 * B14</f>
        <v>1.9832470382174713E-3</v>
      </c>
      <c r="C15">
        <f t="shared" ref="C15:I15" si="8">C11 * C14</f>
        <v>4.3192626054589683E-4</v>
      </c>
      <c r="D15">
        <f t="shared" si="8"/>
        <v>1.7834595939570134E-4</v>
      </c>
      <c r="E15">
        <f t="shared" si="8"/>
        <v>1.2494536649899159E-4</v>
      </c>
      <c r="F15">
        <f t="shared" si="8"/>
        <v>8.1217552553989561E-5</v>
      </c>
      <c r="G15">
        <f t="shared" si="8"/>
        <v>4.7589487678420834E-5</v>
      </c>
      <c r="H15">
        <f t="shared" si="8"/>
        <v>3.0692286093787885E-5</v>
      </c>
      <c r="I15">
        <f t="shared" si="8"/>
        <v>2.5223102901245985E-5</v>
      </c>
    </row>
    <row r="16" spans="1:9" x14ac:dyDescent="0.3">
      <c r="A16" s="2" t="s">
        <v>3</v>
      </c>
      <c r="B16">
        <f t="shared" ref="B16:I16" si="9">B2*B9 + B9*B15/(1-B9)</f>
        <v>2.1838931683975398</v>
      </c>
      <c r="C16">
        <f t="shared" si="9"/>
        <v>1.7192514426263477</v>
      </c>
      <c r="D16">
        <f t="shared" si="9"/>
        <v>1.5048334073672063</v>
      </c>
      <c r="E16">
        <f t="shared" si="9"/>
        <v>1.4276380916060554</v>
      </c>
      <c r="F16">
        <f t="shared" si="9"/>
        <v>1.3403184704785966</v>
      </c>
      <c r="G16">
        <f t="shared" si="9"/>
        <v>1.2404366400131068</v>
      </c>
      <c r="H16">
        <f t="shared" si="9"/>
        <v>1.16483072534091</v>
      </c>
      <c r="I16">
        <f t="shared" si="9"/>
        <v>1.1327121128689361</v>
      </c>
    </row>
    <row r="17" spans="1:9" x14ac:dyDescent="0.3">
      <c r="A17" s="2" t="s">
        <v>4</v>
      </c>
      <c r="B17">
        <f>B9*B15/(1-B9)</f>
        <v>7.4434145145158026E-4</v>
      </c>
      <c r="C17">
        <f t="shared" ref="C17:I17" si="10">C9*C15/(1-C9)</f>
        <v>1.182223424345614E-4</v>
      </c>
      <c r="D17">
        <f t="shared" si="10"/>
        <v>4.1318706407342303E-5</v>
      </c>
      <c r="E17">
        <f t="shared" si="10"/>
        <v>2.7139807501087751E-5</v>
      </c>
      <c r="F17">
        <f t="shared" si="10"/>
        <v>1.634549499346645E-5</v>
      </c>
      <c r="G17">
        <f t="shared" si="10"/>
        <v>8.7329978562009551E-6</v>
      </c>
      <c r="H17">
        <f t="shared" si="10"/>
        <v>5.2304673876551839E-6</v>
      </c>
      <c r="I17">
        <f t="shared" si="10"/>
        <v>4.1603603058678178E-6</v>
      </c>
    </row>
    <row r="18" spans="1:9" x14ac:dyDescent="0.3">
      <c r="A18" s="2" t="s">
        <v>11</v>
      </c>
      <c r="B18">
        <f>B16-B17</f>
        <v>2.1831488269460881</v>
      </c>
      <c r="C18">
        <f t="shared" ref="C18:I18" si="11">C16-C17</f>
        <v>1.7191332202839131</v>
      </c>
      <c r="D18">
        <f t="shared" si="11"/>
        <v>1.5047920886607988</v>
      </c>
      <c r="E18">
        <f t="shared" si="11"/>
        <v>1.4276109517985542</v>
      </c>
      <c r="F18">
        <f t="shared" si="11"/>
        <v>1.3403021249836031</v>
      </c>
      <c r="G18">
        <f t="shared" si="11"/>
        <v>1.2404279070152506</v>
      </c>
      <c r="H18">
        <f t="shared" si="11"/>
        <v>1.1648254948735224</v>
      </c>
      <c r="I18">
        <f t="shared" si="11"/>
        <v>1.1327079525086303</v>
      </c>
    </row>
    <row r="20" spans="1:9" x14ac:dyDescent="0.3">
      <c r="A20" t="s">
        <v>66</v>
      </c>
      <c r="B20">
        <f>B16/B4</f>
        <v>1.0538255491759586E-3</v>
      </c>
      <c r="C20">
        <f t="shared" ref="C20:I20" si="12">C16/C4</f>
        <v>7.7039741618237338E-3</v>
      </c>
      <c r="D20">
        <f t="shared" si="12"/>
        <v>1.309524318522402E-2</v>
      </c>
      <c r="E20">
        <f t="shared" si="12"/>
        <v>1.8821747951099529E-2</v>
      </c>
      <c r="F20">
        <f t="shared" si="12"/>
        <v>2.4613541033649478E-2</v>
      </c>
      <c r="G20">
        <f t="shared" si="12"/>
        <v>2.9532532487119553E-2</v>
      </c>
      <c r="H20">
        <f t="shared" si="12"/>
        <v>3.4766714555371982E-2</v>
      </c>
      <c r="I20">
        <f t="shared" si="12"/>
        <v>4.0691687931316417E-2</v>
      </c>
    </row>
    <row r="21" spans="1:9" x14ac:dyDescent="0.3">
      <c r="A21" s="2" t="s">
        <v>12</v>
      </c>
      <c r="B21">
        <f t="shared" ref="B21:I21" si="13">(1/B8) * (1+(B15/(B2*(1-B9))))</f>
        <v>1.0538255491759586E-3</v>
      </c>
      <c r="C21">
        <f t="shared" si="13"/>
        <v>7.7039741618237347E-3</v>
      </c>
      <c r="D21">
        <f t="shared" si="13"/>
        <v>1.3095243185224018E-2</v>
      </c>
      <c r="E21">
        <f t="shared" si="13"/>
        <v>1.8821747951099525E-2</v>
      </c>
      <c r="F21">
        <f t="shared" si="13"/>
        <v>2.4613541033649471E-2</v>
      </c>
      <c r="G21">
        <f t="shared" si="13"/>
        <v>2.953253248711955E-2</v>
      </c>
      <c r="H21">
        <f t="shared" si="13"/>
        <v>3.4766714555371982E-2</v>
      </c>
      <c r="I21">
        <f t="shared" si="13"/>
        <v>4.0691687931316424E-2</v>
      </c>
    </row>
    <row r="22" spans="1:9" x14ac:dyDescent="0.3">
      <c r="A22" s="2" t="s">
        <v>14</v>
      </c>
      <c r="B22" cm="1">
        <f t="array" ref="B22:I22">[1]Means!$B$31:$I$31</f>
        <v>4.658121933621933E-4</v>
      </c>
      <c r="C22">
        <v>4.3213964646464671E-3</v>
      </c>
      <c r="D22">
        <v>8.6427929292929341E-3</v>
      </c>
      <c r="E22">
        <v>1.2885785173160176E-2</v>
      </c>
      <c r="F22">
        <v>1.8115856277056284E-2</v>
      </c>
      <c r="G22">
        <v>2.3654078774760601E-2</v>
      </c>
      <c r="H22">
        <v>2.9690192279942271E-2</v>
      </c>
      <c r="I22">
        <v>3.579240124458874E-2</v>
      </c>
    </row>
    <row r="23" spans="1:9" x14ac:dyDescent="0.3">
      <c r="A23" s="2" t="s">
        <v>15</v>
      </c>
      <c r="B23" cm="1">
        <f t="array" ref="B23:I23">[2]Means!$B$31:$I$31</f>
        <v>5.0052358104858111E-4</v>
      </c>
      <c r="C23">
        <v>4.6528556277056245E-3</v>
      </c>
      <c r="D23">
        <v>8.7622702741702741E-3</v>
      </c>
      <c r="E23">
        <v>1.3496003427128426E-2</v>
      </c>
      <c r="F23">
        <v>1.8618932756132758E-2</v>
      </c>
      <c r="G23">
        <v>2.3964291945428307E-2</v>
      </c>
      <c r="H23">
        <v>3.0005493506493484E-2</v>
      </c>
      <c r="I23">
        <v>3.6056815476190468E-2</v>
      </c>
    </row>
    <row r="25" spans="1:9" x14ac:dyDescent="0.3">
      <c r="A25" s="2"/>
    </row>
    <row r="26" spans="1:9" x14ac:dyDescent="0.3">
      <c r="A26" s="2" t="s">
        <v>22</v>
      </c>
      <c r="B26">
        <f>1/B21</f>
        <v>948.92366272762354</v>
      </c>
      <c r="C26">
        <f t="shared" ref="C26:I26" si="14">1/C21</f>
        <v>129.80313523835514</v>
      </c>
      <c r="D26">
        <f t="shared" si="14"/>
        <v>76.36360668187875</v>
      </c>
      <c r="E26">
        <f t="shared" si="14"/>
        <v>53.130028231069907</v>
      </c>
      <c r="F26">
        <f t="shared" si="14"/>
        <v>40.62804285790849</v>
      </c>
      <c r="G26">
        <f t="shared" si="14"/>
        <v>33.860963343937556</v>
      </c>
      <c r="H26">
        <f t="shared" si="14"/>
        <v>28.763143506336434</v>
      </c>
      <c r="I26">
        <f t="shared" si="14"/>
        <v>24.575043475412027</v>
      </c>
    </row>
    <row r="27" spans="1:9" x14ac:dyDescent="0.3">
      <c r="A27" s="2" t="s">
        <v>20</v>
      </c>
      <c r="B27" cm="1">
        <f t="array" ref="B27:I27">[3]Means!$B$25:$I$25</f>
        <v>23979.459196078427</v>
      </c>
      <c r="C27">
        <v>3074.8667411764709</v>
      </c>
      <c r="D27">
        <v>1624.6136647058825</v>
      </c>
      <c r="E27">
        <v>1102.9593450980392</v>
      </c>
      <c r="F27">
        <v>835.09622333333334</v>
      </c>
      <c r="G27">
        <v>671.54202588235296</v>
      </c>
      <c r="H27">
        <v>561.67240215686286</v>
      </c>
      <c r="I27">
        <v>482.69483392156866</v>
      </c>
    </row>
    <row r="28" spans="1:9" x14ac:dyDescent="0.3">
      <c r="A28" s="2" t="s">
        <v>21</v>
      </c>
      <c r="B28" cm="1">
        <f t="array" ref="B28:I28">[4]Means!$B$25:$I$25</f>
        <v>23658.097098039212</v>
      </c>
      <c r="C28">
        <v>3085.2099078431365</v>
      </c>
      <c r="D28">
        <v>1626.4264921568627</v>
      </c>
      <c r="E28">
        <v>1104.7139313725486</v>
      </c>
      <c r="F28">
        <v>836.15380470588218</v>
      </c>
      <c r="G28">
        <v>672.68228176470598</v>
      </c>
      <c r="H28">
        <v>562.78740294117654</v>
      </c>
      <c r="I28">
        <v>483.66335568627454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E06-B53A-45D3-B41B-3D367AA74EC3}">
  <dimension ref="A1:AH36"/>
  <sheetViews>
    <sheetView tabSelected="1" topLeftCell="A8" zoomScaleNormal="100" workbookViewId="0">
      <selection activeCell="E20" sqref="E20"/>
    </sheetView>
  </sheetViews>
  <sheetFormatPr defaultRowHeight="14.4" x14ac:dyDescent="0.3"/>
  <cols>
    <col min="1" max="1" width="32.5546875" customWidth="1"/>
    <col min="2" max="2" width="11" style="4" bestFit="1" customWidth="1"/>
    <col min="3" max="9" width="8.88671875" style="4"/>
    <col min="18" max="25" width="8.88671875" style="3"/>
  </cols>
  <sheetData>
    <row r="1" spans="1:34" x14ac:dyDescent="0.3">
      <c r="A1" t="s">
        <v>39</v>
      </c>
      <c r="B1" s="4">
        <v>1</v>
      </c>
      <c r="C1" s="4">
        <v>4</v>
      </c>
      <c r="D1" s="4">
        <v>8</v>
      </c>
      <c r="E1" s="4">
        <v>12</v>
      </c>
      <c r="F1" s="4">
        <v>16</v>
      </c>
      <c r="G1" s="4">
        <v>32</v>
      </c>
      <c r="H1" s="4">
        <v>64</v>
      </c>
      <c r="I1" s="4">
        <v>128</v>
      </c>
      <c r="J1">
        <v>1</v>
      </c>
      <c r="K1">
        <v>4</v>
      </c>
      <c r="L1">
        <v>8</v>
      </c>
      <c r="M1">
        <v>12</v>
      </c>
      <c r="N1">
        <v>16</v>
      </c>
      <c r="O1">
        <v>32</v>
      </c>
      <c r="P1">
        <v>64</v>
      </c>
      <c r="Q1">
        <v>128</v>
      </c>
      <c r="R1" s="3">
        <v>1</v>
      </c>
      <c r="S1" s="3">
        <v>4</v>
      </c>
      <c r="T1" s="3">
        <v>8</v>
      </c>
      <c r="U1" s="3">
        <v>12</v>
      </c>
      <c r="V1" s="3">
        <v>16</v>
      </c>
      <c r="W1" s="3">
        <v>32</v>
      </c>
      <c r="X1" s="3">
        <v>64</v>
      </c>
      <c r="Y1" s="3">
        <v>128</v>
      </c>
      <c r="Z1">
        <v>1</v>
      </c>
      <c r="AA1">
        <v>4</v>
      </c>
      <c r="AB1">
        <v>8</v>
      </c>
      <c r="AC1">
        <v>12</v>
      </c>
      <c r="AD1">
        <v>16</v>
      </c>
      <c r="AE1">
        <v>32</v>
      </c>
      <c r="AF1">
        <v>64</v>
      </c>
      <c r="AG1">
        <v>128</v>
      </c>
    </row>
    <row r="2" spans="1:34" x14ac:dyDescent="0.3">
      <c r="A2" t="s">
        <v>8</v>
      </c>
      <c r="B2" s="4">
        <v>1</v>
      </c>
      <c r="C2" s="4">
        <f>B2</f>
        <v>1</v>
      </c>
      <c r="D2" s="4">
        <f t="shared" ref="D2:I2" si="0">C2</f>
        <v>1</v>
      </c>
      <c r="E2" s="4">
        <f t="shared" si="0"/>
        <v>1</v>
      </c>
      <c r="F2" s="4">
        <f t="shared" si="0"/>
        <v>1</v>
      </c>
      <c r="G2" s="4">
        <f t="shared" si="0"/>
        <v>1</v>
      </c>
      <c r="H2" s="4">
        <f t="shared" si="0"/>
        <v>1</v>
      </c>
      <c r="I2" s="4">
        <f t="shared" si="0"/>
        <v>1</v>
      </c>
      <c r="J2">
        <v>4</v>
      </c>
      <c r="K2">
        <f t="shared" ref="K2:Q2" si="1">J2</f>
        <v>4</v>
      </c>
      <c r="L2">
        <f t="shared" si="1"/>
        <v>4</v>
      </c>
      <c r="M2">
        <f t="shared" si="1"/>
        <v>4</v>
      </c>
      <c r="N2">
        <f t="shared" si="1"/>
        <v>4</v>
      </c>
      <c r="O2">
        <f t="shared" si="1"/>
        <v>4</v>
      </c>
      <c r="P2">
        <f t="shared" si="1"/>
        <v>4</v>
      </c>
      <c r="Q2">
        <f t="shared" si="1"/>
        <v>4</v>
      </c>
      <c r="R2" s="3">
        <v>8</v>
      </c>
      <c r="S2" s="3">
        <f t="shared" ref="S2:Y2" si="2">R2</f>
        <v>8</v>
      </c>
      <c r="T2" s="3">
        <f t="shared" si="2"/>
        <v>8</v>
      </c>
      <c r="U2" s="3">
        <f t="shared" si="2"/>
        <v>8</v>
      </c>
      <c r="V2" s="3">
        <f t="shared" si="2"/>
        <v>8</v>
      </c>
      <c r="W2" s="3">
        <f t="shared" si="2"/>
        <v>8</v>
      </c>
      <c r="X2" s="3">
        <f t="shared" si="2"/>
        <v>8</v>
      </c>
      <c r="Y2" s="3">
        <f t="shared" si="2"/>
        <v>8</v>
      </c>
      <c r="Z2">
        <v>16</v>
      </c>
      <c r="AA2">
        <f t="shared" ref="AA2:AG2" si="3">Z2</f>
        <v>16</v>
      </c>
      <c r="AB2">
        <f t="shared" si="3"/>
        <v>16</v>
      </c>
      <c r="AC2">
        <f t="shared" si="3"/>
        <v>16</v>
      </c>
      <c r="AD2">
        <f t="shared" si="3"/>
        <v>16</v>
      </c>
      <c r="AE2">
        <f t="shared" si="3"/>
        <v>16</v>
      </c>
      <c r="AF2">
        <f t="shared" si="3"/>
        <v>16</v>
      </c>
      <c r="AG2">
        <f t="shared" si="3"/>
        <v>16</v>
      </c>
    </row>
    <row r="3" spans="1:34" x14ac:dyDescent="0.3">
      <c r="A3" t="s">
        <v>40</v>
      </c>
      <c r="B3" s="4" cm="1">
        <f t="array" ref="B3:AG3">[5]Means!$R$4:$AW$4</f>
        <v>206.50795833333336</v>
      </c>
      <c r="C3" s="4">
        <v>793.94583333333333</v>
      </c>
      <c r="D3" s="4">
        <v>1697.6245833333332</v>
      </c>
      <c r="E3" s="4">
        <v>1886.7183333333332</v>
      </c>
      <c r="F3" s="4">
        <v>1911.511666666667</v>
      </c>
      <c r="G3" s="4">
        <v>1912.5225000000007</v>
      </c>
      <c r="H3" s="4">
        <v>1943.5600000000004</v>
      </c>
      <c r="I3" s="4">
        <v>1927.3045833333335</v>
      </c>
      <c r="J3">
        <v>184.84058333333337</v>
      </c>
      <c r="K3">
        <v>824.37100000000009</v>
      </c>
      <c r="L3">
        <v>1747.8279166666669</v>
      </c>
      <c r="M3">
        <v>2637.8808333333332</v>
      </c>
      <c r="N3">
        <v>3483.5475000000006</v>
      </c>
      <c r="O3">
        <v>6737.217083333333</v>
      </c>
      <c r="P3">
        <v>7043.7925000000023</v>
      </c>
      <c r="Q3">
        <v>7358.1695833333324</v>
      </c>
      <c r="R3" s="3">
        <v>209.73508333333334</v>
      </c>
      <c r="S3" s="3">
        <v>805.67845833333342</v>
      </c>
      <c r="T3" s="3">
        <v>1866.2508333333333</v>
      </c>
      <c r="U3" s="3">
        <v>2507.0579166666666</v>
      </c>
      <c r="V3" s="3">
        <v>3625.5825000000004</v>
      </c>
      <c r="W3" s="3">
        <v>6344.0491666666667</v>
      </c>
      <c r="X3" s="3">
        <v>6322.0379166666653</v>
      </c>
      <c r="Y3" s="3">
        <v>7425.1262500000012</v>
      </c>
      <c r="Z3">
        <v>200.56670833333337</v>
      </c>
      <c r="AA3">
        <v>801.84100000000024</v>
      </c>
      <c r="AB3">
        <v>1871.1216666666671</v>
      </c>
      <c r="AC3">
        <v>2575.7837500000001</v>
      </c>
      <c r="AD3">
        <v>3696.068749999999</v>
      </c>
      <c r="AE3">
        <v>6032.958333333333</v>
      </c>
      <c r="AF3">
        <v>5774.96</v>
      </c>
      <c r="AG3">
        <v>7113.4016666666685</v>
      </c>
    </row>
    <row r="4" spans="1:34" x14ac:dyDescent="0.3">
      <c r="A4" t="s">
        <v>41</v>
      </c>
      <c r="B4" s="4" cm="1">
        <f t="array" ref="B4:AG4">[6]Means!$R$4:$AW$4</f>
        <v>214.11338095238096</v>
      </c>
      <c r="C4" s="4">
        <v>828.58180952380951</v>
      </c>
      <c r="D4" s="4">
        <v>1739.984285714286</v>
      </c>
      <c r="E4" s="4">
        <v>2101.9104761904764</v>
      </c>
      <c r="F4" s="4">
        <v>2066.64</v>
      </c>
      <c r="G4" s="4">
        <v>2077.7495238095239</v>
      </c>
      <c r="H4" s="4">
        <v>2125.1319047619045</v>
      </c>
      <c r="I4" s="4">
        <v>2143.7157142857141</v>
      </c>
      <c r="J4">
        <v>179.49838095238096</v>
      </c>
      <c r="K4">
        <v>857.97771428571446</v>
      </c>
      <c r="L4">
        <v>1894.6676190476196</v>
      </c>
      <c r="M4">
        <v>2829.12619047619</v>
      </c>
      <c r="N4">
        <v>3673.4985714285708</v>
      </c>
      <c r="O4">
        <v>6238.2000000000007</v>
      </c>
      <c r="P4">
        <v>6295.2566666666689</v>
      </c>
      <c r="Q4">
        <v>7462.4519047619042</v>
      </c>
      <c r="R4" s="3">
        <v>234.82014285714286</v>
      </c>
      <c r="S4" s="3">
        <v>832.38338095238089</v>
      </c>
      <c r="T4" s="3">
        <v>1923.1857142857141</v>
      </c>
      <c r="U4" s="3">
        <v>2393.6995238095237</v>
      </c>
      <c r="V4" s="3">
        <v>3737.8966666666665</v>
      </c>
      <c r="W4" s="3">
        <v>6129.5919047619045</v>
      </c>
      <c r="X4" s="3">
        <v>6402.3409523809523</v>
      </c>
      <c r="Y4" s="3">
        <v>7518.6614285714304</v>
      </c>
      <c r="Z4">
        <v>192.19780952380952</v>
      </c>
      <c r="AA4">
        <v>815.86138095238096</v>
      </c>
      <c r="AB4">
        <v>1941.5714285714287</v>
      </c>
      <c r="AC4">
        <v>2590.8457142857142</v>
      </c>
      <c r="AD4">
        <v>3763.4957142857143</v>
      </c>
      <c r="AE4">
        <v>5907.3590476190484</v>
      </c>
      <c r="AF4">
        <v>5892.82</v>
      </c>
      <c r="AG4">
        <v>7113.4238095238088</v>
      </c>
    </row>
    <row r="5" spans="1:34" x14ac:dyDescent="0.3">
      <c r="A5" t="s">
        <v>70</v>
      </c>
      <c r="B5" s="4">
        <f>B1*([5]trend_lines!$H$12 + [6]trend_lines!$H$12)/2</f>
        <v>206.38499999999999</v>
      </c>
      <c r="C5" s="4">
        <f>C1*([5]trend_lines!$H$12 + [6]trend_lines!$H$12)/2</f>
        <v>825.54</v>
      </c>
      <c r="D5" s="4">
        <f>D1*([5]trend_lines!$H$12 + [6]trend_lines!$H$12)/2</f>
        <v>1651.08</v>
      </c>
      <c r="E5" s="4">
        <f>E1*([5]trend_lines!$H$12 + [6]trend_lines!$H$12)/2</f>
        <v>2476.62</v>
      </c>
      <c r="F5" s="4">
        <f>F1*([5]trend_lines!$H$12 + [6]trend_lines!$H$12)/2</f>
        <v>3302.16</v>
      </c>
      <c r="G5" s="4">
        <f>G1*([5]trend_lines!$H$12 + [6]trend_lines!$H$12)/2</f>
        <v>6604.32</v>
      </c>
      <c r="H5" s="4">
        <f>H1*([5]trend_lines!$H$12 + [6]trend_lines!$H$12)/2</f>
        <v>13208.64</v>
      </c>
      <c r="I5" s="4">
        <f>I1*([5]trend_lines!$H$12 + [6]trend_lines!$H$12)/2</f>
        <v>26417.279999999999</v>
      </c>
      <c r="J5" s="4">
        <f>J1*([5]trend_lines!$H$12 + [6]trend_lines!$H$12)/2</f>
        <v>206.38499999999999</v>
      </c>
      <c r="K5" s="4">
        <f>K1*([5]trend_lines!$H$12 + [6]trend_lines!$H$12)/2</f>
        <v>825.54</v>
      </c>
      <c r="L5" s="4">
        <f>L1*([5]trend_lines!$H$12 + [6]trend_lines!$H$12)/2</f>
        <v>1651.08</v>
      </c>
      <c r="M5" s="4">
        <f>M1*([5]trend_lines!$H$12 + [6]trend_lines!$H$12)/2</f>
        <v>2476.62</v>
      </c>
      <c r="N5" s="4">
        <f>N1*([5]trend_lines!$H$12 + [6]trend_lines!$H$12)/2</f>
        <v>3302.16</v>
      </c>
      <c r="O5" s="4">
        <f>O1*([5]trend_lines!$H$12 + [6]trend_lines!$H$12)/2</f>
        <v>6604.32</v>
      </c>
      <c r="P5" s="4">
        <f>P1*([5]trend_lines!$H$12 + [6]trend_lines!$H$12)/2</f>
        <v>13208.64</v>
      </c>
      <c r="Q5" s="4">
        <f>Q1*([5]trend_lines!$H$12 + [6]trend_lines!$H$12)/2</f>
        <v>26417.279999999999</v>
      </c>
      <c r="R5" s="4">
        <f>R1*([5]trend_lines!$H$12 + [6]trend_lines!$H$12)/2</f>
        <v>206.38499999999999</v>
      </c>
      <c r="S5" s="4">
        <f>S1*([5]trend_lines!$H$12 + [6]trend_lines!$H$12)/2</f>
        <v>825.54</v>
      </c>
      <c r="T5" s="4">
        <f>T1*([5]trend_lines!$H$12 + [6]trend_lines!$H$12)/2</f>
        <v>1651.08</v>
      </c>
      <c r="U5" s="4">
        <f>U1*([5]trend_lines!$H$12 + [6]trend_lines!$H$12)/2</f>
        <v>2476.62</v>
      </c>
      <c r="V5" s="4">
        <f>V1*([5]trend_lines!$H$12 + [6]trend_lines!$H$12)/2</f>
        <v>3302.16</v>
      </c>
      <c r="W5" s="4">
        <f>W1*([5]trend_lines!$H$12 + [6]trend_lines!$H$12)/2</f>
        <v>6604.32</v>
      </c>
      <c r="X5" s="4">
        <f>X1*([5]trend_lines!$H$12 + [6]trend_lines!$H$12)/2</f>
        <v>13208.64</v>
      </c>
      <c r="Y5" s="4">
        <f>Y1*([5]trend_lines!$H$12 + [6]trend_lines!$H$12)/2</f>
        <v>26417.279999999999</v>
      </c>
      <c r="Z5" s="4">
        <f>Z1*([5]trend_lines!$H$12 + [6]trend_lines!$H$12)/2</f>
        <v>206.38499999999999</v>
      </c>
      <c r="AA5" s="4">
        <f>AA1*([5]trend_lines!$H$12 + [6]trend_lines!$H$12)/2</f>
        <v>825.54</v>
      </c>
      <c r="AB5" s="4">
        <f>AB1*([5]trend_lines!$H$12 + [6]trend_lines!$H$12)/2</f>
        <v>1651.08</v>
      </c>
      <c r="AC5" s="4">
        <f>AC1*([5]trend_lines!$H$12 + [6]trend_lines!$H$12)/2</f>
        <v>2476.62</v>
      </c>
      <c r="AD5" s="4">
        <f>AD1*([5]trend_lines!$H$12 + [6]trend_lines!$H$12)/2</f>
        <v>3302.16</v>
      </c>
      <c r="AE5" s="4">
        <f>AE1*([5]trend_lines!$H$12 + [6]trend_lines!$H$12)/2</f>
        <v>6604.32</v>
      </c>
      <c r="AF5" s="4">
        <f>AF1*([5]trend_lines!$H$12 + [6]trend_lines!$H$12)/2</f>
        <v>13208.64</v>
      </c>
      <c r="AG5" s="4">
        <f>AG1*([5]trend_lines!$H$12 + [6]trend_lines!$H$12)/2</f>
        <v>26417.279999999999</v>
      </c>
    </row>
    <row r="6" spans="1:34" x14ac:dyDescent="0.3">
      <c r="A6" t="s">
        <v>69</v>
      </c>
      <c r="B6" s="4">
        <f>MIN(B5, B11)</f>
        <v>206.38499999999999</v>
      </c>
      <c r="C6" s="4">
        <f t="shared" ref="C6:AG6" si="4">MIN(C5, C11)</f>
        <v>825.54</v>
      </c>
      <c r="D6" s="4">
        <f t="shared" si="4"/>
        <v>1651.08</v>
      </c>
      <c r="E6" s="4">
        <f t="shared" si="4"/>
        <v>2102.5128404197844</v>
      </c>
      <c r="F6" s="4">
        <f t="shared" si="4"/>
        <v>2102.5128404197844</v>
      </c>
      <c r="G6" s="4">
        <f t="shared" si="4"/>
        <v>2102.5128404197844</v>
      </c>
      <c r="H6" s="4">
        <f t="shared" si="4"/>
        <v>2102.5128404197844</v>
      </c>
      <c r="I6" s="4">
        <f t="shared" si="4"/>
        <v>2102.5128404197844</v>
      </c>
      <c r="J6" s="4">
        <f>MIN(J5, J11)</f>
        <v>206.38499999999999</v>
      </c>
      <c r="K6" s="4">
        <f t="shared" si="4"/>
        <v>825.54</v>
      </c>
      <c r="L6" s="4">
        <f t="shared" si="4"/>
        <v>1651.08</v>
      </c>
      <c r="M6" s="4">
        <f t="shared" si="4"/>
        <v>1957.2590037558748</v>
      </c>
      <c r="N6" s="4">
        <f t="shared" si="4"/>
        <v>1957.2590037558748</v>
      </c>
      <c r="O6" s="4">
        <f t="shared" si="4"/>
        <v>1957.2590037558748</v>
      </c>
      <c r="P6" s="4">
        <f t="shared" si="4"/>
        <v>1957.2590037558748</v>
      </c>
      <c r="Q6" s="4">
        <f t="shared" si="4"/>
        <v>1957.2590037558748</v>
      </c>
      <c r="R6" s="4">
        <f t="shared" si="4"/>
        <v>206.38499999999999</v>
      </c>
      <c r="S6" s="4">
        <f t="shared" si="4"/>
        <v>825.54</v>
      </c>
      <c r="T6" s="4">
        <f t="shared" si="4"/>
        <v>1651.08</v>
      </c>
      <c r="U6" s="4">
        <f t="shared" si="4"/>
        <v>1907.4413830257843</v>
      </c>
      <c r="V6" s="4">
        <f t="shared" si="4"/>
        <v>1907.4413830257843</v>
      </c>
      <c r="W6" s="4">
        <f t="shared" si="4"/>
        <v>1907.4413830257843</v>
      </c>
      <c r="X6" s="4">
        <f t="shared" si="4"/>
        <v>1907.4413830257843</v>
      </c>
      <c r="Y6" s="4">
        <f t="shared" si="4"/>
        <v>1907.4413830257843</v>
      </c>
      <c r="Z6" s="4">
        <f t="shared" si="4"/>
        <v>206.38499999999999</v>
      </c>
      <c r="AA6" s="4">
        <f t="shared" si="4"/>
        <v>825.54</v>
      </c>
      <c r="AB6" s="4">
        <f t="shared" si="4"/>
        <v>1651.08</v>
      </c>
      <c r="AC6" s="4">
        <f t="shared" si="4"/>
        <v>1855.1165673364283</v>
      </c>
      <c r="AD6" s="4">
        <f t="shared" si="4"/>
        <v>1855.1165673364283</v>
      </c>
      <c r="AE6" s="4">
        <f t="shared" si="4"/>
        <v>1855.1165673364283</v>
      </c>
      <c r="AF6" s="4">
        <f t="shared" si="4"/>
        <v>1855.1165673364283</v>
      </c>
      <c r="AG6" s="4">
        <f t="shared" si="4"/>
        <v>1855.1165673364283</v>
      </c>
    </row>
    <row r="7" spans="1:34" x14ac:dyDescent="0.3">
      <c r="A7" t="s">
        <v>17</v>
      </c>
      <c r="B7" s="4">
        <f>B6</f>
        <v>206.38499999999999</v>
      </c>
      <c r="C7" s="4">
        <f t="shared" ref="C7:AG7" si="5">C6</f>
        <v>825.54</v>
      </c>
      <c r="D7" s="4">
        <f t="shared" si="5"/>
        <v>1651.08</v>
      </c>
      <c r="E7" s="4">
        <f t="shared" si="5"/>
        <v>2102.5128404197844</v>
      </c>
      <c r="F7" s="4">
        <f t="shared" si="5"/>
        <v>2102.5128404197844</v>
      </c>
      <c r="G7" s="4">
        <f t="shared" si="5"/>
        <v>2102.5128404197844</v>
      </c>
      <c r="H7" s="4">
        <f t="shared" si="5"/>
        <v>2102.5128404197844</v>
      </c>
      <c r="I7" s="4">
        <f t="shared" si="5"/>
        <v>2102.5128404197844</v>
      </c>
      <c r="J7" s="4">
        <f t="shared" si="5"/>
        <v>206.38499999999999</v>
      </c>
      <c r="K7" s="4">
        <f t="shared" si="5"/>
        <v>825.54</v>
      </c>
      <c r="L7" s="4">
        <f t="shared" si="5"/>
        <v>1651.08</v>
      </c>
      <c r="M7" s="4">
        <f t="shared" si="5"/>
        <v>1957.2590037558748</v>
      </c>
      <c r="N7" s="4">
        <f t="shared" si="5"/>
        <v>1957.2590037558748</v>
      </c>
      <c r="O7" s="4">
        <f t="shared" si="5"/>
        <v>1957.2590037558748</v>
      </c>
      <c r="P7" s="4">
        <f t="shared" si="5"/>
        <v>1957.2590037558748</v>
      </c>
      <c r="Q7" s="4">
        <f t="shared" si="5"/>
        <v>1957.2590037558748</v>
      </c>
      <c r="R7" s="4">
        <f t="shared" si="5"/>
        <v>206.38499999999999</v>
      </c>
      <c r="S7" s="4">
        <f t="shared" si="5"/>
        <v>825.54</v>
      </c>
      <c r="T7" s="4">
        <f t="shared" si="5"/>
        <v>1651.08</v>
      </c>
      <c r="U7" s="4">
        <f t="shared" si="5"/>
        <v>1907.4413830257843</v>
      </c>
      <c r="V7" s="4">
        <f t="shared" si="5"/>
        <v>1907.4413830257843</v>
      </c>
      <c r="W7" s="4">
        <f t="shared" si="5"/>
        <v>1907.4413830257843</v>
      </c>
      <c r="X7" s="4">
        <f t="shared" si="5"/>
        <v>1907.4413830257843</v>
      </c>
      <c r="Y7" s="4">
        <f t="shared" si="5"/>
        <v>1907.4413830257843</v>
      </c>
      <c r="Z7" s="4">
        <f t="shared" si="5"/>
        <v>206.38499999999999</v>
      </c>
      <c r="AA7" s="4">
        <f t="shared" si="5"/>
        <v>825.54</v>
      </c>
      <c r="AB7" s="4">
        <f t="shared" si="5"/>
        <v>1651.08</v>
      </c>
      <c r="AC7" s="4">
        <f t="shared" si="5"/>
        <v>1855.1165673364283</v>
      </c>
      <c r="AD7" s="4">
        <f t="shared" si="5"/>
        <v>1855.1165673364283</v>
      </c>
      <c r="AE7" s="4">
        <f t="shared" si="5"/>
        <v>1855.1165673364283</v>
      </c>
      <c r="AF7" s="4">
        <f t="shared" si="5"/>
        <v>1855.1165673364283</v>
      </c>
      <c r="AG7" s="4">
        <f t="shared" si="5"/>
        <v>1855.1165673364283</v>
      </c>
      <c r="AH7" s="3"/>
    </row>
    <row r="8" spans="1:34" x14ac:dyDescent="0.3">
      <c r="A8" t="s">
        <v>42</v>
      </c>
      <c r="B8" s="4" cm="1">
        <f t="array" ref="B8:AG8">[7]Service!$R$6:$AW$6</f>
        <v>5.3122059966639391E-4</v>
      </c>
      <c r="C8" s="4">
        <v>5.2206596149036882E-4</v>
      </c>
      <c r="D8" s="4">
        <v>5.2426386596649119E-4</v>
      </c>
      <c r="E8" s="4">
        <v>5.2963541385348412E-4</v>
      </c>
      <c r="F8" s="4">
        <v>5.2752335583897852E-4</v>
      </c>
      <c r="G8" s="4">
        <v>5.3061026756692396E-4</v>
      </c>
      <c r="H8" s="4">
        <v>3.6348807926992382E-4</v>
      </c>
      <c r="I8" s="4">
        <v>3.6092440860215904E-4</v>
      </c>
      <c r="J8">
        <v>5.1997884987489457E-4</v>
      </c>
      <c r="K8">
        <v>5.1923344586147493E-4</v>
      </c>
      <c r="L8">
        <v>5.2280643235810603E-4</v>
      </c>
      <c r="M8">
        <v>5.2217741710428728E-4</v>
      </c>
      <c r="N8">
        <v>5.2754347836959914E-4</v>
      </c>
      <c r="O8">
        <v>5.3024378694672492E-4</v>
      </c>
      <c r="P8">
        <v>5.4518095673918802E-4</v>
      </c>
      <c r="Q8">
        <v>6.3989218637992731E-4</v>
      </c>
      <c r="R8" s="3">
        <v>5.5273922685570556E-4</v>
      </c>
      <c r="S8" s="3">
        <v>5.5237442585646392E-4</v>
      </c>
      <c r="T8" s="3">
        <v>5.442618004500941E-4</v>
      </c>
      <c r="U8" s="3">
        <v>5.4537521080269265E-4</v>
      </c>
      <c r="V8" s="3">
        <v>5.5567787746936981E-4</v>
      </c>
      <c r="W8" s="3">
        <v>5.6698831757940292E-4</v>
      </c>
      <c r="X8" s="3">
        <v>5.6959873168292924E-4</v>
      </c>
      <c r="Y8" s="3">
        <v>6.8192019713261473E-4</v>
      </c>
      <c r="Z8">
        <v>5.4919452460383078E-4</v>
      </c>
      <c r="AA8">
        <v>5.5248213378345857E-4</v>
      </c>
      <c r="AB8">
        <v>5.4848543710926277E-4</v>
      </c>
      <c r="AC8">
        <v>5.4962590647661316E-4</v>
      </c>
      <c r="AD8">
        <v>5.4934815553886831E-4</v>
      </c>
      <c r="AE8">
        <v>5.8040107326833685E-4</v>
      </c>
      <c r="AF8">
        <v>5.6932461265320254E-4</v>
      </c>
      <c r="AG8">
        <v>6.3913022939067509E-4</v>
      </c>
    </row>
    <row r="9" spans="1:34" x14ac:dyDescent="0.3">
      <c r="A9" t="s">
        <v>43</v>
      </c>
      <c r="B9" s="4" cm="1">
        <f t="array" ref="B9:AG9">[8]Service!$R$6:$AW$6</f>
        <v>4.9520685904920481E-4</v>
      </c>
      <c r="C9" s="4">
        <v>4.8229548662166591E-4</v>
      </c>
      <c r="D9" s="4">
        <v>4.9731668267065008E-4</v>
      </c>
      <c r="E9" s="4">
        <v>4.6961418979744445E-4</v>
      </c>
      <c r="F9" s="4">
        <v>4.8810783195796914E-4</v>
      </c>
      <c r="G9" s="4">
        <v>4.8518196049020528E-4</v>
      </c>
      <c r="H9" s="4">
        <v>3.8309891472871927E-4</v>
      </c>
      <c r="I9" s="4">
        <v>4.1938775627240881E-4</v>
      </c>
      <c r="J9">
        <v>5.0185831943285039E-4</v>
      </c>
      <c r="K9">
        <v>4.928309667416907E-4</v>
      </c>
      <c r="L9">
        <v>4.6716707376844951E-4</v>
      </c>
      <c r="M9">
        <v>4.836585506376656E-4</v>
      </c>
      <c r="N9">
        <v>4.8522961115279E-4</v>
      </c>
      <c r="O9">
        <v>4.8423055988998381E-4</v>
      </c>
      <c r="P9">
        <v>4.9263250462615402E-4</v>
      </c>
      <c r="Q9">
        <v>5.6403982078852993E-4</v>
      </c>
      <c r="R9" s="3">
        <v>4.9578578565471262E-4</v>
      </c>
      <c r="S9" s="3">
        <v>4.9176303400849468E-4</v>
      </c>
      <c r="T9" s="3">
        <v>5.141714708677183E-4</v>
      </c>
      <c r="U9" s="3">
        <v>5.0693822880720492E-4</v>
      </c>
      <c r="V9" s="3">
        <v>5.0369001950488935E-4</v>
      </c>
      <c r="W9" s="3">
        <v>5.1451085671419441E-4</v>
      </c>
      <c r="X9" s="3">
        <v>5.0886716554136629E-4</v>
      </c>
      <c r="Y9" s="3">
        <v>5.7735798924730649E-4</v>
      </c>
      <c r="Z9">
        <v>5.2890484403670431E-4</v>
      </c>
      <c r="AA9">
        <v>5.0604734708679098E-4</v>
      </c>
      <c r="AB9">
        <v>4.9986941460365589E-4</v>
      </c>
      <c r="AC9">
        <v>5.0127236559141162E-4</v>
      </c>
      <c r="AD9">
        <v>5.111460450112433E-4</v>
      </c>
      <c r="AE9">
        <v>5.3329573918479457E-4</v>
      </c>
      <c r="AF9">
        <v>5.2554925731437515E-4</v>
      </c>
      <c r="AG9">
        <v>5.8633168458781368E-4</v>
      </c>
    </row>
    <row r="10" spans="1:34" x14ac:dyDescent="0.3">
      <c r="A10" t="s">
        <v>19</v>
      </c>
      <c r="B10" s="4">
        <f>AVERAGE(B8:I9)</f>
        <v>4.7562135211518691E-4</v>
      </c>
      <c r="C10" s="4">
        <f>B10</f>
        <v>4.7562135211518691E-4</v>
      </c>
      <c r="D10" s="4">
        <f t="shared" ref="D10:I10" si="6">C10</f>
        <v>4.7562135211518691E-4</v>
      </c>
      <c r="E10" s="4">
        <f t="shared" si="6"/>
        <v>4.7562135211518691E-4</v>
      </c>
      <c r="F10" s="4">
        <f t="shared" si="6"/>
        <v>4.7562135211518691E-4</v>
      </c>
      <c r="G10" s="4">
        <f t="shared" si="6"/>
        <v>4.7562135211518691E-4</v>
      </c>
      <c r="H10" s="4">
        <f t="shared" si="6"/>
        <v>4.7562135211518691E-4</v>
      </c>
      <c r="I10" s="4">
        <f t="shared" si="6"/>
        <v>4.7562135211518691E-4</v>
      </c>
      <c r="J10">
        <f>AVERAGE(J8:J9)</f>
        <v>5.1091858465387248E-4</v>
      </c>
      <c r="K10">
        <f>J10</f>
        <v>5.1091858465387248E-4</v>
      </c>
      <c r="L10">
        <f t="shared" ref="L10:Q10" si="7">K10</f>
        <v>5.1091858465387248E-4</v>
      </c>
      <c r="M10">
        <f t="shared" si="7"/>
        <v>5.1091858465387248E-4</v>
      </c>
      <c r="N10">
        <f t="shared" si="7"/>
        <v>5.1091858465387248E-4</v>
      </c>
      <c r="O10">
        <f t="shared" si="7"/>
        <v>5.1091858465387248E-4</v>
      </c>
      <c r="P10">
        <f t="shared" si="7"/>
        <v>5.1091858465387248E-4</v>
      </c>
      <c r="Q10">
        <f t="shared" si="7"/>
        <v>5.1091858465387248E-4</v>
      </c>
      <c r="R10" s="3">
        <f t="shared" ref="R10" si="8">AVERAGE(R8:R9)</f>
        <v>5.2426250625520914E-4</v>
      </c>
      <c r="S10" s="3">
        <f>R10</f>
        <v>5.2426250625520914E-4</v>
      </c>
      <c r="T10" s="3">
        <f t="shared" ref="T10:Y10" si="9">S10</f>
        <v>5.2426250625520914E-4</v>
      </c>
      <c r="U10" s="3">
        <f t="shared" si="9"/>
        <v>5.2426250625520914E-4</v>
      </c>
      <c r="V10" s="3">
        <f t="shared" si="9"/>
        <v>5.2426250625520914E-4</v>
      </c>
      <c r="W10" s="3">
        <f t="shared" si="9"/>
        <v>5.2426250625520914E-4</v>
      </c>
      <c r="X10" s="3">
        <f t="shared" si="9"/>
        <v>5.2426250625520914E-4</v>
      </c>
      <c r="Y10" s="3">
        <f t="shared" si="9"/>
        <v>5.2426250625520914E-4</v>
      </c>
      <c r="Z10">
        <f>AVERAGE(Z8:Z9)</f>
        <v>5.3904968432026755E-4</v>
      </c>
      <c r="AA10">
        <f>Z10</f>
        <v>5.3904968432026755E-4</v>
      </c>
      <c r="AB10">
        <f t="shared" ref="AB10:AG10" si="10">AA10</f>
        <v>5.3904968432026755E-4</v>
      </c>
      <c r="AC10">
        <f t="shared" si="10"/>
        <v>5.3904968432026755E-4</v>
      </c>
      <c r="AD10">
        <f t="shared" si="10"/>
        <v>5.3904968432026755E-4</v>
      </c>
      <c r="AE10">
        <f t="shared" si="10"/>
        <v>5.3904968432026755E-4</v>
      </c>
      <c r="AF10">
        <f t="shared" si="10"/>
        <v>5.3904968432026755E-4</v>
      </c>
      <c r="AG10">
        <f t="shared" si="10"/>
        <v>5.3904968432026755E-4</v>
      </c>
    </row>
    <row r="11" spans="1:34" x14ac:dyDescent="0.3">
      <c r="A11" s="2" t="s">
        <v>10</v>
      </c>
      <c r="B11" s="4">
        <f>1/B10</f>
        <v>2102.5128404197844</v>
      </c>
      <c r="C11" s="4">
        <f t="shared" ref="C11:H11" si="11">1/C10</f>
        <v>2102.5128404197844</v>
      </c>
      <c r="D11" s="4">
        <f t="shared" si="11"/>
        <v>2102.5128404197844</v>
      </c>
      <c r="E11" s="4">
        <f>1/E10</f>
        <v>2102.5128404197844</v>
      </c>
      <c r="F11" s="4">
        <f t="shared" si="11"/>
        <v>2102.5128404197844</v>
      </c>
      <c r="G11" s="4">
        <f t="shared" si="11"/>
        <v>2102.5128404197844</v>
      </c>
      <c r="H11" s="4">
        <f t="shared" si="11"/>
        <v>2102.5128404197844</v>
      </c>
      <c r="I11" s="4">
        <f t="shared" ref="I11:AG11" si="12">1/I10</f>
        <v>2102.5128404197844</v>
      </c>
      <c r="J11">
        <f t="shared" si="12"/>
        <v>1957.2590037558748</v>
      </c>
      <c r="K11">
        <f t="shared" si="12"/>
        <v>1957.2590037558748</v>
      </c>
      <c r="L11">
        <f t="shared" si="12"/>
        <v>1957.2590037558748</v>
      </c>
      <c r="M11">
        <f t="shared" si="12"/>
        <v>1957.2590037558748</v>
      </c>
      <c r="N11">
        <f t="shared" si="12"/>
        <v>1957.2590037558748</v>
      </c>
      <c r="O11">
        <f t="shared" si="12"/>
        <v>1957.2590037558748</v>
      </c>
      <c r="P11">
        <f t="shared" si="12"/>
        <v>1957.2590037558748</v>
      </c>
      <c r="Q11">
        <f t="shared" si="12"/>
        <v>1957.2590037558748</v>
      </c>
      <c r="R11" s="3">
        <f t="shared" si="12"/>
        <v>1907.4413830257843</v>
      </c>
      <c r="S11" s="3">
        <f t="shared" si="12"/>
        <v>1907.4413830257843</v>
      </c>
      <c r="T11" s="3">
        <f t="shared" si="12"/>
        <v>1907.4413830257843</v>
      </c>
      <c r="U11" s="3">
        <f t="shared" si="12"/>
        <v>1907.4413830257843</v>
      </c>
      <c r="V11" s="3">
        <f t="shared" si="12"/>
        <v>1907.4413830257843</v>
      </c>
      <c r="W11" s="3">
        <f t="shared" si="12"/>
        <v>1907.4413830257843</v>
      </c>
      <c r="X11" s="3">
        <f t="shared" si="12"/>
        <v>1907.4413830257843</v>
      </c>
      <c r="Y11" s="3">
        <f t="shared" si="12"/>
        <v>1907.4413830257843</v>
      </c>
      <c r="Z11">
        <f>1/Z10</f>
        <v>1855.1165673364283</v>
      </c>
      <c r="AA11">
        <f t="shared" si="12"/>
        <v>1855.1165673364283</v>
      </c>
      <c r="AB11">
        <f t="shared" si="12"/>
        <v>1855.1165673364283</v>
      </c>
      <c r="AC11">
        <f>1/AC10</f>
        <v>1855.1165673364283</v>
      </c>
      <c r="AD11">
        <f t="shared" si="12"/>
        <v>1855.1165673364283</v>
      </c>
      <c r="AE11">
        <f t="shared" si="12"/>
        <v>1855.1165673364283</v>
      </c>
      <c r="AF11">
        <f t="shared" si="12"/>
        <v>1855.1165673364283</v>
      </c>
      <c r="AG11">
        <f t="shared" si="12"/>
        <v>1855.1165673364283</v>
      </c>
    </row>
    <row r="12" spans="1:34" x14ac:dyDescent="0.3">
      <c r="A12" t="s">
        <v>7</v>
      </c>
      <c r="B12" s="4">
        <f t="shared" ref="B12:AG12" si="13">B11 /B2</f>
        <v>2102.5128404197844</v>
      </c>
      <c r="C12" s="4">
        <f t="shared" si="13"/>
        <v>2102.5128404197844</v>
      </c>
      <c r="D12" s="4">
        <f t="shared" si="13"/>
        <v>2102.5128404197844</v>
      </c>
      <c r="E12" s="4">
        <f t="shared" si="13"/>
        <v>2102.5128404197844</v>
      </c>
      <c r="F12" s="4">
        <f t="shared" si="13"/>
        <v>2102.5128404197844</v>
      </c>
      <c r="G12" s="4">
        <f t="shared" si="13"/>
        <v>2102.5128404197844</v>
      </c>
      <c r="H12" s="4">
        <f t="shared" si="13"/>
        <v>2102.5128404197844</v>
      </c>
      <c r="I12" s="4">
        <f t="shared" si="13"/>
        <v>2102.5128404197844</v>
      </c>
      <c r="J12">
        <f t="shared" si="13"/>
        <v>489.3147509389687</v>
      </c>
      <c r="K12">
        <f t="shared" si="13"/>
        <v>489.3147509389687</v>
      </c>
      <c r="L12">
        <f t="shared" si="13"/>
        <v>489.3147509389687</v>
      </c>
      <c r="M12">
        <f t="shared" si="13"/>
        <v>489.3147509389687</v>
      </c>
      <c r="N12">
        <f t="shared" si="13"/>
        <v>489.3147509389687</v>
      </c>
      <c r="O12">
        <f t="shared" si="13"/>
        <v>489.3147509389687</v>
      </c>
      <c r="P12">
        <f t="shared" si="13"/>
        <v>489.3147509389687</v>
      </c>
      <c r="Q12">
        <f t="shared" si="13"/>
        <v>489.3147509389687</v>
      </c>
      <c r="R12" s="3">
        <f t="shared" si="13"/>
        <v>238.43017287822303</v>
      </c>
      <c r="S12" s="3">
        <f t="shared" si="13"/>
        <v>238.43017287822303</v>
      </c>
      <c r="T12" s="3">
        <f t="shared" si="13"/>
        <v>238.43017287822303</v>
      </c>
      <c r="U12" s="3">
        <f t="shared" si="13"/>
        <v>238.43017287822303</v>
      </c>
      <c r="V12" s="3">
        <f t="shared" si="13"/>
        <v>238.43017287822303</v>
      </c>
      <c r="W12" s="3">
        <f t="shared" si="13"/>
        <v>238.43017287822303</v>
      </c>
      <c r="X12" s="3">
        <f t="shared" si="13"/>
        <v>238.43017287822303</v>
      </c>
      <c r="Y12" s="3">
        <f t="shared" si="13"/>
        <v>238.43017287822303</v>
      </c>
      <c r="Z12">
        <f t="shared" si="13"/>
        <v>115.94478545852677</v>
      </c>
      <c r="AA12">
        <f t="shared" si="13"/>
        <v>115.94478545852677</v>
      </c>
      <c r="AB12">
        <f t="shared" si="13"/>
        <v>115.94478545852677</v>
      </c>
      <c r="AC12">
        <f t="shared" si="13"/>
        <v>115.94478545852677</v>
      </c>
      <c r="AD12">
        <f t="shared" si="13"/>
        <v>115.94478545852677</v>
      </c>
      <c r="AE12">
        <f t="shared" si="13"/>
        <v>115.94478545852677</v>
      </c>
      <c r="AF12">
        <f t="shared" si="13"/>
        <v>115.94478545852677</v>
      </c>
      <c r="AG12">
        <f t="shared" si="13"/>
        <v>115.94478545852677</v>
      </c>
    </row>
    <row r="13" spans="1:34" x14ac:dyDescent="0.3">
      <c r="A13" t="s">
        <v>73</v>
      </c>
      <c r="B13" s="4">
        <f>B12</f>
        <v>2102.5128404197844</v>
      </c>
      <c r="C13" s="4">
        <f t="shared" ref="C13:AG13" si="14">C12</f>
        <v>2102.5128404197844</v>
      </c>
      <c r="D13" s="4">
        <f t="shared" si="14"/>
        <v>2102.5128404197844</v>
      </c>
      <c r="E13" s="4">
        <f t="shared" si="14"/>
        <v>2102.5128404197844</v>
      </c>
      <c r="F13" s="4">
        <f t="shared" si="14"/>
        <v>2102.5128404197844</v>
      </c>
      <c r="G13" s="4">
        <f t="shared" si="14"/>
        <v>2102.5128404197844</v>
      </c>
      <c r="H13" s="4">
        <f t="shared" si="14"/>
        <v>2102.5128404197844</v>
      </c>
      <c r="I13" s="4">
        <f t="shared" si="14"/>
        <v>2102.5128404197844</v>
      </c>
      <c r="J13" s="4">
        <f t="shared" si="14"/>
        <v>489.3147509389687</v>
      </c>
      <c r="K13" s="4">
        <f t="shared" si="14"/>
        <v>489.3147509389687</v>
      </c>
      <c r="L13" s="4">
        <f t="shared" si="14"/>
        <v>489.3147509389687</v>
      </c>
      <c r="M13" s="4">
        <f t="shared" si="14"/>
        <v>489.3147509389687</v>
      </c>
      <c r="N13" s="4">
        <f t="shared" si="14"/>
        <v>489.3147509389687</v>
      </c>
      <c r="O13" s="4">
        <f t="shared" si="14"/>
        <v>489.3147509389687</v>
      </c>
      <c r="P13" s="4">
        <f t="shared" si="14"/>
        <v>489.3147509389687</v>
      </c>
      <c r="Q13" s="4">
        <f t="shared" si="14"/>
        <v>489.3147509389687</v>
      </c>
      <c r="R13" s="4">
        <f t="shared" si="14"/>
        <v>238.43017287822303</v>
      </c>
      <c r="S13" s="4">
        <f t="shared" si="14"/>
        <v>238.43017287822303</v>
      </c>
      <c r="T13" s="4">
        <f t="shared" si="14"/>
        <v>238.43017287822303</v>
      </c>
      <c r="U13" s="4">
        <f t="shared" si="14"/>
        <v>238.43017287822303</v>
      </c>
      <c r="V13" s="4">
        <f t="shared" si="14"/>
        <v>238.43017287822303</v>
      </c>
      <c r="W13" s="4">
        <f t="shared" si="14"/>
        <v>238.43017287822303</v>
      </c>
      <c r="X13" s="4">
        <f t="shared" si="14"/>
        <v>238.43017287822303</v>
      </c>
      <c r="Y13" s="4">
        <f t="shared" si="14"/>
        <v>238.43017287822303</v>
      </c>
      <c r="Z13" s="4">
        <f t="shared" si="14"/>
        <v>115.94478545852677</v>
      </c>
      <c r="AA13" s="4">
        <f t="shared" si="14"/>
        <v>115.94478545852677</v>
      </c>
      <c r="AB13" s="4">
        <f t="shared" si="14"/>
        <v>115.94478545852677</v>
      </c>
      <c r="AC13" s="4">
        <f t="shared" si="14"/>
        <v>115.94478545852677</v>
      </c>
      <c r="AD13" s="4">
        <f t="shared" si="14"/>
        <v>115.94478545852677</v>
      </c>
      <c r="AE13" s="4">
        <f t="shared" si="14"/>
        <v>115.94478545852677</v>
      </c>
      <c r="AF13" s="4">
        <f t="shared" si="14"/>
        <v>115.94478545852677</v>
      </c>
      <c r="AG13" s="4">
        <f t="shared" si="14"/>
        <v>115.94478545852677</v>
      </c>
    </row>
    <row r="14" spans="1:34" x14ac:dyDescent="0.3">
      <c r="A14" s="1" t="s">
        <v>9</v>
      </c>
      <c r="B14" s="4">
        <f>B7/(B2*B13)</f>
        <v>9.8161112756292843E-2</v>
      </c>
      <c r="C14" s="4">
        <f t="shared" ref="C14:AG14" si="15">C7/(C2*C13)</f>
        <v>0.39264445102517137</v>
      </c>
      <c r="D14" s="4">
        <f t="shared" si="15"/>
        <v>0.78528890205034274</v>
      </c>
      <c r="E14" s="4">
        <f t="shared" si="15"/>
        <v>1</v>
      </c>
      <c r="F14" s="4">
        <f t="shared" si="15"/>
        <v>1</v>
      </c>
      <c r="G14" s="4">
        <f t="shared" si="15"/>
        <v>1</v>
      </c>
      <c r="H14" s="4">
        <f t="shared" si="15"/>
        <v>1</v>
      </c>
      <c r="I14" s="4">
        <f t="shared" si="15"/>
        <v>1</v>
      </c>
      <c r="J14" s="4">
        <f t="shared" si="15"/>
        <v>0.10544593209378947</v>
      </c>
      <c r="K14" s="4">
        <f t="shared" si="15"/>
        <v>0.42178372837515787</v>
      </c>
      <c r="L14" s="4">
        <f t="shared" si="15"/>
        <v>0.84356745675031575</v>
      </c>
      <c r="M14" s="4">
        <f>M7/(M2*M13)</f>
        <v>1</v>
      </c>
      <c r="N14" s="4">
        <f t="shared" si="15"/>
        <v>1</v>
      </c>
      <c r="O14" s="4">
        <f t="shared" si="15"/>
        <v>1</v>
      </c>
      <c r="P14" s="4">
        <f t="shared" si="15"/>
        <v>1</v>
      </c>
      <c r="Q14" s="4">
        <f t="shared" si="15"/>
        <v>1</v>
      </c>
      <c r="R14" s="4">
        <f t="shared" si="15"/>
        <v>0.10819991735348133</v>
      </c>
      <c r="S14" s="4">
        <f t="shared" si="15"/>
        <v>0.43279966941392534</v>
      </c>
      <c r="T14" s="4">
        <f t="shared" si="15"/>
        <v>0.86559933882785067</v>
      </c>
      <c r="U14" s="4">
        <f t="shared" si="15"/>
        <v>1</v>
      </c>
      <c r="V14" s="4">
        <f t="shared" si="15"/>
        <v>1</v>
      </c>
      <c r="W14" s="4">
        <f t="shared" si="15"/>
        <v>1</v>
      </c>
      <c r="X14" s="4">
        <f t="shared" si="15"/>
        <v>1</v>
      </c>
      <c r="Y14" s="4">
        <f t="shared" si="15"/>
        <v>1</v>
      </c>
      <c r="Z14" s="4">
        <f>Z7/(Z2*Z13)</f>
        <v>0.11125176909843841</v>
      </c>
      <c r="AA14" s="4">
        <f>AA7/(AA2*AA13)</f>
        <v>0.44500707639375364</v>
      </c>
      <c r="AB14" s="4">
        <f>AB7/(AB2*AB13)</f>
        <v>0.89001415278750728</v>
      </c>
      <c r="AC14" s="4">
        <f t="shared" si="15"/>
        <v>1</v>
      </c>
      <c r="AD14" s="4">
        <f t="shared" si="15"/>
        <v>1</v>
      </c>
      <c r="AE14" s="4">
        <f t="shared" si="15"/>
        <v>1</v>
      </c>
      <c r="AF14" s="4">
        <f t="shared" si="15"/>
        <v>1</v>
      </c>
      <c r="AG14" s="4">
        <f t="shared" si="15"/>
        <v>1</v>
      </c>
    </row>
    <row r="16" spans="1:34" x14ac:dyDescent="0.3">
      <c r="A16" t="s">
        <v>2</v>
      </c>
      <c r="B16" s="4">
        <f t="shared" ref="B16:AG16" si="16">((B2*B14)^B2) /(FACT(B2)*(1-B14))</f>
        <v>0.10884550904242213</v>
      </c>
      <c r="C16" s="4">
        <f t="shared" si="16"/>
        <v>0.64648203459724096</v>
      </c>
      <c r="D16" s="4">
        <f t="shared" si="16"/>
        <v>3.6574211093385931</v>
      </c>
      <c r="E16" s="4" t="e">
        <f t="shared" si="16"/>
        <v>#DIV/0!</v>
      </c>
      <c r="F16" s="4" t="e">
        <f t="shared" si="16"/>
        <v>#DIV/0!</v>
      </c>
      <c r="G16" s="4" t="e">
        <f t="shared" si="16"/>
        <v>#DIV/0!</v>
      </c>
      <c r="H16" s="4" t="e">
        <f t="shared" si="16"/>
        <v>#DIV/0!</v>
      </c>
      <c r="I16" s="4" t="e">
        <f t="shared" si="16"/>
        <v>#DIV/0!</v>
      </c>
      <c r="J16">
        <f t="shared" si="16"/>
        <v>1.4741492273869844E-3</v>
      </c>
      <c r="K16">
        <f t="shared" si="16"/>
        <v>0.58384518165609323</v>
      </c>
      <c r="L16">
        <f t="shared" si="16"/>
        <v>34.528752356034722</v>
      </c>
      <c r="M16" t="e">
        <f t="shared" si="16"/>
        <v>#DIV/0!</v>
      </c>
      <c r="N16" t="e">
        <f t="shared" si="16"/>
        <v>#DIV/0!</v>
      </c>
      <c r="O16" t="e">
        <f t="shared" si="16"/>
        <v>#DIV/0!</v>
      </c>
      <c r="P16" t="e">
        <f t="shared" si="16"/>
        <v>#DIV/0!</v>
      </c>
      <c r="Q16" t="e">
        <f t="shared" si="16"/>
        <v>#DIV/0!</v>
      </c>
      <c r="R16" s="3">
        <f t="shared" si="16"/>
        <v>8.7649066812136146E-6</v>
      </c>
      <c r="S16" s="3">
        <f t="shared" si="16"/>
        <v>0.9031466184078728</v>
      </c>
      <c r="T16" s="3">
        <f t="shared" si="16"/>
        <v>975.73817235437105</v>
      </c>
      <c r="U16" s="3" t="e">
        <f t="shared" si="16"/>
        <v>#DIV/0!</v>
      </c>
      <c r="V16" s="3" t="e">
        <f t="shared" si="16"/>
        <v>#DIV/0!</v>
      </c>
      <c r="W16" s="3" t="e">
        <f t="shared" si="16"/>
        <v>#DIV/0!</v>
      </c>
      <c r="X16" s="3" t="e">
        <f t="shared" si="16"/>
        <v>#DIV/0!</v>
      </c>
      <c r="Y16" s="3" t="e">
        <f t="shared" si="16"/>
        <v>#DIV/0!</v>
      </c>
      <c r="Z16">
        <f t="shared" si="16"/>
        <v>5.4630124656817245E-10</v>
      </c>
      <c r="AA16">
        <f t="shared" si="16"/>
        <v>3.757364746504213</v>
      </c>
      <c r="AB16">
        <f t="shared" si="16"/>
        <v>1242550.1557568919</v>
      </c>
      <c r="AC16" t="e">
        <f t="shared" si="16"/>
        <v>#DIV/0!</v>
      </c>
      <c r="AD16" t="e">
        <f t="shared" si="16"/>
        <v>#DIV/0!</v>
      </c>
      <c r="AE16" t="e">
        <f t="shared" si="16"/>
        <v>#DIV/0!</v>
      </c>
      <c r="AF16" t="e">
        <f t="shared" si="16"/>
        <v>#DIV/0!</v>
      </c>
      <c r="AG16" t="e">
        <f t="shared" si="16"/>
        <v>#DIV/0!</v>
      </c>
    </row>
    <row r="17" spans="1:34" x14ac:dyDescent="0.3">
      <c r="A17" t="s">
        <v>1</v>
      </c>
      <c r="B17" s="4">
        <f>((B2*B14)^1) / FACT(1)</f>
        <v>9.8161112756292843E-2</v>
      </c>
      <c r="C17" s="4">
        <f t="shared" ref="C17:I17" si="17">((C2*C14)^1) / FACT(1)</f>
        <v>0.39264445102517137</v>
      </c>
      <c r="D17" s="4">
        <f t="shared" si="17"/>
        <v>0.78528890205034274</v>
      </c>
      <c r="E17" s="4">
        <f t="shared" si="17"/>
        <v>1</v>
      </c>
      <c r="F17" s="4">
        <f t="shared" si="17"/>
        <v>1</v>
      </c>
      <c r="G17" s="4">
        <f t="shared" si="17"/>
        <v>1</v>
      </c>
      <c r="H17" s="4">
        <f t="shared" si="17"/>
        <v>1</v>
      </c>
      <c r="I17" s="4">
        <f t="shared" si="17"/>
        <v>1</v>
      </c>
      <c r="J17">
        <f>((J2*J14)^1) / FACT(1) + ((J2*J14)^2) / FACT(2) + ((J2*J14)^3) / FACT(3)</f>
        <v>0.52324047907900129</v>
      </c>
      <c r="K17">
        <f t="shared" ref="K17:Q17" si="18">((K2*K14)^1) / FACT(1) + ((K2*K14)^2) / FACT(2) + ((K2*K14)^3) / FACT(3)</f>
        <v>3.9107306340174328</v>
      </c>
      <c r="L17">
        <f t="shared" si="18"/>
        <v>15.470187158430107</v>
      </c>
      <c r="M17">
        <f t="shared" si="18"/>
        <v>22.666666666666664</v>
      </c>
      <c r="N17">
        <f t="shared" si="18"/>
        <v>22.666666666666664</v>
      </c>
      <c r="O17">
        <f t="shared" si="18"/>
        <v>22.666666666666664</v>
      </c>
      <c r="P17">
        <f t="shared" si="18"/>
        <v>22.666666666666664</v>
      </c>
      <c r="Q17">
        <f t="shared" si="18"/>
        <v>22.666666666666664</v>
      </c>
      <c r="R17" s="3">
        <f t="shared" ref="R17:Y17" si="19">((R2*R14)^1) / FACT(1) + ((R2*R14)^2) / FACT(2) + ((R2*R14)^3) / FACT(3) + ((R2*R14)^4) / FACT(4) + ((R2*R14)^5) / FACT(5) + ((R2*R14)^6) / FACT(6) + ((R2*R14)^7) / FACT(7)</f>
        <v>1.3764213070735956</v>
      </c>
      <c r="S17" s="3">
        <f t="shared" si="19"/>
        <v>30.085917490967347</v>
      </c>
      <c r="T17" s="3">
        <f t="shared" si="19"/>
        <v>619.39982129569967</v>
      </c>
      <c r="U17" s="3">
        <f t="shared" si="19"/>
        <v>1349.2571428571428</v>
      </c>
      <c r="V17" s="3">
        <f t="shared" si="19"/>
        <v>1349.2571428571428</v>
      </c>
      <c r="W17" s="3">
        <f t="shared" si="19"/>
        <v>1349.2571428571428</v>
      </c>
      <c r="X17" s="3">
        <f t="shared" si="19"/>
        <v>1349.2571428571428</v>
      </c>
      <c r="Y17" s="3">
        <f t="shared" si="19"/>
        <v>1349.2571428571428</v>
      </c>
      <c r="Z17">
        <f>((Z2*Z14)^1) / FACT(1) + ((Z2*Z14)^2) / FACT(2) + ((Z2*Z14)^3) / FACT(3) + ((Z2*Z14)^4) / FACT(4) + ((Z2*Z14)^5) / FACT(5) + ((Z2*Z14)^6) / FACT(6) + ((Z2*Z14)^7) / FACT(7) + ((Z2*Z14)^8) / FACT(8) + ((Z2*Z14)^9) / FACT(9) + ((Z2*Z14)^10) / FACT(10) + ((Z2*Z14)^11) / FACT(11) + ((Z2*Z14)^12) / FACT(12) + ((Z2*Z14)^13) / FACT(13) + ((Z2*Z14)^14) / FACT(14) + ((Z2*Z14)^15) / FACT(15)</f>
        <v>4.9300242684204605</v>
      </c>
      <c r="AA17">
        <f t="shared" ref="AA17:AG17" si="20">((AA2*AA14)^1) / FACT(1) + ((AA2*AA14)^2) / FACT(2) + ((AA2*AA14)^3) / FACT(3) + ((AA2*AA14)^4) / FACT(4) + ((AA2*AA14)^5) / FACT(5) + ((AA2*AA14)^6) / FACT(6) + ((AA2*AA14)^7) / FACT(7) + ((AA2*AA14)^8) / FACT(8) + ((AA2*AA14)^9) / FACT(9) + ((AA2*AA14)^10) / FACT(10) + ((AA2*AA14)^11) / FACT(11) + ((AA2*AA14)^12) / FACT(12) + ((AA2*AA14)^13) / FACT(13) + ((AA2*AA14)^14) / FACT(14) + ((AA2*AA14)^15) / FACT(15)</f>
        <v>1232.0877997708003</v>
      </c>
      <c r="AB17">
        <f t="shared" si="20"/>
        <v>986929.14203952299</v>
      </c>
      <c r="AC17">
        <f t="shared" si="20"/>
        <v>4147545.6897537299</v>
      </c>
      <c r="AD17">
        <f t="shared" si="20"/>
        <v>4147545.6897537299</v>
      </c>
      <c r="AE17">
        <f t="shared" si="20"/>
        <v>4147545.6897537299</v>
      </c>
      <c r="AF17">
        <f t="shared" si="20"/>
        <v>4147545.6897537299</v>
      </c>
      <c r="AG17">
        <f t="shared" si="20"/>
        <v>4147545.6897537299</v>
      </c>
    </row>
    <row r="18" spans="1:34" x14ac:dyDescent="0.3">
      <c r="A18" t="s">
        <v>5</v>
      </c>
      <c r="B18" s="4">
        <f t="shared" ref="B18:AG18" si="21">(1+B16+B17)^-1</f>
        <v>0.82849586898684291</v>
      </c>
      <c r="C18" s="4">
        <f t="shared" si="21"/>
        <v>0.49040606703451523</v>
      </c>
      <c r="D18" s="4">
        <f t="shared" si="21"/>
        <v>0.18373200076937557</v>
      </c>
      <c r="E18" s="4" t="e">
        <f t="shared" si="21"/>
        <v>#DIV/0!</v>
      </c>
      <c r="F18" s="4" t="e">
        <f t="shared" si="21"/>
        <v>#DIV/0!</v>
      </c>
      <c r="G18" s="4" t="e">
        <f t="shared" si="21"/>
        <v>#DIV/0!</v>
      </c>
      <c r="H18" s="4" t="e">
        <f t="shared" si="21"/>
        <v>#DIV/0!</v>
      </c>
      <c r="I18" s="4" t="e">
        <f t="shared" si="21"/>
        <v>#DIV/0!</v>
      </c>
      <c r="J18">
        <f t="shared" si="21"/>
        <v>0.65586043541195171</v>
      </c>
      <c r="K18">
        <f t="shared" si="21"/>
        <v>0.18199767071144141</v>
      </c>
      <c r="L18">
        <f t="shared" si="21"/>
        <v>1.960825086796893E-2</v>
      </c>
      <c r="M18" t="e">
        <f t="shared" si="21"/>
        <v>#DIV/0!</v>
      </c>
      <c r="N18" t="e">
        <f t="shared" si="21"/>
        <v>#DIV/0!</v>
      </c>
      <c r="O18" t="e">
        <f t="shared" si="21"/>
        <v>#DIV/0!</v>
      </c>
      <c r="P18" t="e">
        <f t="shared" si="21"/>
        <v>#DIV/0!</v>
      </c>
      <c r="Q18" t="e">
        <f t="shared" si="21"/>
        <v>#DIV/0!</v>
      </c>
      <c r="R18" s="3">
        <f t="shared" si="21"/>
        <v>0.42079925338038704</v>
      </c>
      <c r="S18" s="3">
        <f t="shared" si="21"/>
        <v>3.1260683231646158E-2</v>
      </c>
      <c r="T18" s="3">
        <f t="shared" si="21"/>
        <v>6.265122464212421E-4</v>
      </c>
      <c r="U18" s="3" t="e">
        <f t="shared" si="21"/>
        <v>#DIV/0!</v>
      </c>
      <c r="V18" s="3" t="e">
        <f t="shared" si="21"/>
        <v>#DIV/0!</v>
      </c>
      <c r="W18" s="3" t="e">
        <f t="shared" si="21"/>
        <v>#DIV/0!</v>
      </c>
      <c r="X18" s="3" t="e">
        <f t="shared" si="21"/>
        <v>#DIV/0!</v>
      </c>
      <c r="Y18" s="3" t="e">
        <f t="shared" si="21"/>
        <v>#DIV/0!</v>
      </c>
      <c r="Z18">
        <f t="shared" si="21"/>
        <v>0.16863337393629901</v>
      </c>
      <c r="AA18">
        <f t="shared" si="21"/>
        <v>8.0850863850065132E-4</v>
      </c>
      <c r="AB18">
        <f t="shared" si="21"/>
        <v>4.4853502450251968E-7</v>
      </c>
      <c r="AC18" t="e">
        <f t="shared" si="21"/>
        <v>#DIV/0!</v>
      </c>
      <c r="AD18" t="e">
        <f t="shared" si="21"/>
        <v>#DIV/0!</v>
      </c>
      <c r="AE18" t="e">
        <f t="shared" si="21"/>
        <v>#DIV/0!</v>
      </c>
      <c r="AF18" t="e">
        <f t="shared" si="21"/>
        <v>#DIV/0!</v>
      </c>
      <c r="AG18" t="e">
        <f t="shared" si="21"/>
        <v>#DIV/0!</v>
      </c>
    </row>
    <row r="19" spans="1:34" x14ac:dyDescent="0.3">
      <c r="A19" s="1" t="s">
        <v>6</v>
      </c>
      <c r="B19" s="4">
        <f t="shared" ref="B19:AG19" si="22">B16 * B18</f>
        <v>9.0178054599416788E-2</v>
      </c>
      <c r="C19" s="4">
        <f t="shared" si="22"/>
        <v>0.31703871199530437</v>
      </c>
      <c r="D19" s="4">
        <f t="shared" si="22"/>
        <v>0.67198529807492879</v>
      </c>
      <c r="E19" s="4" t="e">
        <f t="shared" si="22"/>
        <v>#DIV/0!</v>
      </c>
      <c r="F19" s="4" t="e">
        <f t="shared" si="22"/>
        <v>#DIV/0!</v>
      </c>
      <c r="G19" s="4" t="e">
        <f t="shared" si="22"/>
        <v>#DIV/0!</v>
      </c>
      <c r="H19" s="4" t="e">
        <f t="shared" si="22"/>
        <v>#DIV/0!</v>
      </c>
      <c r="I19" s="4" t="e">
        <f t="shared" si="22"/>
        <v>#DIV/0!</v>
      </c>
      <c r="J19">
        <f t="shared" si="22"/>
        <v>9.6683615413621974E-4</v>
      </c>
      <c r="K19">
        <f t="shared" si="22"/>
        <v>0.10625846311750735</v>
      </c>
      <c r="L19">
        <f t="shared" si="22"/>
        <v>0.67704843835510209</v>
      </c>
      <c r="M19" t="e">
        <f t="shared" si="22"/>
        <v>#DIV/0!</v>
      </c>
      <c r="N19" t="e">
        <f t="shared" si="22"/>
        <v>#DIV/0!</v>
      </c>
      <c r="O19" t="e">
        <f t="shared" si="22"/>
        <v>#DIV/0!</v>
      </c>
      <c r="P19" t="e">
        <f t="shared" si="22"/>
        <v>#DIV/0!</v>
      </c>
      <c r="Q19" t="e">
        <f t="shared" si="22"/>
        <v>#DIV/0!</v>
      </c>
      <c r="R19" s="3">
        <f t="shared" si="22"/>
        <v>3.6882661874034551E-6</v>
      </c>
      <c r="S19" s="3">
        <f t="shared" si="22"/>
        <v>2.8232980349780921E-2</v>
      </c>
      <c r="T19" s="3">
        <f t="shared" si="22"/>
        <v>0.61131191428069409</v>
      </c>
      <c r="U19" s="3" t="e">
        <f t="shared" si="22"/>
        <v>#DIV/0!</v>
      </c>
      <c r="V19" s="3" t="e">
        <f t="shared" si="22"/>
        <v>#DIV/0!</v>
      </c>
      <c r="W19" s="3" t="e">
        <f t="shared" si="22"/>
        <v>#DIV/0!</v>
      </c>
      <c r="X19" s="3" t="e">
        <f t="shared" si="22"/>
        <v>#DIV/0!</v>
      </c>
      <c r="Y19" s="3" t="e">
        <f t="shared" si="22"/>
        <v>#DIV/0!</v>
      </c>
      <c r="Z19">
        <f t="shared" si="22"/>
        <v>9.2124622394396918E-11</v>
      </c>
      <c r="AA19">
        <f t="shared" si="22"/>
        <v>3.0378618555464663E-3</v>
      </c>
      <c r="AB19">
        <f t="shared" si="22"/>
        <v>0.55732726455802717</v>
      </c>
      <c r="AC19" t="e">
        <f t="shared" si="22"/>
        <v>#DIV/0!</v>
      </c>
      <c r="AD19" t="e">
        <f t="shared" si="22"/>
        <v>#DIV/0!</v>
      </c>
      <c r="AE19" t="e">
        <f t="shared" si="22"/>
        <v>#DIV/0!</v>
      </c>
      <c r="AF19" t="e">
        <f t="shared" si="22"/>
        <v>#DIV/0!</v>
      </c>
      <c r="AG19" t="e">
        <f t="shared" si="22"/>
        <v>#DIV/0!</v>
      </c>
    </row>
    <row r="20" spans="1:34" x14ac:dyDescent="0.3">
      <c r="A20" s="2" t="s">
        <v>3</v>
      </c>
      <c r="B20" s="4">
        <f t="shared" ref="B20:AG20" si="23">B2*B14 + B14*B19/(1-B14)</f>
        <v>0.1079765890136217</v>
      </c>
      <c r="C20" s="4">
        <f t="shared" si="23"/>
        <v>0.59760428260198439</v>
      </c>
      <c r="D20" s="4">
        <f t="shared" si="23"/>
        <v>3.2430221163947741</v>
      </c>
      <c r="E20" s="4" t="e">
        <f t="shared" si="23"/>
        <v>#DIV/0!</v>
      </c>
      <c r="F20" s="4" t="e">
        <f t="shared" si="23"/>
        <v>#DIV/0!</v>
      </c>
      <c r="G20" s="4" t="e">
        <f t="shared" si="23"/>
        <v>#DIV/0!</v>
      </c>
      <c r="H20" s="4" t="e">
        <f t="shared" si="23"/>
        <v>#DIV/0!</v>
      </c>
      <c r="I20" s="4" t="e">
        <f t="shared" si="23"/>
        <v>#DIV/0!</v>
      </c>
      <c r="J20">
        <f t="shared" si="23"/>
        <v>0.42189769458817111</v>
      </c>
      <c r="K20">
        <f t="shared" si="23"/>
        <v>1.7646458604326045</v>
      </c>
      <c r="L20">
        <f t="shared" si="23"/>
        <v>7.0252750294698307</v>
      </c>
      <c r="M20" t="e">
        <f t="shared" si="23"/>
        <v>#DIV/0!</v>
      </c>
      <c r="N20" t="e">
        <f t="shared" si="23"/>
        <v>#DIV/0!</v>
      </c>
      <c r="O20" t="e">
        <f t="shared" si="23"/>
        <v>#DIV/0!</v>
      </c>
      <c r="P20" t="e">
        <f t="shared" si="23"/>
        <v>#DIV/0!</v>
      </c>
      <c r="Q20" t="e">
        <f t="shared" si="23"/>
        <v>#DIV/0!</v>
      </c>
      <c r="R20" s="3">
        <f t="shared" si="23"/>
        <v>0.86559978631614365</v>
      </c>
      <c r="S20" s="3">
        <f t="shared" si="23"/>
        <v>3.4839404043948354</v>
      </c>
      <c r="T20" s="3">
        <f t="shared" si="23"/>
        <v>10.861912163796525</v>
      </c>
      <c r="U20" s="3" t="e">
        <f t="shared" si="23"/>
        <v>#DIV/0!</v>
      </c>
      <c r="V20" s="3" t="e">
        <f t="shared" si="23"/>
        <v>#DIV/0!</v>
      </c>
      <c r="W20" s="3" t="e">
        <f t="shared" si="23"/>
        <v>#DIV/0!</v>
      </c>
      <c r="X20" s="3" t="e">
        <f t="shared" si="23"/>
        <v>#DIV/0!</v>
      </c>
      <c r="Y20" s="3" t="e">
        <f t="shared" si="23"/>
        <v>#DIV/0!</v>
      </c>
      <c r="Z20">
        <f t="shared" si="23"/>
        <v>1.7800283055865465</v>
      </c>
      <c r="AA20">
        <f t="shared" si="23"/>
        <v>7.1225490552004862</v>
      </c>
      <c r="AB20">
        <f t="shared" si="23"/>
        <v>18.750162638778473</v>
      </c>
      <c r="AC20" t="e">
        <f t="shared" si="23"/>
        <v>#DIV/0!</v>
      </c>
      <c r="AD20" t="e">
        <f t="shared" si="23"/>
        <v>#DIV/0!</v>
      </c>
      <c r="AE20" t="e">
        <f t="shared" si="23"/>
        <v>#DIV/0!</v>
      </c>
      <c r="AF20" t="e">
        <f t="shared" si="23"/>
        <v>#DIV/0!</v>
      </c>
      <c r="AG20" t="e">
        <f t="shared" si="23"/>
        <v>#DIV/0!</v>
      </c>
    </row>
    <row r="21" spans="1:34" x14ac:dyDescent="0.3">
      <c r="A21" s="2" t="s">
        <v>4</v>
      </c>
      <c r="B21" s="4">
        <f t="shared" ref="B21:AG21" si="24">B14*B19/(1-B14)</f>
        <v>9.8154762573288579E-3</v>
      </c>
      <c r="C21" s="4">
        <f t="shared" si="24"/>
        <v>0.20495983157681305</v>
      </c>
      <c r="D21" s="4">
        <f t="shared" si="24"/>
        <v>2.4577332143444313</v>
      </c>
      <c r="E21" s="4" t="e">
        <f t="shared" si="24"/>
        <v>#DIV/0!</v>
      </c>
      <c r="F21" s="4" t="e">
        <f t="shared" si="24"/>
        <v>#DIV/0!</v>
      </c>
      <c r="G21" s="4" t="e">
        <f t="shared" si="24"/>
        <v>#DIV/0!</v>
      </c>
      <c r="H21" s="4" t="e">
        <f t="shared" si="24"/>
        <v>#DIV/0!</v>
      </c>
      <c r="I21" s="4" t="e">
        <f t="shared" si="24"/>
        <v>#DIV/0!</v>
      </c>
      <c r="J21">
        <f t="shared" si="24"/>
        <v>1.139662130132499E-4</v>
      </c>
      <c r="K21">
        <f t="shared" si="24"/>
        <v>7.7510946931973052E-2</v>
      </c>
      <c r="L21">
        <f t="shared" si="24"/>
        <v>3.6510052024685677</v>
      </c>
      <c r="M21" t="e">
        <f t="shared" si="24"/>
        <v>#DIV/0!</v>
      </c>
      <c r="N21" t="e">
        <f t="shared" si="24"/>
        <v>#DIV/0!</v>
      </c>
      <c r="O21" t="e">
        <f t="shared" si="24"/>
        <v>#DIV/0!</v>
      </c>
      <c r="P21" t="e">
        <f t="shared" si="24"/>
        <v>#DIV/0!</v>
      </c>
      <c r="Q21" t="e">
        <f t="shared" si="24"/>
        <v>#DIV/0!</v>
      </c>
      <c r="R21" s="3">
        <f t="shared" si="24"/>
        <v>4.4748829297078265E-7</v>
      </c>
      <c r="S21" s="3">
        <f t="shared" si="24"/>
        <v>2.1543049083432651E-2</v>
      </c>
      <c r="T21" s="3">
        <f t="shared" si="24"/>
        <v>3.9371174531737192</v>
      </c>
      <c r="U21" s="3" t="e">
        <f t="shared" si="24"/>
        <v>#DIV/0!</v>
      </c>
      <c r="V21" s="3" t="e">
        <f t="shared" si="24"/>
        <v>#DIV/0!</v>
      </c>
      <c r="W21" s="3" t="e">
        <f t="shared" si="24"/>
        <v>#DIV/0!</v>
      </c>
      <c r="X21" s="3" t="e">
        <f t="shared" si="24"/>
        <v>#DIV/0!</v>
      </c>
      <c r="Y21" s="3" t="e">
        <f t="shared" si="24"/>
        <v>#DIV/0!</v>
      </c>
      <c r="Z21">
        <f t="shared" si="24"/>
        <v>1.1531980444569193E-11</v>
      </c>
      <c r="AA21">
        <f t="shared" si="24"/>
        <v>2.4358329004280327E-3</v>
      </c>
      <c r="AB21">
        <f t="shared" si="24"/>
        <v>4.5099361941783558</v>
      </c>
      <c r="AC21" t="e">
        <f t="shared" si="24"/>
        <v>#DIV/0!</v>
      </c>
      <c r="AD21" t="e">
        <f t="shared" si="24"/>
        <v>#DIV/0!</v>
      </c>
      <c r="AE21" t="e">
        <f t="shared" si="24"/>
        <v>#DIV/0!</v>
      </c>
      <c r="AF21" t="e">
        <f t="shared" si="24"/>
        <v>#DIV/0!</v>
      </c>
      <c r="AG21" t="e">
        <f t="shared" si="24"/>
        <v>#DIV/0!</v>
      </c>
    </row>
    <row r="22" spans="1:34" x14ac:dyDescent="0.3">
      <c r="A22" s="2" t="s">
        <v>11</v>
      </c>
      <c r="B22" s="4">
        <f>B20-B21</f>
        <v>9.8161112756292843E-2</v>
      </c>
      <c r="C22" s="4">
        <f t="shared" ref="C22:H22" si="25">C20-C21</f>
        <v>0.39264445102517131</v>
      </c>
      <c r="D22" s="4">
        <f t="shared" si="25"/>
        <v>0.78528890205034285</v>
      </c>
      <c r="E22" s="4" t="e">
        <f t="shared" si="25"/>
        <v>#DIV/0!</v>
      </c>
      <c r="F22" s="4" t="e">
        <f t="shared" si="25"/>
        <v>#DIV/0!</v>
      </c>
      <c r="G22" s="4" t="e">
        <f t="shared" si="25"/>
        <v>#DIV/0!</v>
      </c>
      <c r="H22" s="4" t="e">
        <f t="shared" si="25"/>
        <v>#DIV/0!</v>
      </c>
      <c r="I22" s="4" t="e">
        <f t="shared" ref="I22:AG22" si="26">I20-I21</f>
        <v>#DIV/0!</v>
      </c>
      <c r="J22">
        <f t="shared" si="26"/>
        <v>0.42178372837515787</v>
      </c>
      <c r="K22">
        <f t="shared" si="26"/>
        <v>1.6871349135006315</v>
      </c>
      <c r="L22">
        <f t="shared" si="26"/>
        <v>3.374269827001263</v>
      </c>
      <c r="M22" t="e">
        <f t="shared" si="26"/>
        <v>#DIV/0!</v>
      </c>
      <c r="N22" t="e">
        <f t="shared" si="26"/>
        <v>#DIV/0!</v>
      </c>
      <c r="O22" t="e">
        <f t="shared" si="26"/>
        <v>#DIV/0!</v>
      </c>
      <c r="P22" t="e">
        <f t="shared" si="26"/>
        <v>#DIV/0!</v>
      </c>
      <c r="Q22" t="e">
        <f t="shared" si="26"/>
        <v>#DIV/0!</v>
      </c>
      <c r="R22" s="3">
        <f t="shared" si="26"/>
        <v>0.86559933882785067</v>
      </c>
      <c r="S22" s="3">
        <f t="shared" si="26"/>
        <v>3.4623973553114027</v>
      </c>
      <c r="T22" s="3">
        <f t="shared" si="26"/>
        <v>6.9247947106228054</v>
      </c>
      <c r="U22" s="3" t="e">
        <f t="shared" si="26"/>
        <v>#DIV/0!</v>
      </c>
      <c r="V22" s="3" t="e">
        <f t="shared" si="26"/>
        <v>#DIV/0!</v>
      </c>
      <c r="W22" s="3" t="e">
        <f t="shared" si="26"/>
        <v>#DIV/0!</v>
      </c>
      <c r="X22" s="3" t="e">
        <f t="shared" si="26"/>
        <v>#DIV/0!</v>
      </c>
      <c r="Y22" s="3" t="e">
        <f t="shared" si="26"/>
        <v>#DIV/0!</v>
      </c>
      <c r="Z22">
        <f t="shared" si="26"/>
        <v>1.7800283055750146</v>
      </c>
      <c r="AA22">
        <f t="shared" si="26"/>
        <v>7.1201132223000583</v>
      </c>
      <c r="AB22">
        <f t="shared" si="26"/>
        <v>14.240226444600118</v>
      </c>
      <c r="AC22" t="e">
        <f t="shared" si="26"/>
        <v>#DIV/0!</v>
      </c>
      <c r="AD22" t="e">
        <f t="shared" si="26"/>
        <v>#DIV/0!</v>
      </c>
      <c r="AE22" t="e">
        <f t="shared" si="26"/>
        <v>#DIV/0!</v>
      </c>
      <c r="AF22" t="e">
        <f t="shared" si="26"/>
        <v>#DIV/0!</v>
      </c>
      <c r="AG22" t="e">
        <f t="shared" si="26"/>
        <v>#DIV/0!</v>
      </c>
    </row>
    <row r="24" spans="1:34" s="4" customFormat="1" x14ac:dyDescent="0.3">
      <c r="A24" s="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3">
      <c r="A25" s="4" t="s">
        <v>66</v>
      </c>
      <c r="B25" s="4">
        <f t="shared" ref="B25:AG25" si="27">B20/B7</f>
        <v>5.2318041046404387E-4</v>
      </c>
      <c r="C25" s="4">
        <f t="shared" si="27"/>
        <v>7.2389500521111562E-4</v>
      </c>
      <c r="D25" s="4">
        <f t="shared" si="27"/>
        <v>1.9641823027320145E-3</v>
      </c>
      <c r="E25" s="4" t="e">
        <f t="shared" si="27"/>
        <v>#DIV/0!</v>
      </c>
      <c r="F25" s="4" t="e">
        <f t="shared" si="27"/>
        <v>#DIV/0!</v>
      </c>
      <c r="G25" s="4" t="e">
        <f t="shared" si="27"/>
        <v>#DIV/0!</v>
      </c>
      <c r="H25" s="4" t="e">
        <f t="shared" si="27"/>
        <v>#DIV/0!</v>
      </c>
      <c r="I25" s="4" t="e">
        <f t="shared" si="27"/>
        <v>#DIV/0!</v>
      </c>
      <c r="J25" s="4">
        <f t="shared" si="27"/>
        <v>2.0442265406312044E-3</v>
      </c>
      <c r="K25" s="4">
        <f t="shared" si="27"/>
        <v>2.1375655455006474E-3</v>
      </c>
      <c r="L25" s="4">
        <f t="shared" si="27"/>
        <v>4.2549573790911588E-3</v>
      </c>
      <c r="M25" s="4" t="e">
        <f t="shared" si="27"/>
        <v>#DIV/0!</v>
      </c>
      <c r="N25" s="4" t="e">
        <f t="shared" si="27"/>
        <v>#DIV/0!</v>
      </c>
      <c r="O25" s="4" t="e">
        <f t="shared" si="27"/>
        <v>#DIV/0!</v>
      </c>
      <c r="P25" s="4" t="e">
        <f t="shared" si="27"/>
        <v>#DIV/0!</v>
      </c>
      <c r="Q25" s="4" t="e">
        <f t="shared" si="27"/>
        <v>#DIV/0!</v>
      </c>
      <c r="R25" s="4">
        <f t="shared" si="27"/>
        <v>4.1941022182626821E-3</v>
      </c>
      <c r="S25" s="4">
        <f t="shared" si="27"/>
        <v>4.2201957559837629E-3</v>
      </c>
      <c r="T25" s="4">
        <f t="shared" si="27"/>
        <v>6.5786710297481201E-3</v>
      </c>
      <c r="U25" s="4" t="e">
        <f t="shared" si="27"/>
        <v>#DIV/0!</v>
      </c>
      <c r="V25" s="4" t="e">
        <f t="shared" si="27"/>
        <v>#DIV/0!</v>
      </c>
      <c r="W25" s="4" t="e">
        <f t="shared" si="27"/>
        <v>#DIV/0!</v>
      </c>
      <c r="X25" s="4" t="e">
        <f t="shared" si="27"/>
        <v>#DIV/0!</v>
      </c>
      <c r="Y25" s="4" t="e">
        <f t="shared" si="27"/>
        <v>#DIV/0!</v>
      </c>
      <c r="Z25" s="4">
        <f t="shared" si="27"/>
        <v>8.6247949491801562E-3</v>
      </c>
      <c r="AA25" s="4">
        <f t="shared" si="27"/>
        <v>8.6277455425545543E-3</v>
      </c>
      <c r="AB25" s="4">
        <f t="shared" si="27"/>
        <v>1.1356301716923756E-2</v>
      </c>
      <c r="AC25" s="4" t="e">
        <f t="shared" si="27"/>
        <v>#DIV/0!</v>
      </c>
      <c r="AD25" s="4" t="e">
        <f t="shared" si="27"/>
        <v>#DIV/0!</v>
      </c>
      <c r="AE25" s="4" t="e">
        <f t="shared" si="27"/>
        <v>#DIV/0!</v>
      </c>
      <c r="AF25" s="4" t="e">
        <f t="shared" si="27"/>
        <v>#DIV/0!</v>
      </c>
      <c r="AG25" s="4" t="e">
        <f t="shared" si="27"/>
        <v>#DIV/0!</v>
      </c>
      <c r="AH25" s="4"/>
    </row>
    <row r="26" spans="1:34" x14ac:dyDescent="0.3">
      <c r="A26" s="2" t="s">
        <v>12</v>
      </c>
      <c r="B26" s="4">
        <f>IF(B14&lt;1, (1/B13) * (1+(B19/(B2*(1-B14)))), 0)</f>
        <v>5.2318041046404387E-4</v>
      </c>
      <c r="C26" s="4">
        <f t="shared" ref="C26:I26" si="28">IF(C14&lt;1, (1/C12) * (1+(C19/(C2*(1-C14)))), 100000)</f>
        <v>7.2389500521111562E-4</v>
      </c>
      <c r="D26" s="4">
        <f t="shared" si="28"/>
        <v>1.964182302732014E-3</v>
      </c>
      <c r="E26" s="4">
        <f t="shared" si="28"/>
        <v>100000</v>
      </c>
      <c r="F26" s="4">
        <f t="shared" si="28"/>
        <v>100000</v>
      </c>
      <c r="G26" s="4">
        <f t="shared" si="28"/>
        <v>100000</v>
      </c>
      <c r="H26" s="4">
        <f t="shared" si="28"/>
        <v>100000</v>
      </c>
      <c r="I26" s="4">
        <f t="shared" si="28"/>
        <v>100000</v>
      </c>
      <c r="J26" s="3">
        <f>IF(J14&lt;1, (1/J12) * (1+(J19/(J2*(1-J14)))), 0)</f>
        <v>2.0442265406312044E-3</v>
      </c>
      <c r="K26" s="3">
        <f t="shared" ref="K26:Q26" si="29">IF(K14&lt;1, (1/K12) * (1+(K19/(K2*(1-K14)))), 100000)</f>
        <v>2.1375655455006474E-3</v>
      </c>
      <c r="L26" s="3">
        <f t="shared" si="29"/>
        <v>4.254957379091158E-3</v>
      </c>
      <c r="M26" s="3">
        <f t="shared" si="29"/>
        <v>100000</v>
      </c>
      <c r="N26" s="3">
        <f t="shared" si="29"/>
        <v>100000</v>
      </c>
      <c r="O26" s="3">
        <f t="shared" si="29"/>
        <v>100000</v>
      </c>
      <c r="P26" s="3">
        <f t="shared" si="29"/>
        <v>100000</v>
      </c>
      <c r="Q26" s="3">
        <f t="shared" si="29"/>
        <v>100000</v>
      </c>
      <c r="R26" s="3">
        <f>IF(R14&lt;1, (1/R12) * (1+(R19/(R2*(1-R14)))), 0)</f>
        <v>4.1941022182626821E-3</v>
      </c>
      <c r="S26" s="3">
        <f t="shared" ref="S26:Y26" si="30">IF(S14&lt;1, (1/S12) * (1+(S19/(S2*(1-S14)))), 100000)</f>
        <v>4.2201957559837621E-3</v>
      </c>
      <c r="T26" s="3">
        <f t="shared" si="30"/>
        <v>6.5786710297481201E-3</v>
      </c>
      <c r="U26" s="3">
        <f t="shared" si="30"/>
        <v>100000</v>
      </c>
      <c r="V26" s="3">
        <f t="shared" si="30"/>
        <v>100000</v>
      </c>
      <c r="W26" s="3">
        <f t="shared" si="30"/>
        <v>100000</v>
      </c>
      <c r="X26" s="3">
        <f t="shared" si="30"/>
        <v>100000</v>
      </c>
      <c r="Y26" s="3">
        <f t="shared" si="30"/>
        <v>100000</v>
      </c>
      <c r="Z26" s="3">
        <f>IF(Z14&lt;1, (1/Z12) * (1+(Z19/(Z2*(1-Z14)))), 0)</f>
        <v>8.6247949491801579E-3</v>
      </c>
      <c r="AA26" s="3">
        <f t="shared" ref="AA26:AG26" si="31">IF(AA14&lt;1, (1/AA12) * (1+(AA19/(AA2*(1-AA14)))), 100000)</f>
        <v>8.6277455425545543E-3</v>
      </c>
      <c r="AB26" s="3">
        <f t="shared" si="31"/>
        <v>1.1356301716923756E-2</v>
      </c>
      <c r="AC26" s="3">
        <f t="shared" si="31"/>
        <v>100000</v>
      </c>
      <c r="AD26" s="3">
        <f t="shared" si="31"/>
        <v>100000</v>
      </c>
      <c r="AE26" s="3">
        <f t="shared" si="31"/>
        <v>100000</v>
      </c>
      <c r="AF26" s="3">
        <f t="shared" si="31"/>
        <v>100000</v>
      </c>
      <c r="AG26" s="3">
        <f t="shared" si="31"/>
        <v>100000</v>
      </c>
    </row>
    <row r="27" spans="1:34" x14ac:dyDescent="0.3">
      <c r="A27" s="2" t="s">
        <v>14</v>
      </c>
      <c r="B27" s="4" cm="1">
        <f t="array" ref="B27:AG27">[7]Means!$R$4:$AW$4</f>
        <v>4.3707287105921597E-3</v>
      </c>
      <c r="C27" s="4">
        <v>4.6647972393098333E-3</v>
      </c>
      <c r="D27" s="4">
        <v>4.4044193130782653E-3</v>
      </c>
      <c r="E27" s="4">
        <v>6.0231613478369701E-3</v>
      </c>
      <c r="F27" s="4">
        <v>8.104177436859223E-3</v>
      </c>
      <c r="G27" s="4">
        <v>1.6524205596399128E-2</v>
      </c>
      <c r="H27" s="4">
        <v>2.2660146359839966E-2</v>
      </c>
      <c r="I27" s="4">
        <v>2.294110150537634E-2</v>
      </c>
      <c r="J27">
        <v>5.0565159299416186E-3</v>
      </c>
      <c r="K27">
        <v>4.4349653625906597E-3</v>
      </c>
      <c r="L27">
        <v>4.2089969027256863E-3</v>
      </c>
      <c r="M27">
        <v>4.2081513195798993E-3</v>
      </c>
      <c r="N27">
        <v>4.2188295208802195E-3</v>
      </c>
      <c r="O27">
        <v>4.6199375993998459E-3</v>
      </c>
      <c r="P27">
        <v>8.6739061902975732E-3</v>
      </c>
      <c r="Q27">
        <v>1.5032195555555553E-2</v>
      </c>
      <c r="R27" s="3">
        <v>4.3635598432026634E-3</v>
      </c>
      <c r="S27" s="3">
        <v>4.5417068139534857E-3</v>
      </c>
      <c r="T27" s="3">
        <v>3.9660410332583084E-3</v>
      </c>
      <c r="U27" s="3">
        <v>4.4639977801950396E-3</v>
      </c>
      <c r="V27" s="3">
        <v>4.1545152325581413E-3</v>
      </c>
      <c r="W27" s="3">
        <v>4.7814387711928074E-3</v>
      </c>
      <c r="X27" s="3">
        <v>9.3314683463365765E-3</v>
      </c>
      <c r="Y27" s="3">
        <v>1.5248286594982074E-2</v>
      </c>
      <c r="Z27">
        <v>4.5689848065054196E-3</v>
      </c>
      <c r="AA27">
        <v>4.5425952120530287E-3</v>
      </c>
      <c r="AB27">
        <v>3.9642358329582414E-3</v>
      </c>
      <c r="AC27">
        <v>4.3762096514128497E-3</v>
      </c>
      <c r="AD27">
        <v>4.0957446876719143E-3</v>
      </c>
      <c r="AE27">
        <v>5.0689134191047808E-3</v>
      </c>
      <c r="AF27">
        <v>1.0123836776444137E-2</v>
      </c>
      <c r="AG27">
        <v>1.5365925161290326E-2</v>
      </c>
    </row>
    <row r="28" spans="1:34" x14ac:dyDescent="0.3">
      <c r="A28" s="2" t="s">
        <v>15</v>
      </c>
      <c r="B28" s="4" cm="1">
        <f t="array" ref="B28:AG28">[8]Means!$R$4:$AW$4</f>
        <v>4.3481150592160128E-3</v>
      </c>
      <c r="C28" s="4">
        <v>4.4274039657414294E-3</v>
      </c>
      <c r="D28" s="4">
        <v>4.2777087661915337E-3</v>
      </c>
      <c r="E28" s="4">
        <v>5.3863711927981906E-3</v>
      </c>
      <c r="F28" s="4">
        <v>7.4676374493623304E-3</v>
      </c>
      <c r="G28" s="4">
        <v>1.5016397291822969E-2</v>
      </c>
      <c r="H28" s="4">
        <v>2.3719369208302137E-2</v>
      </c>
      <c r="I28" s="4">
        <v>2.0924461419354837E-2</v>
      </c>
      <c r="J28">
        <v>5.1560766196830626E-3</v>
      </c>
      <c r="K28">
        <v>4.2856805291322823E-3</v>
      </c>
      <c r="L28">
        <v>3.8863528812203103E-3</v>
      </c>
      <c r="M28">
        <v>3.9486806364090968E-3</v>
      </c>
      <c r="N28">
        <v>4.0923047639409927E-3</v>
      </c>
      <c r="O28">
        <v>4.9216416696674275E-3</v>
      </c>
      <c r="P28">
        <v>9.0007296121530408E-3</v>
      </c>
      <c r="Q28">
        <v>1.2508560896057347E-2</v>
      </c>
      <c r="R28" s="3">
        <v>4.0096068190158497E-3</v>
      </c>
      <c r="S28" s="3">
        <v>4.3925989909977363E-3</v>
      </c>
      <c r="T28" s="3">
        <v>3.8334557726931785E-3</v>
      </c>
      <c r="U28" s="3">
        <v>4.6349771737934486E-3</v>
      </c>
      <c r="V28" s="3">
        <v>4.0325825083771007E-3</v>
      </c>
      <c r="W28" s="3">
        <v>4.9337332158039589E-3</v>
      </c>
      <c r="X28" s="3">
        <v>8.7857512618154231E-3</v>
      </c>
      <c r="Y28" s="3">
        <v>1.2724163440860213E-2</v>
      </c>
      <c r="Z28">
        <v>4.747749141784826E-3</v>
      </c>
      <c r="AA28">
        <v>4.4697765518879806E-3</v>
      </c>
      <c r="AB28">
        <v>3.793765555638904E-3</v>
      </c>
      <c r="AC28">
        <v>4.2523663273318435E-3</v>
      </c>
      <c r="AD28">
        <v>3.9243931482870606E-3</v>
      </c>
      <c r="AE28">
        <v>4.9695258302075588E-3</v>
      </c>
      <c r="AF28">
        <v>9.6678076364091273E-3</v>
      </c>
      <c r="AG28">
        <v>1.2401676845878135E-2</v>
      </c>
    </row>
    <row r="29" spans="1:34" x14ac:dyDescent="0.3">
      <c r="A29" s="2" t="s">
        <v>44</v>
      </c>
      <c r="B29" s="4">
        <f t="shared" ref="B29:AG29" si="32">AVERAGE(B27:B28)</f>
        <v>4.3594218849040862E-3</v>
      </c>
      <c r="C29" s="4">
        <f t="shared" si="32"/>
        <v>4.5461006025256309E-3</v>
      </c>
      <c r="D29" s="4">
        <f t="shared" si="32"/>
        <v>4.3410640396348999E-3</v>
      </c>
      <c r="E29" s="4">
        <f t="shared" si="32"/>
        <v>5.7047662703175808E-3</v>
      </c>
      <c r="F29" s="4">
        <f t="shared" si="32"/>
        <v>7.7859074431107771E-3</v>
      </c>
      <c r="G29" s="4">
        <f t="shared" si="32"/>
        <v>1.5770301444111047E-2</v>
      </c>
      <c r="H29" s="4">
        <f t="shared" si="32"/>
        <v>2.3189757784071049E-2</v>
      </c>
      <c r="I29" s="4">
        <f t="shared" si="32"/>
        <v>2.1932781462365589E-2</v>
      </c>
      <c r="J29" s="3">
        <f t="shared" si="32"/>
        <v>5.106296274812341E-3</v>
      </c>
      <c r="K29" s="3">
        <f t="shared" si="32"/>
        <v>4.3603229458614706E-3</v>
      </c>
      <c r="L29" s="3">
        <f t="shared" si="32"/>
        <v>4.0476748919729983E-3</v>
      </c>
      <c r="M29" s="3">
        <f t="shared" si="32"/>
        <v>4.0784159779944981E-3</v>
      </c>
      <c r="N29" s="3">
        <f t="shared" si="32"/>
        <v>4.1555671424106065E-3</v>
      </c>
      <c r="O29" s="3">
        <f t="shared" si="32"/>
        <v>4.7707896345336367E-3</v>
      </c>
      <c r="P29" s="3">
        <f t="shared" si="32"/>
        <v>8.837317901225307E-3</v>
      </c>
      <c r="Q29" s="3">
        <f t="shared" si="32"/>
        <v>1.377037822580645E-2</v>
      </c>
      <c r="R29" s="3">
        <f t="shared" si="32"/>
        <v>4.186583331109257E-3</v>
      </c>
      <c r="S29" s="3">
        <f t="shared" si="32"/>
        <v>4.467152902475611E-3</v>
      </c>
      <c r="T29" s="3">
        <f t="shared" si="32"/>
        <v>3.8997484029757437E-3</v>
      </c>
      <c r="U29" s="3">
        <f t="shared" si="32"/>
        <v>4.5494874769942441E-3</v>
      </c>
      <c r="V29" s="3">
        <f t="shared" si="32"/>
        <v>4.0935488704676205E-3</v>
      </c>
      <c r="W29" s="3">
        <f t="shared" si="32"/>
        <v>4.8575859934983836E-3</v>
      </c>
      <c r="X29" s="3">
        <f t="shared" si="32"/>
        <v>9.0586098040759989E-3</v>
      </c>
      <c r="Y29" s="3">
        <f t="shared" si="32"/>
        <v>1.3986225017921143E-2</v>
      </c>
      <c r="Z29" s="3">
        <f t="shared" si="32"/>
        <v>4.6583669741451228E-3</v>
      </c>
      <c r="AA29" s="3">
        <f t="shared" si="32"/>
        <v>4.5061858819705047E-3</v>
      </c>
      <c r="AB29" s="3">
        <f t="shared" si="32"/>
        <v>3.8790006942985727E-3</v>
      </c>
      <c r="AC29" s="3">
        <f t="shared" si="32"/>
        <v>4.3142879893723462E-3</v>
      </c>
      <c r="AD29" s="3">
        <f t="shared" si="32"/>
        <v>4.0100689179794879E-3</v>
      </c>
      <c r="AE29" s="3">
        <f t="shared" si="32"/>
        <v>5.0192196246561698E-3</v>
      </c>
      <c r="AF29" s="3">
        <f t="shared" si="32"/>
        <v>9.8958222064266313E-3</v>
      </c>
      <c r="AG29" s="3">
        <f t="shared" si="32"/>
        <v>1.3883801003584231E-2</v>
      </c>
    </row>
    <row r="31" spans="1:34" x14ac:dyDescent="0.3">
      <c r="A31" s="2" t="s">
        <v>72</v>
      </c>
      <c r="B31" s="4">
        <f>IF(B14&lt;1, B20/B26, 0)</f>
        <v>206.38500000000002</v>
      </c>
      <c r="C31" s="4">
        <f>IF(C14&lt;1, C20/C26, 0)</f>
        <v>825.54</v>
      </c>
      <c r="D31" s="4">
        <f>IF(D14&lt;1, D20/D26, 0)</f>
        <v>1651.0800000000002</v>
      </c>
      <c r="E31" s="4">
        <f>IF(E14&lt;1, E20/E26, D31)</f>
        <v>1651.0800000000002</v>
      </c>
      <c r="F31" s="4">
        <f>IF(F14&lt;1, F20/F26, E31)</f>
        <v>1651.0800000000002</v>
      </c>
      <c r="G31" s="4">
        <f>IF(G14&lt;1, G20/G26, F31)</f>
        <v>1651.0800000000002</v>
      </c>
      <c r="H31" s="4">
        <f>IF(H14&lt;1, H20/H26, G31)</f>
        <v>1651.0800000000002</v>
      </c>
      <c r="I31" s="4">
        <f>IF(I14&lt;1, I20/I26, H31)</f>
        <v>1651.0800000000002</v>
      </c>
      <c r="J31" s="3">
        <f t="shared" ref="J31:AG31" si="33">IF(J14&lt;1, J20/J26, 0)</f>
        <v>206.38499999999999</v>
      </c>
      <c r="K31" s="3">
        <f t="shared" si="33"/>
        <v>825.54000000000008</v>
      </c>
      <c r="L31" s="3">
        <f t="shared" si="33"/>
        <v>1651.0800000000004</v>
      </c>
      <c r="M31" s="3">
        <f t="shared" si="33"/>
        <v>0</v>
      </c>
      <c r="N31" s="3">
        <f t="shared" si="33"/>
        <v>0</v>
      </c>
      <c r="O31" s="3">
        <f t="shared" si="33"/>
        <v>0</v>
      </c>
      <c r="P31" s="3">
        <f t="shared" si="33"/>
        <v>0</v>
      </c>
      <c r="Q31" s="3">
        <f t="shared" si="33"/>
        <v>0</v>
      </c>
      <c r="R31" s="3">
        <f t="shared" si="33"/>
        <v>206.38499999999999</v>
      </c>
      <c r="S31" s="3">
        <f t="shared" si="33"/>
        <v>825.54000000000008</v>
      </c>
      <c r="T31" s="3">
        <f t="shared" si="33"/>
        <v>1651.08</v>
      </c>
      <c r="U31" s="3">
        <f t="shared" si="33"/>
        <v>0</v>
      </c>
      <c r="V31" s="3">
        <f t="shared" si="33"/>
        <v>0</v>
      </c>
      <c r="W31" s="3">
        <f t="shared" si="33"/>
        <v>0</v>
      </c>
      <c r="X31" s="3">
        <f t="shared" si="33"/>
        <v>0</v>
      </c>
      <c r="Y31" s="3">
        <f t="shared" si="33"/>
        <v>0</v>
      </c>
      <c r="Z31" s="3">
        <f t="shared" si="33"/>
        <v>206.38499999999996</v>
      </c>
      <c r="AA31" s="3">
        <f t="shared" si="33"/>
        <v>825.54</v>
      </c>
      <c r="AB31" s="3">
        <f t="shared" si="33"/>
        <v>1651.08</v>
      </c>
      <c r="AC31" s="3">
        <f t="shared" si="33"/>
        <v>0</v>
      </c>
      <c r="AD31" s="3">
        <f t="shared" si="33"/>
        <v>0</v>
      </c>
      <c r="AE31" s="3">
        <f t="shared" si="33"/>
        <v>0</v>
      </c>
      <c r="AF31" s="3">
        <f t="shared" si="33"/>
        <v>0</v>
      </c>
      <c r="AG31" s="3">
        <f t="shared" si="33"/>
        <v>0</v>
      </c>
    </row>
    <row r="32" spans="1:34" x14ac:dyDescent="0.3">
      <c r="A32" s="2" t="s">
        <v>68</v>
      </c>
      <c r="B32" s="4">
        <f t="shared" ref="B32:AG32" si="34">B6</f>
        <v>206.38499999999999</v>
      </c>
      <c r="C32" s="4">
        <f t="shared" si="34"/>
        <v>825.54</v>
      </c>
      <c r="D32" s="4">
        <f t="shared" si="34"/>
        <v>1651.08</v>
      </c>
      <c r="E32" s="4">
        <f t="shared" si="34"/>
        <v>2102.5128404197844</v>
      </c>
      <c r="F32" s="4">
        <f t="shared" si="34"/>
        <v>2102.5128404197844</v>
      </c>
      <c r="G32" s="4">
        <f t="shared" si="34"/>
        <v>2102.5128404197844</v>
      </c>
      <c r="H32" s="4">
        <f t="shared" si="34"/>
        <v>2102.5128404197844</v>
      </c>
      <c r="I32" s="4">
        <f t="shared" si="34"/>
        <v>2102.5128404197844</v>
      </c>
      <c r="J32" s="3">
        <f t="shared" si="34"/>
        <v>206.38499999999999</v>
      </c>
      <c r="K32" s="3">
        <f t="shared" si="34"/>
        <v>825.54</v>
      </c>
      <c r="L32" s="3">
        <f t="shared" si="34"/>
        <v>1651.08</v>
      </c>
      <c r="M32" s="3">
        <f t="shared" si="34"/>
        <v>1957.2590037558748</v>
      </c>
      <c r="N32" s="3">
        <f t="shared" si="34"/>
        <v>1957.2590037558748</v>
      </c>
      <c r="O32" s="3">
        <f t="shared" si="34"/>
        <v>1957.2590037558748</v>
      </c>
      <c r="P32" s="3">
        <f t="shared" si="34"/>
        <v>1957.2590037558748</v>
      </c>
      <c r="Q32" s="3">
        <f t="shared" si="34"/>
        <v>1957.2590037558748</v>
      </c>
      <c r="R32" s="3">
        <f t="shared" si="34"/>
        <v>206.38499999999999</v>
      </c>
      <c r="S32" s="3">
        <f t="shared" si="34"/>
        <v>825.54</v>
      </c>
      <c r="T32" s="3">
        <f t="shared" si="34"/>
        <v>1651.08</v>
      </c>
      <c r="U32" s="3">
        <f t="shared" si="34"/>
        <v>1907.4413830257843</v>
      </c>
      <c r="V32" s="3">
        <f t="shared" si="34"/>
        <v>1907.4413830257843</v>
      </c>
      <c r="W32" s="3">
        <f t="shared" si="34"/>
        <v>1907.4413830257843</v>
      </c>
      <c r="X32" s="3">
        <f t="shared" si="34"/>
        <v>1907.4413830257843</v>
      </c>
      <c r="Y32" s="3">
        <f t="shared" si="34"/>
        <v>1907.4413830257843</v>
      </c>
      <c r="Z32" s="3">
        <f t="shared" si="34"/>
        <v>206.38499999999999</v>
      </c>
      <c r="AA32" s="3">
        <f t="shared" si="34"/>
        <v>825.54</v>
      </c>
      <c r="AB32" s="3">
        <f t="shared" si="34"/>
        <v>1651.08</v>
      </c>
      <c r="AC32" s="3">
        <f t="shared" si="34"/>
        <v>1855.1165673364283</v>
      </c>
      <c r="AD32" s="3">
        <f t="shared" si="34"/>
        <v>1855.1165673364283</v>
      </c>
      <c r="AE32" s="3">
        <f t="shared" si="34"/>
        <v>1855.1165673364283</v>
      </c>
      <c r="AF32" s="3">
        <f t="shared" si="34"/>
        <v>1855.1165673364283</v>
      </c>
      <c r="AG32" s="3">
        <f t="shared" si="34"/>
        <v>1855.1165673364283</v>
      </c>
    </row>
    <row r="33" spans="1:33" x14ac:dyDescent="0.3">
      <c r="A33" s="2" t="s">
        <v>71</v>
      </c>
      <c r="B33" s="4">
        <f>B31</f>
        <v>206.38500000000002</v>
      </c>
      <c r="C33" s="4">
        <f t="shared" ref="C33:AG33" si="35">C31</f>
        <v>825.54</v>
      </c>
      <c r="D33" s="4">
        <f t="shared" si="35"/>
        <v>1651.0800000000002</v>
      </c>
      <c r="E33" s="4">
        <f t="shared" si="35"/>
        <v>1651.0800000000002</v>
      </c>
      <c r="F33" s="4">
        <f t="shared" si="35"/>
        <v>1651.0800000000002</v>
      </c>
      <c r="G33" s="4">
        <f t="shared" si="35"/>
        <v>1651.0800000000002</v>
      </c>
      <c r="H33" s="4">
        <f t="shared" si="35"/>
        <v>1651.0800000000002</v>
      </c>
      <c r="I33" s="4">
        <f t="shared" si="35"/>
        <v>1651.0800000000002</v>
      </c>
      <c r="J33" s="4">
        <f t="shared" si="35"/>
        <v>206.38499999999999</v>
      </c>
      <c r="K33" s="4">
        <f t="shared" si="35"/>
        <v>825.54000000000008</v>
      </c>
      <c r="L33" s="4">
        <f t="shared" si="35"/>
        <v>1651.0800000000004</v>
      </c>
      <c r="M33" s="4">
        <f t="shared" si="35"/>
        <v>0</v>
      </c>
      <c r="N33" s="4">
        <f t="shared" si="35"/>
        <v>0</v>
      </c>
      <c r="O33" s="4">
        <f t="shared" si="35"/>
        <v>0</v>
      </c>
      <c r="P33" s="4">
        <f t="shared" si="35"/>
        <v>0</v>
      </c>
      <c r="Q33" s="4">
        <f t="shared" si="35"/>
        <v>0</v>
      </c>
      <c r="R33" s="4">
        <f t="shared" si="35"/>
        <v>206.38499999999999</v>
      </c>
      <c r="S33" s="4">
        <f t="shared" si="35"/>
        <v>825.54000000000008</v>
      </c>
      <c r="T33" s="4">
        <f t="shared" si="35"/>
        <v>1651.08</v>
      </c>
      <c r="U33" s="4">
        <f t="shared" si="35"/>
        <v>0</v>
      </c>
      <c r="V33" s="4">
        <f t="shared" si="35"/>
        <v>0</v>
      </c>
      <c r="W33" s="4">
        <f t="shared" si="35"/>
        <v>0</v>
      </c>
      <c r="X33" s="4">
        <f t="shared" si="35"/>
        <v>0</v>
      </c>
      <c r="Y33" s="4">
        <f t="shared" si="35"/>
        <v>0</v>
      </c>
      <c r="Z33" s="4">
        <f t="shared" si="35"/>
        <v>206.38499999999996</v>
      </c>
      <c r="AA33" s="4">
        <f t="shared" si="35"/>
        <v>825.54</v>
      </c>
      <c r="AB33" s="4">
        <f t="shared" si="35"/>
        <v>1651.08</v>
      </c>
      <c r="AC33" s="4">
        <f t="shared" si="35"/>
        <v>0</v>
      </c>
      <c r="AD33" s="4">
        <f t="shared" si="35"/>
        <v>0</v>
      </c>
      <c r="AE33" s="4">
        <f t="shared" si="35"/>
        <v>0</v>
      </c>
      <c r="AF33" s="4">
        <f t="shared" si="35"/>
        <v>0</v>
      </c>
      <c r="AG33" s="4">
        <f t="shared" si="35"/>
        <v>0</v>
      </c>
    </row>
    <row r="34" spans="1:33" x14ac:dyDescent="0.3">
      <c r="A34" s="2" t="s">
        <v>20</v>
      </c>
      <c r="B34" s="4" cm="1">
        <f t="array" ref="B34:AG34">[5]Means!$R$4:$AW$4</f>
        <v>206.50795833333336</v>
      </c>
      <c r="C34" s="4">
        <v>793.94583333333333</v>
      </c>
      <c r="D34" s="4">
        <v>1697.6245833333332</v>
      </c>
      <c r="E34" s="4">
        <v>1886.7183333333332</v>
      </c>
      <c r="F34" s="4">
        <v>1911.511666666667</v>
      </c>
      <c r="G34" s="4">
        <v>1912.5225000000007</v>
      </c>
      <c r="H34" s="4">
        <v>1943.5600000000004</v>
      </c>
      <c r="I34" s="4">
        <v>1927.3045833333335</v>
      </c>
      <c r="J34">
        <v>184.84058333333337</v>
      </c>
      <c r="K34">
        <v>824.37100000000009</v>
      </c>
      <c r="L34">
        <v>1747.8279166666669</v>
      </c>
      <c r="M34">
        <v>2637.8808333333332</v>
      </c>
      <c r="N34">
        <v>3483.5475000000006</v>
      </c>
      <c r="O34">
        <v>6737.217083333333</v>
      </c>
      <c r="P34">
        <v>7043.7925000000023</v>
      </c>
      <c r="Q34">
        <v>7358.1695833333324</v>
      </c>
      <c r="R34" s="3">
        <v>209.73508333333334</v>
      </c>
      <c r="S34" s="3">
        <v>805.67845833333342</v>
      </c>
      <c r="T34" s="3">
        <v>1866.2508333333333</v>
      </c>
      <c r="U34" s="3">
        <v>2507.0579166666666</v>
      </c>
      <c r="V34" s="3">
        <v>3625.5825000000004</v>
      </c>
      <c r="W34" s="3">
        <v>6344.0491666666667</v>
      </c>
      <c r="X34" s="3">
        <v>6322.0379166666653</v>
      </c>
      <c r="Y34" s="3">
        <v>7425.1262500000012</v>
      </c>
      <c r="Z34">
        <v>200.56670833333337</v>
      </c>
      <c r="AA34">
        <v>801.84100000000024</v>
      </c>
      <c r="AB34">
        <v>1871.1216666666671</v>
      </c>
      <c r="AC34">
        <v>2575.7837500000001</v>
      </c>
      <c r="AD34">
        <v>3696.068749999999</v>
      </c>
      <c r="AE34">
        <v>6032.958333333333</v>
      </c>
      <c r="AF34">
        <v>5774.96</v>
      </c>
      <c r="AG34">
        <v>7113.4016666666685</v>
      </c>
    </row>
    <row r="35" spans="1:33" x14ac:dyDescent="0.3">
      <c r="A35" s="2" t="s">
        <v>21</v>
      </c>
      <c r="B35" s="4" cm="1">
        <f t="array" ref="B35:AG35">[6]Means!$R$4:$AW$4</f>
        <v>214.11338095238096</v>
      </c>
      <c r="C35" s="4">
        <v>828.58180952380951</v>
      </c>
      <c r="D35" s="4">
        <v>1739.984285714286</v>
      </c>
      <c r="E35" s="4">
        <v>2101.9104761904764</v>
      </c>
      <c r="F35" s="4">
        <v>2066.64</v>
      </c>
      <c r="G35" s="4">
        <v>2077.7495238095239</v>
      </c>
      <c r="H35" s="4">
        <v>2125.1319047619045</v>
      </c>
      <c r="I35" s="4">
        <v>2143.7157142857141</v>
      </c>
      <c r="J35">
        <v>179.49838095238096</v>
      </c>
      <c r="K35">
        <v>857.97771428571446</v>
      </c>
      <c r="L35">
        <v>1894.6676190476196</v>
      </c>
      <c r="M35">
        <v>2829.12619047619</v>
      </c>
      <c r="N35">
        <v>3673.4985714285708</v>
      </c>
      <c r="O35">
        <v>6238.2000000000007</v>
      </c>
      <c r="P35">
        <v>6295.2566666666689</v>
      </c>
      <c r="Q35">
        <v>7462.4519047619042</v>
      </c>
      <c r="R35" s="3">
        <v>234.82014285714286</v>
      </c>
      <c r="S35" s="3">
        <v>832.38338095238089</v>
      </c>
      <c r="T35" s="3">
        <v>1923.1857142857141</v>
      </c>
      <c r="U35" s="3">
        <v>2393.6995238095237</v>
      </c>
      <c r="V35" s="3">
        <v>3737.8966666666665</v>
      </c>
      <c r="W35" s="3">
        <v>6129.5919047619045</v>
      </c>
      <c r="X35" s="3">
        <v>6402.3409523809523</v>
      </c>
      <c r="Y35" s="3">
        <v>7518.6614285714304</v>
      </c>
      <c r="Z35">
        <v>192.19780952380952</v>
      </c>
      <c r="AA35">
        <v>815.86138095238096</v>
      </c>
      <c r="AB35">
        <v>1941.5714285714287</v>
      </c>
      <c r="AC35">
        <v>2590.8457142857142</v>
      </c>
      <c r="AD35">
        <v>3763.4957142857143</v>
      </c>
      <c r="AE35">
        <v>5907.3590476190484</v>
      </c>
      <c r="AF35">
        <v>5892.82</v>
      </c>
      <c r="AG35">
        <v>7113.4238095238088</v>
      </c>
    </row>
    <row r="36" spans="1:33" x14ac:dyDescent="0.3">
      <c r="A36" s="2" t="s">
        <v>45</v>
      </c>
      <c r="B36" s="4">
        <f t="shared" ref="B36:AG36" si="36">AVERAGE(B34:B35)</f>
        <v>210.31066964285716</v>
      </c>
      <c r="C36" s="4">
        <f t="shared" si="36"/>
        <v>811.26382142857142</v>
      </c>
      <c r="D36" s="4">
        <f t="shared" si="36"/>
        <v>1718.8044345238095</v>
      </c>
      <c r="E36" s="4">
        <f t="shared" si="36"/>
        <v>1994.3144047619048</v>
      </c>
      <c r="F36" s="4">
        <f t="shared" si="36"/>
        <v>1989.0758333333333</v>
      </c>
      <c r="G36" s="4">
        <f t="shared" si="36"/>
        <v>1995.1360119047622</v>
      </c>
      <c r="H36" s="4">
        <f t="shared" si="36"/>
        <v>2034.3459523809524</v>
      </c>
      <c r="I36" s="4">
        <f t="shared" si="36"/>
        <v>2035.5101488095238</v>
      </c>
      <c r="J36" s="3">
        <f t="shared" si="36"/>
        <v>182.16948214285716</v>
      </c>
      <c r="K36" s="3">
        <f t="shared" si="36"/>
        <v>841.17435714285727</v>
      </c>
      <c r="L36" s="3">
        <f t="shared" si="36"/>
        <v>1821.2477678571431</v>
      </c>
      <c r="M36" s="3">
        <f t="shared" si="36"/>
        <v>2733.5035119047616</v>
      </c>
      <c r="N36" s="3">
        <f t="shared" si="36"/>
        <v>3578.5230357142855</v>
      </c>
      <c r="O36" s="3">
        <f t="shared" si="36"/>
        <v>6487.7085416666669</v>
      </c>
      <c r="P36" s="3">
        <f t="shared" si="36"/>
        <v>6669.5245833333356</v>
      </c>
      <c r="Q36" s="3">
        <f t="shared" si="36"/>
        <v>7410.3107440476178</v>
      </c>
      <c r="R36" s="3">
        <f t="shared" si="36"/>
        <v>222.27761309523811</v>
      </c>
      <c r="S36" s="3">
        <f t="shared" si="36"/>
        <v>819.03091964285716</v>
      </c>
      <c r="T36" s="3">
        <f t="shared" si="36"/>
        <v>1894.7182738095237</v>
      </c>
      <c r="U36" s="3">
        <f t="shared" si="36"/>
        <v>2450.3787202380954</v>
      </c>
      <c r="V36" s="3">
        <f t="shared" si="36"/>
        <v>3681.7395833333335</v>
      </c>
      <c r="W36" s="3">
        <f t="shared" si="36"/>
        <v>6236.8205357142851</v>
      </c>
      <c r="X36" s="3">
        <f t="shared" si="36"/>
        <v>6362.1894345238088</v>
      </c>
      <c r="Y36" s="3">
        <f t="shared" si="36"/>
        <v>7471.8938392857162</v>
      </c>
      <c r="Z36" s="3">
        <f t="shared" si="36"/>
        <v>196.38225892857145</v>
      </c>
      <c r="AA36" s="3">
        <f t="shared" si="36"/>
        <v>808.8511904761906</v>
      </c>
      <c r="AB36" s="3">
        <f t="shared" si="36"/>
        <v>1906.3465476190479</v>
      </c>
      <c r="AC36" s="3">
        <f t="shared" si="36"/>
        <v>2583.3147321428569</v>
      </c>
      <c r="AD36" s="3">
        <f t="shared" si="36"/>
        <v>3729.7822321428566</v>
      </c>
      <c r="AE36" s="3">
        <f t="shared" si="36"/>
        <v>5970.1586904761907</v>
      </c>
      <c r="AF36" s="3">
        <f t="shared" si="36"/>
        <v>5833.8899999999994</v>
      </c>
      <c r="AG36" s="3">
        <f t="shared" si="36"/>
        <v>7113.4127380952386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8461-576C-4742-B728-E15A51EFCF51}">
  <dimension ref="A1:AH33"/>
  <sheetViews>
    <sheetView zoomScaleNormal="100" workbookViewId="0">
      <selection activeCell="E19" sqref="E19"/>
    </sheetView>
  </sheetViews>
  <sheetFormatPr defaultRowHeight="14.4" x14ac:dyDescent="0.3"/>
  <cols>
    <col min="1" max="1" width="32.5546875" customWidth="1"/>
    <col min="2" max="2" width="11" style="3" bestFit="1" customWidth="1"/>
    <col min="3" max="9" width="8.88671875" style="3"/>
    <col min="18" max="25" width="8.88671875" style="3"/>
  </cols>
  <sheetData>
    <row r="1" spans="1:34" x14ac:dyDescent="0.3">
      <c r="A1" t="s">
        <v>39</v>
      </c>
      <c r="B1" s="3">
        <v>1</v>
      </c>
      <c r="C1" s="3">
        <v>4</v>
      </c>
      <c r="D1" s="3">
        <v>8</v>
      </c>
      <c r="E1" s="3">
        <v>12</v>
      </c>
      <c r="F1" s="3">
        <v>16</v>
      </c>
      <c r="G1" s="3">
        <v>32</v>
      </c>
      <c r="H1" s="3">
        <v>64</v>
      </c>
      <c r="I1" s="3">
        <v>128</v>
      </c>
      <c r="J1">
        <v>1</v>
      </c>
      <c r="K1">
        <v>4</v>
      </c>
      <c r="L1">
        <v>8</v>
      </c>
      <c r="M1">
        <v>12</v>
      </c>
      <c r="N1">
        <v>16</v>
      </c>
      <c r="O1">
        <v>32</v>
      </c>
      <c r="P1">
        <v>64</v>
      </c>
      <c r="Q1">
        <v>128</v>
      </c>
      <c r="R1" s="3">
        <v>1</v>
      </c>
      <c r="S1" s="3">
        <v>4</v>
      </c>
      <c r="T1" s="3">
        <v>8</v>
      </c>
      <c r="U1" s="3">
        <v>12</v>
      </c>
      <c r="V1" s="3">
        <v>16</v>
      </c>
      <c r="W1" s="3">
        <v>32</v>
      </c>
      <c r="X1" s="3">
        <v>64</v>
      </c>
      <c r="Y1" s="3">
        <v>128</v>
      </c>
      <c r="Z1">
        <v>1</v>
      </c>
      <c r="AA1">
        <v>4</v>
      </c>
      <c r="AB1">
        <v>8</v>
      </c>
      <c r="AC1">
        <v>12</v>
      </c>
      <c r="AD1">
        <v>16</v>
      </c>
      <c r="AE1">
        <v>32</v>
      </c>
      <c r="AF1">
        <v>64</v>
      </c>
      <c r="AG1">
        <v>128</v>
      </c>
    </row>
    <row r="2" spans="1:34" x14ac:dyDescent="0.3">
      <c r="A2" t="s">
        <v>8</v>
      </c>
      <c r="B2" s="3">
        <v>1</v>
      </c>
      <c r="C2" s="3">
        <f>B2</f>
        <v>1</v>
      </c>
      <c r="D2" s="3">
        <f t="shared" ref="D2:I2" si="0">C2</f>
        <v>1</v>
      </c>
      <c r="E2" s="3">
        <f t="shared" si="0"/>
        <v>1</v>
      </c>
      <c r="F2" s="3">
        <f t="shared" si="0"/>
        <v>1</v>
      </c>
      <c r="G2" s="3">
        <f t="shared" si="0"/>
        <v>1</v>
      </c>
      <c r="H2" s="3">
        <f t="shared" si="0"/>
        <v>1</v>
      </c>
      <c r="I2" s="3">
        <f t="shared" si="0"/>
        <v>1</v>
      </c>
      <c r="J2">
        <v>4</v>
      </c>
      <c r="K2">
        <f t="shared" ref="K2:Q2" si="1">J2</f>
        <v>4</v>
      </c>
      <c r="L2">
        <f t="shared" si="1"/>
        <v>4</v>
      </c>
      <c r="M2">
        <f t="shared" si="1"/>
        <v>4</v>
      </c>
      <c r="N2">
        <f t="shared" si="1"/>
        <v>4</v>
      </c>
      <c r="O2">
        <f t="shared" si="1"/>
        <v>4</v>
      </c>
      <c r="P2">
        <f t="shared" si="1"/>
        <v>4</v>
      </c>
      <c r="Q2">
        <f t="shared" si="1"/>
        <v>4</v>
      </c>
      <c r="R2" s="3">
        <v>8</v>
      </c>
      <c r="S2" s="3">
        <f t="shared" ref="S2:Y2" si="2">R2</f>
        <v>8</v>
      </c>
      <c r="T2" s="3">
        <f t="shared" si="2"/>
        <v>8</v>
      </c>
      <c r="U2" s="3">
        <f t="shared" si="2"/>
        <v>8</v>
      </c>
      <c r="V2" s="3">
        <f t="shared" si="2"/>
        <v>8</v>
      </c>
      <c r="W2" s="3">
        <f t="shared" si="2"/>
        <v>8</v>
      </c>
      <c r="X2" s="3">
        <f t="shared" si="2"/>
        <v>8</v>
      </c>
      <c r="Y2" s="3">
        <f t="shared" si="2"/>
        <v>8</v>
      </c>
      <c r="Z2">
        <v>16</v>
      </c>
      <c r="AA2">
        <f t="shared" ref="AA2:AG2" si="3">Z2</f>
        <v>16</v>
      </c>
      <c r="AB2">
        <f t="shared" si="3"/>
        <v>16</v>
      </c>
      <c r="AC2">
        <f t="shared" si="3"/>
        <v>16</v>
      </c>
      <c r="AD2">
        <f t="shared" si="3"/>
        <v>16</v>
      </c>
      <c r="AE2">
        <f t="shared" si="3"/>
        <v>16</v>
      </c>
      <c r="AF2">
        <f t="shared" si="3"/>
        <v>16</v>
      </c>
      <c r="AG2">
        <f t="shared" si="3"/>
        <v>16</v>
      </c>
    </row>
    <row r="3" spans="1:34" x14ac:dyDescent="0.3">
      <c r="A3" t="s">
        <v>40</v>
      </c>
      <c r="B3" cm="1">
        <f t="array" ref="B3:Y3">[5]Means!$Z$4:$AW$4</f>
        <v>184.84058333333337</v>
      </c>
      <c r="C3">
        <v>824.37100000000009</v>
      </c>
      <c r="D3">
        <v>1747.8279166666669</v>
      </c>
      <c r="E3">
        <v>2637.8808333333332</v>
      </c>
      <c r="F3">
        <v>3483.5475000000006</v>
      </c>
      <c r="G3">
        <v>6737.217083333333</v>
      </c>
      <c r="H3">
        <v>7043.7925000000023</v>
      </c>
      <c r="I3">
        <v>7358.1695833333324</v>
      </c>
      <c r="J3" s="3">
        <v>209.73508333333334</v>
      </c>
      <c r="K3" s="3">
        <v>805.67845833333342</v>
      </c>
      <c r="L3" s="3">
        <v>1866.2508333333333</v>
      </c>
      <c r="M3" s="3">
        <v>2507.0579166666666</v>
      </c>
      <c r="N3" s="3">
        <v>3625.5825000000004</v>
      </c>
      <c r="O3" s="3">
        <v>6344.0491666666667</v>
      </c>
      <c r="P3" s="3">
        <v>6322.0379166666653</v>
      </c>
      <c r="Q3" s="3">
        <v>7425.1262500000012</v>
      </c>
      <c r="R3">
        <v>200.56670833333337</v>
      </c>
      <c r="S3">
        <v>801.84100000000024</v>
      </c>
      <c r="T3">
        <v>1871.1216666666671</v>
      </c>
      <c r="U3">
        <v>2575.7837500000001</v>
      </c>
      <c r="V3">
        <v>3696.068749999999</v>
      </c>
      <c r="W3">
        <v>6032.958333333333</v>
      </c>
      <c r="X3">
        <v>5774.96</v>
      </c>
      <c r="Y3">
        <v>7113.4016666666685</v>
      </c>
    </row>
    <row r="4" spans="1:34" x14ac:dyDescent="0.3">
      <c r="A4" t="s">
        <v>41</v>
      </c>
      <c r="B4" cm="1">
        <f t="array" ref="B4:Y4">[6]Means!$Z$4:$AW$4</f>
        <v>179.49838095238096</v>
      </c>
      <c r="C4">
        <v>857.97771428571446</v>
      </c>
      <c r="D4">
        <v>1894.6676190476196</v>
      </c>
      <c r="E4">
        <v>2829.12619047619</v>
      </c>
      <c r="F4">
        <v>3673.4985714285708</v>
      </c>
      <c r="G4">
        <v>6238.2000000000007</v>
      </c>
      <c r="H4">
        <v>6295.2566666666689</v>
      </c>
      <c r="I4">
        <v>7462.4519047619042</v>
      </c>
      <c r="J4" s="3">
        <v>234.82014285714286</v>
      </c>
      <c r="K4" s="3">
        <v>832.38338095238089</v>
      </c>
      <c r="L4" s="3">
        <v>1923.1857142857141</v>
      </c>
      <c r="M4" s="3">
        <v>2393.6995238095237</v>
      </c>
      <c r="N4" s="3">
        <v>3737.8966666666665</v>
      </c>
      <c r="O4" s="3">
        <v>6129.5919047619045</v>
      </c>
      <c r="P4" s="3">
        <v>6402.3409523809523</v>
      </c>
      <c r="Q4" s="3">
        <v>7518.6614285714304</v>
      </c>
      <c r="R4">
        <v>192.19780952380952</v>
      </c>
      <c r="S4">
        <v>815.86138095238096</v>
      </c>
      <c r="T4">
        <v>1941.5714285714287</v>
      </c>
      <c r="U4">
        <v>2590.8457142857142</v>
      </c>
      <c r="V4">
        <v>3763.4957142857143</v>
      </c>
      <c r="W4">
        <v>5907.3590476190484</v>
      </c>
      <c r="X4">
        <v>5892.82</v>
      </c>
      <c r="Y4">
        <v>7113.4238095238088</v>
      </c>
    </row>
    <row r="5" spans="1:34" x14ac:dyDescent="0.3">
      <c r="A5" t="s">
        <v>17</v>
      </c>
      <c r="B5" s="3">
        <f>[5]trend_lines!$H$12 * J1</f>
        <v>207.07749999999999</v>
      </c>
      <c r="C5" s="3">
        <f>[5]trend_lines!$H$12 * K1</f>
        <v>828.31</v>
      </c>
      <c r="D5" s="3">
        <f>[5]trend_lines!$H$12 * L1</f>
        <v>1656.62</v>
      </c>
      <c r="E5" s="3">
        <f>[5]trend_lines!$H$12 * M1</f>
        <v>2484.9299999999998</v>
      </c>
      <c r="F5" s="3">
        <f>[5]trend_lines!$H$12 * N1</f>
        <v>3313.24</v>
      </c>
      <c r="G5" s="3">
        <f>[5]trend_lines!$H$12 * O1</f>
        <v>6626.48</v>
      </c>
      <c r="H5" s="3">
        <f>[5]trend_lines!$H$12 * P1</f>
        <v>13252.96</v>
      </c>
      <c r="I5" s="3">
        <f>[5]trend_lines!$H$12 * Q1</f>
        <v>26505.919999999998</v>
      </c>
      <c r="J5" s="3">
        <f>[5]trend_lines!$H$12 * R1</f>
        <v>207.07749999999999</v>
      </c>
      <c r="K5" s="3">
        <f>[5]trend_lines!$H$12 * S1</f>
        <v>828.31</v>
      </c>
      <c r="L5" s="3">
        <f>[5]trend_lines!$H$12 * T1</f>
        <v>1656.62</v>
      </c>
      <c r="M5" s="3">
        <f>[5]trend_lines!$H$12 * U1</f>
        <v>2484.9299999999998</v>
      </c>
      <c r="N5" s="3">
        <f>[5]trend_lines!$H$12 * V1</f>
        <v>3313.24</v>
      </c>
      <c r="O5" s="3">
        <f>[5]trend_lines!$H$12 * W1</f>
        <v>6626.48</v>
      </c>
      <c r="P5" s="3">
        <f>[5]trend_lines!$H$12 * X1</f>
        <v>13252.96</v>
      </c>
      <c r="Q5" s="3">
        <f>[5]trend_lines!$H$12 * Y1</f>
        <v>26505.919999999998</v>
      </c>
      <c r="R5" s="3">
        <f>[5]trend_lines!$H$12 * Z1</f>
        <v>207.07749999999999</v>
      </c>
      <c r="S5" s="3">
        <f>[5]trend_lines!$H$12 * AA1</f>
        <v>828.31</v>
      </c>
      <c r="T5" s="3">
        <f>[5]trend_lines!$H$12 * AB1</f>
        <v>1656.62</v>
      </c>
      <c r="U5" s="3">
        <f>[5]trend_lines!$H$12 * AC1</f>
        <v>2484.9299999999998</v>
      </c>
      <c r="V5" s="3">
        <f>[5]trend_lines!$H$12 * AD1</f>
        <v>3313.24</v>
      </c>
      <c r="W5" s="3">
        <f>[5]trend_lines!$H$12 * AE1</f>
        <v>6626.48</v>
      </c>
      <c r="X5" s="3">
        <f>[5]trend_lines!$H$12 * AF1</f>
        <v>13252.96</v>
      </c>
      <c r="Y5" s="3">
        <f>[5]trend_lines!$H$12 * AG1</f>
        <v>26505.919999999998</v>
      </c>
      <c r="AH5" s="3"/>
    </row>
    <row r="6" spans="1:34" x14ac:dyDescent="0.3">
      <c r="A6" t="s">
        <v>42</v>
      </c>
      <c r="B6" cm="1">
        <f t="array" ref="B6:Y6">[7]Service!$Z$6:$AW$6</f>
        <v>5.1997884987489457E-4</v>
      </c>
      <c r="C6">
        <v>5.1923344586147493E-4</v>
      </c>
      <c r="D6">
        <v>5.2280643235810603E-4</v>
      </c>
      <c r="E6">
        <v>5.2217741710428728E-4</v>
      </c>
      <c r="F6">
        <v>5.2754347836959914E-4</v>
      </c>
      <c r="G6">
        <v>5.3024378694672492E-4</v>
      </c>
      <c r="H6">
        <v>5.4518095673918802E-4</v>
      </c>
      <c r="I6">
        <v>6.3989218637992731E-4</v>
      </c>
      <c r="J6" s="3">
        <v>5.5273922685570556E-4</v>
      </c>
      <c r="K6" s="3">
        <v>5.5237442585646392E-4</v>
      </c>
      <c r="L6" s="3">
        <v>5.442618004500941E-4</v>
      </c>
      <c r="M6" s="3">
        <v>5.4537521080269265E-4</v>
      </c>
      <c r="N6" s="3">
        <v>5.5567787746936981E-4</v>
      </c>
      <c r="O6" s="3">
        <v>5.6698831757940292E-4</v>
      </c>
      <c r="P6" s="3">
        <v>5.6959873168292924E-4</v>
      </c>
      <c r="Q6" s="3">
        <v>6.8192019713261473E-4</v>
      </c>
      <c r="R6">
        <v>5.4919452460383078E-4</v>
      </c>
      <c r="S6">
        <v>5.5248213378345857E-4</v>
      </c>
      <c r="T6">
        <v>5.4848543710926277E-4</v>
      </c>
      <c r="U6">
        <v>5.4962590647661316E-4</v>
      </c>
      <c r="V6">
        <v>5.4934815553886831E-4</v>
      </c>
      <c r="W6">
        <v>5.8040107326833685E-4</v>
      </c>
      <c r="X6">
        <v>5.6932461265320254E-4</v>
      </c>
      <c r="Y6">
        <v>6.3913022939067509E-4</v>
      </c>
    </row>
    <row r="7" spans="1:34" x14ac:dyDescent="0.3">
      <c r="A7" t="s">
        <v>43</v>
      </c>
      <c r="B7" cm="1">
        <f t="array" ref="B7:Y7">[8]Service!$Z$6:$AW$6</f>
        <v>5.0185831943285039E-4</v>
      </c>
      <c r="C7">
        <v>4.928309667416907E-4</v>
      </c>
      <c r="D7">
        <v>4.6716707376844951E-4</v>
      </c>
      <c r="E7">
        <v>4.836585506376656E-4</v>
      </c>
      <c r="F7">
        <v>4.8522961115279E-4</v>
      </c>
      <c r="G7">
        <v>4.8423055988998381E-4</v>
      </c>
      <c r="H7">
        <v>4.9263250462615402E-4</v>
      </c>
      <c r="I7">
        <v>5.6403982078852993E-4</v>
      </c>
      <c r="J7" s="3">
        <v>4.9578578565471262E-4</v>
      </c>
      <c r="K7" s="3">
        <v>4.9176303400849468E-4</v>
      </c>
      <c r="L7" s="3">
        <v>5.141714708677183E-4</v>
      </c>
      <c r="M7" s="3">
        <v>5.0693822880720492E-4</v>
      </c>
      <c r="N7" s="3">
        <v>5.0369001950488935E-4</v>
      </c>
      <c r="O7" s="3">
        <v>5.1451085671419441E-4</v>
      </c>
      <c r="P7" s="3">
        <v>5.0886716554136629E-4</v>
      </c>
      <c r="Q7" s="3">
        <v>5.7735798924730649E-4</v>
      </c>
      <c r="R7">
        <v>5.2890484403670431E-4</v>
      </c>
      <c r="S7">
        <v>5.0604734708679098E-4</v>
      </c>
      <c r="T7">
        <v>4.9986941460365589E-4</v>
      </c>
      <c r="U7">
        <v>5.0127236559141162E-4</v>
      </c>
      <c r="V7">
        <v>5.111460450112433E-4</v>
      </c>
      <c r="W7">
        <v>5.3329573918479457E-4</v>
      </c>
      <c r="X7">
        <v>5.2554925731437515E-4</v>
      </c>
      <c r="Y7">
        <v>5.8633168458781368E-4</v>
      </c>
    </row>
    <row r="8" spans="1:34" x14ac:dyDescent="0.3">
      <c r="A8" t="s">
        <v>19</v>
      </c>
      <c r="B8">
        <f t="shared" ref="B8:Y8" si="4">AVERAGE(B6:B7)</f>
        <v>5.1091858465387248E-4</v>
      </c>
      <c r="C8">
        <f t="shared" si="4"/>
        <v>5.0603220630158281E-4</v>
      </c>
      <c r="D8">
        <f t="shared" si="4"/>
        <v>4.9498675306327775E-4</v>
      </c>
      <c r="E8">
        <f t="shared" si="4"/>
        <v>5.0291798387097641E-4</v>
      </c>
      <c r="F8">
        <f t="shared" si="4"/>
        <v>5.0638654476119454E-4</v>
      </c>
      <c r="G8">
        <f t="shared" si="4"/>
        <v>5.0723717341835434E-4</v>
      </c>
      <c r="H8">
        <f t="shared" si="4"/>
        <v>5.1890673068267102E-4</v>
      </c>
      <c r="I8">
        <f t="shared" si="4"/>
        <v>6.0196600358422862E-4</v>
      </c>
      <c r="J8" s="3">
        <f t="shared" si="4"/>
        <v>5.2426250625520914E-4</v>
      </c>
      <c r="K8" s="3">
        <f t="shared" si="4"/>
        <v>5.2206872993247936E-4</v>
      </c>
      <c r="L8" s="3">
        <f t="shared" si="4"/>
        <v>5.2921663565890626E-4</v>
      </c>
      <c r="M8" s="3">
        <f t="shared" si="4"/>
        <v>5.2615671980494878E-4</v>
      </c>
      <c r="N8" s="3">
        <f t="shared" si="4"/>
        <v>5.2968394848712953E-4</v>
      </c>
      <c r="O8" s="3">
        <f t="shared" si="4"/>
        <v>5.4074958714679872E-4</v>
      </c>
      <c r="P8" s="3">
        <f t="shared" si="4"/>
        <v>5.3923294861214777E-4</v>
      </c>
      <c r="Q8" s="3">
        <f t="shared" si="4"/>
        <v>6.2963909318996061E-4</v>
      </c>
      <c r="R8">
        <f t="shared" si="4"/>
        <v>5.3904968432026755E-4</v>
      </c>
      <c r="S8">
        <f t="shared" si="4"/>
        <v>5.2926474043512477E-4</v>
      </c>
      <c r="T8">
        <f t="shared" si="4"/>
        <v>5.2417742585645927E-4</v>
      </c>
      <c r="U8">
        <f t="shared" si="4"/>
        <v>5.2544913603401239E-4</v>
      </c>
      <c r="V8">
        <f t="shared" si="4"/>
        <v>5.302471002750558E-4</v>
      </c>
      <c r="W8">
        <f t="shared" si="4"/>
        <v>5.5684840622656571E-4</v>
      </c>
      <c r="X8">
        <f t="shared" si="4"/>
        <v>5.4743693498378885E-4</v>
      </c>
      <c r="Y8">
        <f t="shared" si="4"/>
        <v>6.1273095698924438E-4</v>
      </c>
    </row>
    <row r="9" spans="1:34" x14ac:dyDescent="0.3">
      <c r="A9" s="2" t="s">
        <v>10</v>
      </c>
      <c r="B9">
        <f t="shared" ref="B9:Y9" si="5">1/B8</f>
        <v>1957.2590037558748</v>
      </c>
      <c r="C9">
        <f t="shared" si="5"/>
        <v>1976.1588048094006</v>
      </c>
      <c r="D9">
        <f t="shared" si="5"/>
        <v>2020.256085261665</v>
      </c>
      <c r="E9">
        <f t="shared" si="5"/>
        <v>1988.3957863327273</v>
      </c>
      <c r="F9">
        <f t="shared" si="5"/>
        <v>1974.776009247219</v>
      </c>
      <c r="G9">
        <f t="shared" si="5"/>
        <v>1971.4643413471381</v>
      </c>
      <c r="H9">
        <f t="shared" si="5"/>
        <v>1927.1285972421385</v>
      </c>
      <c r="I9">
        <f t="shared" si="5"/>
        <v>1661.2233814630654</v>
      </c>
      <c r="J9" s="3">
        <f t="shared" si="5"/>
        <v>1907.4413830257843</v>
      </c>
      <c r="K9" s="3">
        <f t="shared" si="5"/>
        <v>1915.4566107212222</v>
      </c>
      <c r="L9" s="3">
        <f t="shared" si="5"/>
        <v>1889.5853467549077</v>
      </c>
      <c r="M9" s="3">
        <f t="shared" si="5"/>
        <v>1900.5744151109757</v>
      </c>
      <c r="N9" s="3">
        <f t="shared" si="5"/>
        <v>1887.9182630626731</v>
      </c>
      <c r="O9" s="3">
        <f t="shared" si="5"/>
        <v>1849.2848145781891</v>
      </c>
      <c r="P9" s="3">
        <f t="shared" si="5"/>
        <v>1854.4860854177266</v>
      </c>
      <c r="Q9" s="3">
        <f t="shared" si="5"/>
        <v>1588.2114227273726</v>
      </c>
      <c r="R9">
        <f t="shared" si="5"/>
        <v>1855.1165673364283</v>
      </c>
      <c r="S9">
        <f t="shared" si="5"/>
        <v>1889.4136026856227</v>
      </c>
      <c r="T9">
        <f t="shared" si="5"/>
        <v>1907.7509840605765</v>
      </c>
      <c r="U9">
        <f t="shared" si="5"/>
        <v>1903.1337791280903</v>
      </c>
      <c r="V9">
        <f t="shared" si="5"/>
        <v>1885.913189306021</v>
      </c>
      <c r="W9">
        <f t="shared" si="5"/>
        <v>1795.8208891651718</v>
      </c>
      <c r="X9">
        <f t="shared" si="5"/>
        <v>1826.694430162285</v>
      </c>
      <c r="Y9">
        <f t="shared" si="5"/>
        <v>1632.037664481107</v>
      </c>
    </row>
    <row r="10" spans="1:34" x14ac:dyDescent="0.3">
      <c r="A10" t="s">
        <v>7</v>
      </c>
      <c r="B10">
        <f t="shared" ref="B10:Y10" si="6">B9 /J2</f>
        <v>489.3147509389687</v>
      </c>
      <c r="C10">
        <f t="shared" si="6"/>
        <v>494.03970120235016</v>
      </c>
      <c r="D10">
        <f t="shared" si="6"/>
        <v>505.06402131541626</v>
      </c>
      <c r="E10">
        <f t="shared" si="6"/>
        <v>497.09894658318183</v>
      </c>
      <c r="F10">
        <f t="shared" si="6"/>
        <v>493.69400231180475</v>
      </c>
      <c r="G10">
        <f t="shared" si="6"/>
        <v>492.86608533678452</v>
      </c>
      <c r="H10">
        <f t="shared" si="6"/>
        <v>481.78214931053463</v>
      </c>
      <c r="I10">
        <f t="shared" si="6"/>
        <v>415.30584536576634</v>
      </c>
      <c r="J10" s="3">
        <f t="shared" si="6"/>
        <v>238.43017287822303</v>
      </c>
      <c r="K10" s="3">
        <f t="shared" si="6"/>
        <v>239.43207634015278</v>
      </c>
      <c r="L10" s="3">
        <f t="shared" si="6"/>
        <v>236.19816834436347</v>
      </c>
      <c r="M10" s="3">
        <f t="shared" si="6"/>
        <v>237.57180188887196</v>
      </c>
      <c r="N10" s="3">
        <f t="shared" si="6"/>
        <v>235.98978288283413</v>
      </c>
      <c r="O10" s="3">
        <f t="shared" si="6"/>
        <v>231.16060182227363</v>
      </c>
      <c r="P10" s="3">
        <f t="shared" si="6"/>
        <v>231.81076067721582</v>
      </c>
      <c r="Q10" s="3">
        <f t="shared" si="6"/>
        <v>198.52642784092157</v>
      </c>
      <c r="R10">
        <f t="shared" si="6"/>
        <v>115.94478545852677</v>
      </c>
      <c r="S10">
        <f t="shared" si="6"/>
        <v>118.08835016785142</v>
      </c>
      <c r="T10">
        <f t="shared" si="6"/>
        <v>119.23443650378603</v>
      </c>
      <c r="U10">
        <f t="shared" si="6"/>
        <v>118.94586119550564</v>
      </c>
      <c r="V10">
        <f t="shared" si="6"/>
        <v>117.86957433162631</v>
      </c>
      <c r="W10">
        <f t="shared" si="6"/>
        <v>112.23880557282324</v>
      </c>
      <c r="X10">
        <f t="shared" si="6"/>
        <v>114.16840188514281</v>
      </c>
      <c r="Y10">
        <f t="shared" si="6"/>
        <v>102.00235403006918</v>
      </c>
    </row>
    <row r="11" spans="1:34" x14ac:dyDescent="0.3">
      <c r="A11" s="1" t="s">
        <v>9</v>
      </c>
      <c r="B11">
        <f t="shared" ref="B11:Y11" si="7">B5/(J2*B10)</f>
        <v>0.10579974321366227</v>
      </c>
      <c r="C11">
        <f t="shared" si="7"/>
        <v>0.41915153680166406</v>
      </c>
      <c r="D11">
        <f t="shared" si="7"/>
        <v>0.82000495485968716</v>
      </c>
      <c r="E11">
        <f t="shared" si="7"/>
        <v>1.2497159856605053</v>
      </c>
      <c r="F11">
        <f t="shared" si="7"/>
        <v>1.6777801555645802</v>
      </c>
      <c r="G11">
        <f t="shared" si="7"/>
        <v>3.3611969849132564</v>
      </c>
      <c r="H11">
        <f t="shared" si="7"/>
        <v>6.8770501454682114</v>
      </c>
      <c r="I11">
        <f t="shared" si="7"/>
        <v>15.955662733723276</v>
      </c>
      <c r="J11" s="3">
        <f t="shared" si="7"/>
        <v>0.10856296913906306</v>
      </c>
      <c r="K11" s="3">
        <f t="shared" si="7"/>
        <v>0.43243474969037193</v>
      </c>
      <c r="L11" s="3">
        <f t="shared" si="7"/>
        <v>0.87671086296525713</v>
      </c>
      <c r="M11" s="3">
        <f t="shared" si="7"/>
        <v>1.3074626177449111</v>
      </c>
      <c r="N11" s="3">
        <f t="shared" si="7"/>
        <v>1.7549700454854971</v>
      </c>
      <c r="O11" s="3">
        <f t="shared" si="7"/>
        <v>3.5832663242365186</v>
      </c>
      <c r="P11" s="3">
        <f t="shared" si="7"/>
        <v>7.1464326986388489</v>
      </c>
      <c r="Q11" s="3">
        <f t="shared" si="7"/>
        <v>16.689163432965639</v>
      </c>
      <c r="R11">
        <f t="shared" si="7"/>
        <v>0.11162506100483019</v>
      </c>
      <c r="S11">
        <f t="shared" si="7"/>
        <v>0.43839527714981813</v>
      </c>
      <c r="T11">
        <f t="shared" si="7"/>
        <v>0.8683628072223275</v>
      </c>
      <c r="U11">
        <f t="shared" si="7"/>
        <v>1.3057043216049984</v>
      </c>
      <c r="V11">
        <f t="shared" si="7"/>
        <v>1.7568359025153257</v>
      </c>
      <c r="W11">
        <f t="shared" si="7"/>
        <v>3.6899448268922126</v>
      </c>
      <c r="X11">
        <f t="shared" si="7"/>
        <v>7.2551598018627539</v>
      </c>
      <c r="Y11">
        <f t="shared" si="7"/>
        <v>16.240997727480352</v>
      </c>
    </row>
    <row r="12" spans="1:34" x14ac:dyDescent="0.3">
      <c r="B12"/>
      <c r="C12"/>
      <c r="D12"/>
      <c r="E12"/>
      <c r="F12"/>
      <c r="G12"/>
      <c r="H12"/>
      <c r="I12"/>
      <c r="J12" s="3"/>
      <c r="K12" s="3"/>
      <c r="L12" s="3"/>
      <c r="M12" s="3"/>
      <c r="N12" s="3"/>
      <c r="O12" s="3"/>
      <c r="P12" s="3"/>
      <c r="Q12" s="3"/>
      <c r="R12"/>
      <c r="S12"/>
      <c r="T12"/>
      <c r="U12"/>
      <c r="V12"/>
      <c r="W12"/>
      <c r="X12"/>
      <c r="Y12"/>
    </row>
    <row r="13" spans="1:34" x14ac:dyDescent="0.3">
      <c r="A13" t="s">
        <v>2</v>
      </c>
      <c r="B13">
        <f t="shared" ref="B13:Y13" si="8">((J2*B11)^J2) /(FACT(J2)*(1-B11))</f>
        <v>1.4946255010850104E-3</v>
      </c>
      <c r="C13">
        <f t="shared" si="8"/>
        <v>0.56682647945776254</v>
      </c>
      <c r="D13">
        <f t="shared" si="8"/>
        <v>26.793785724543529</v>
      </c>
      <c r="E13">
        <f t="shared" si="8"/>
        <v>-104.19039374438333</v>
      </c>
      <c r="F13">
        <f t="shared" si="8"/>
        <v>-124.7039149218096</v>
      </c>
      <c r="G13">
        <f t="shared" si="8"/>
        <v>-576.59698188293248</v>
      </c>
      <c r="H13">
        <f t="shared" si="8"/>
        <v>-4059.5518403306005</v>
      </c>
      <c r="I13">
        <f t="shared" si="8"/>
        <v>-46225.588807740576</v>
      </c>
      <c r="J13" s="3">
        <f t="shared" si="8"/>
        <v>9.0066316562742184E-6</v>
      </c>
      <c r="K13" s="3">
        <f t="shared" si="8"/>
        <v>0.8964958046307917</v>
      </c>
      <c r="L13" s="3">
        <f t="shared" si="8"/>
        <v>1177.9467595141</v>
      </c>
      <c r="M13" s="3">
        <f t="shared" si="8"/>
        <v>-11556.898442842374</v>
      </c>
      <c r="N13" s="3">
        <f t="shared" si="8"/>
        <v>-49593.792092233554</v>
      </c>
      <c r="O13" s="3">
        <f t="shared" si="8"/>
        <v>-4377870.3361293562</v>
      </c>
      <c r="P13" s="3">
        <f t="shared" si="8"/>
        <v>-460564761.90112936</v>
      </c>
      <c r="Q13" s="3">
        <f t="shared" si="8"/>
        <v>-159615890957.08591</v>
      </c>
      <c r="R13">
        <f t="shared" si="8"/>
        <v>5.7662196003813464E-10</v>
      </c>
      <c r="S13">
        <f t="shared" si="8"/>
        <v>2.9222895605946348</v>
      </c>
      <c r="T13">
        <f t="shared" si="8"/>
        <v>700069.1495354526</v>
      </c>
      <c r="U13">
        <f t="shared" si="8"/>
        <v>-205833479.26975065</v>
      </c>
      <c r="V13">
        <f t="shared" si="8"/>
        <v>-9593952674.8579998</v>
      </c>
      <c r="W13">
        <f t="shared" si="8"/>
        <v>-387145946600548.88</v>
      </c>
      <c r="X13">
        <f t="shared" si="8"/>
        <v>-8.3064114880100751E+18</v>
      </c>
      <c r="Y13">
        <f t="shared" si="8"/>
        <v>-1.3554703425614342E+24</v>
      </c>
    </row>
    <row r="14" spans="1:34" x14ac:dyDescent="0.3">
      <c r="B14"/>
      <c r="C14"/>
      <c r="D14"/>
      <c r="E14"/>
      <c r="F14"/>
      <c r="G14"/>
      <c r="H14"/>
      <c r="I14"/>
      <c r="J14" s="3"/>
      <c r="K14" s="3"/>
      <c r="L14" s="3"/>
      <c r="M14" s="3"/>
      <c r="N14" s="3"/>
      <c r="O14" s="3"/>
      <c r="P14" s="3"/>
      <c r="Q14" s="3"/>
      <c r="R14"/>
      <c r="S14"/>
      <c r="T14"/>
      <c r="U14"/>
      <c r="V14"/>
      <c r="W14"/>
      <c r="X14"/>
      <c r="Y14"/>
    </row>
    <row r="15" spans="1:34" x14ac:dyDescent="0.3">
      <c r="A15" t="s">
        <v>1</v>
      </c>
      <c r="B15">
        <f t="shared" ref="B15:Y15" si="9">((J2*B11)^1) / FACT(1) + ((J2*B11)^2) / FACT(2) + ((J2*B11)^3) / FACT(3) + ((J2*B11)^4) / FACT(4) + ((J2*B11)^5) / FACT(5) + ((J2*B11)^6) / FACT(6) + ((J2*B11)^7) / FACT(7)</f>
        <v>0.5268380383028668</v>
      </c>
      <c r="C15">
        <f t="shared" si="9"/>
        <v>4.3454829703503259</v>
      </c>
      <c r="D15">
        <f t="shared" si="9"/>
        <v>25.067073803757641</v>
      </c>
      <c r="E15">
        <f t="shared" si="9"/>
        <v>127.49059799611857</v>
      </c>
      <c r="F15">
        <f t="shared" si="9"/>
        <v>526.12634360126651</v>
      </c>
      <c r="G15">
        <f t="shared" si="9"/>
        <v>29490.635640974673</v>
      </c>
      <c r="H15">
        <f t="shared" si="9"/>
        <v>3125632.6320995903</v>
      </c>
      <c r="I15">
        <f t="shared" si="9"/>
        <v>959270589.87324286</v>
      </c>
      <c r="J15" s="3">
        <f t="shared" si="9"/>
        <v>1.3833332394636557</v>
      </c>
      <c r="K15" s="3">
        <f t="shared" si="9"/>
        <v>29.998739079855238</v>
      </c>
      <c r="L15" s="3">
        <f t="shared" si="9"/>
        <v>662.35035715382332</v>
      </c>
      <c r="M15" s="3">
        <f t="shared" si="9"/>
        <v>6334.4413954875763</v>
      </c>
      <c r="N15" s="3">
        <f t="shared" si="9"/>
        <v>38710.536765255587</v>
      </c>
      <c r="O15" s="3">
        <f t="shared" si="9"/>
        <v>4120623.0099963914</v>
      </c>
      <c r="P15" s="3">
        <f t="shared" si="9"/>
        <v>450186083.32857513</v>
      </c>
      <c r="Q15" s="3">
        <f t="shared" si="9"/>
        <v>158286138110.24158</v>
      </c>
      <c r="R15">
        <f t="shared" si="9"/>
        <v>4.9623628418593206</v>
      </c>
      <c r="S15">
        <f t="shared" si="9"/>
        <v>662.66772330861704</v>
      </c>
      <c r="T15">
        <f t="shared" si="9"/>
        <v>36244.959623624396</v>
      </c>
      <c r="U15">
        <f t="shared" si="9"/>
        <v>502930.71014876792</v>
      </c>
      <c r="V15">
        <f t="shared" si="9"/>
        <v>3612748.7120924741</v>
      </c>
      <c r="W15">
        <f t="shared" si="9"/>
        <v>561413585.09827209</v>
      </c>
      <c r="X15">
        <f t="shared" si="9"/>
        <v>59937593168.10186</v>
      </c>
      <c r="Y15">
        <f t="shared" si="9"/>
        <v>16312127390729.432</v>
      </c>
    </row>
    <row r="16" spans="1:34" x14ac:dyDescent="0.3">
      <c r="A16" t="s">
        <v>5</v>
      </c>
      <c r="B16">
        <f t="shared" ref="B16:Y16" si="10">(1+B13+B15)^-1</f>
        <v>0.65430781117446291</v>
      </c>
      <c r="C16">
        <f t="shared" si="10"/>
        <v>0.16913864345048105</v>
      </c>
      <c r="D16">
        <f t="shared" si="10"/>
        <v>1.8917588721095429E-2</v>
      </c>
      <c r="E16">
        <f t="shared" si="10"/>
        <v>4.1151917475285897E-2</v>
      </c>
      <c r="F16">
        <f t="shared" si="10"/>
        <v>2.4849509588257416E-3</v>
      </c>
      <c r="G16">
        <f t="shared" si="10"/>
        <v>3.4584079647618612E-5</v>
      </c>
      <c r="H16">
        <f t="shared" si="10"/>
        <v>3.2035119919913796E-7</v>
      </c>
      <c r="I16">
        <f t="shared" si="10"/>
        <v>1.0425089647336824E-9</v>
      </c>
      <c r="J16" s="3">
        <f t="shared" si="10"/>
        <v>0.41957885051478633</v>
      </c>
      <c r="K16" s="3">
        <f t="shared" si="10"/>
        <v>3.1352645736006289E-2</v>
      </c>
      <c r="L16" s="3">
        <f t="shared" si="10"/>
        <v>5.4309540320664576E-4</v>
      </c>
      <c r="M16" s="3">
        <f t="shared" si="10"/>
        <v>-1.9151742338024256E-4</v>
      </c>
      <c r="N16" s="3">
        <f t="shared" si="10"/>
        <v>-9.1892716165271489E-5</v>
      </c>
      <c r="O16" s="3">
        <f t="shared" si="10"/>
        <v>-3.8873247094814584E-6</v>
      </c>
      <c r="P16" s="3">
        <f t="shared" si="10"/>
        <v>-9.6351388990485459E-8</v>
      </c>
      <c r="Q16" s="3">
        <f t="shared" si="10"/>
        <v>-7.5201944716655039E-10</v>
      </c>
      <c r="R16">
        <f t="shared" si="10"/>
        <v>0.16771874279148144</v>
      </c>
      <c r="S16">
        <f t="shared" si="10"/>
        <v>1.5001724908773949E-3</v>
      </c>
      <c r="T16">
        <f t="shared" si="10"/>
        <v>1.3581141926342777E-6</v>
      </c>
      <c r="U16">
        <f t="shared" si="10"/>
        <v>-4.8701959444671878E-9</v>
      </c>
      <c r="V16">
        <f t="shared" si="10"/>
        <v>-1.042715907679139E-10</v>
      </c>
      <c r="W16">
        <f t="shared" si="10"/>
        <v>-2.5830089632014432E-15</v>
      </c>
      <c r="X16">
        <f t="shared" si="10"/>
        <v>-1.2038893193038621E-19</v>
      </c>
      <c r="Y16">
        <f t="shared" si="10"/>
        <v>-7.3775129459662898E-25</v>
      </c>
    </row>
    <row r="17" spans="1:25" x14ac:dyDescent="0.3">
      <c r="A17" s="1" t="s">
        <v>6</v>
      </c>
      <c r="B17">
        <f t="shared" ref="B17:Y17" si="11">B13 * B16</f>
        <v>9.7794514014046805E-4</v>
      </c>
      <c r="C17">
        <f t="shared" si="11"/>
        <v>9.5872261807297923E-2</v>
      </c>
      <c r="D17">
        <f t="shared" si="11"/>
        <v>0.50687381861807235</v>
      </c>
      <c r="E17">
        <f t="shared" si="11"/>
        <v>-4.2876344850864063</v>
      </c>
      <c r="F17">
        <f t="shared" si="11"/>
        <v>-0.30988311295427445</v>
      </c>
      <c r="G17">
        <f t="shared" si="11"/>
        <v>-1.9941075946015841E-2</v>
      </c>
      <c r="H17">
        <f t="shared" si="11"/>
        <v>-1.3004823002609753E-3</v>
      </c>
      <c r="I17">
        <f t="shared" si="11"/>
        <v>-4.8190590732162525E-5</v>
      </c>
      <c r="J17" s="3">
        <f t="shared" si="11"/>
        <v>3.7789921573496226E-6</v>
      </c>
      <c r="K17" s="3">
        <f t="shared" si="11"/>
        <v>2.8107515366405118E-2</v>
      </c>
      <c r="L17" s="3">
        <f t="shared" si="11"/>
        <v>0.63973747031427197</v>
      </c>
      <c r="M17" s="3">
        <f t="shared" si="11"/>
        <v>2.2133474120403087</v>
      </c>
      <c r="N17" s="3">
        <f t="shared" si="11"/>
        <v>4.5573082602911033</v>
      </c>
      <c r="O17" s="3">
        <f t="shared" si="11"/>
        <v>17.018203532541545</v>
      </c>
      <c r="P17" s="3">
        <f t="shared" si="11"/>
        <v>44.376054529246034</v>
      </c>
      <c r="Q17" s="3">
        <f t="shared" si="11"/>
        <v>120.03425407654413</v>
      </c>
      <c r="R17">
        <f t="shared" si="11"/>
        <v>9.671031020355579E-11</v>
      </c>
      <c r="S17">
        <f t="shared" si="11"/>
        <v>4.3839384091822614E-3</v>
      </c>
      <c r="T17">
        <f t="shared" si="11"/>
        <v>0.95077384780950669</v>
      </c>
      <c r="U17">
        <f t="shared" si="11"/>
        <v>1.0024493759751105</v>
      </c>
      <c r="V17">
        <f t="shared" si="11"/>
        <v>1.0003767071595262</v>
      </c>
      <c r="W17">
        <f t="shared" si="11"/>
        <v>1.000001450136325</v>
      </c>
      <c r="X17">
        <f t="shared" si="11"/>
        <v>1.0000000072158228</v>
      </c>
      <c r="Y17">
        <f t="shared" si="11"/>
        <v>1.0000000000120342</v>
      </c>
    </row>
    <row r="18" spans="1:25" x14ac:dyDescent="0.3">
      <c r="A18" s="2" t="s">
        <v>3</v>
      </c>
      <c r="B18">
        <f t="shared" ref="B18:Y18" si="12">J2*B11 + B11*B17/(1-B11)</f>
        <v>0.4233146811022353</v>
      </c>
      <c r="C18">
        <f t="shared" si="12"/>
        <v>1.7457894341037394</v>
      </c>
      <c r="D18">
        <f t="shared" si="12"/>
        <v>5.5891891770255846</v>
      </c>
      <c r="E18">
        <f t="shared" si="12"/>
        <v>26.456542523005311</v>
      </c>
      <c r="F18">
        <f t="shared" si="12"/>
        <v>7.4782067241318364</v>
      </c>
      <c r="G18">
        <f t="shared" si="12"/>
        <v>13.473174340607258</v>
      </c>
      <c r="H18">
        <f t="shared" si="12"/>
        <v>27.509722345643926</v>
      </c>
      <c r="I18">
        <f t="shared" si="12"/>
        <v>63.822702347714213</v>
      </c>
      <c r="J18" s="3">
        <f t="shared" si="12"/>
        <v>0.86850421333414074</v>
      </c>
      <c r="K18" s="3">
        <f t="shared" si="12"/>
        <v>3.4808934495177177</v>
      </c>
      <c r="L18" s="3">
        <f t="shared" si="12"/>
        <v>11.562869444535725</v>
      </c>
      <c r="M18" s="3">
        <f t="shared" si="12"/>
        <v>1.0476006269672773</v>
      </c>
      <c r="N18" s="3">
        <f t="shared" si="12"/>
        <v>3.446042728754108</v>
      </c>
      <c r="O18" s="3">
        <f t="shared" si="12"/>
        <v>5.0600644887328734</v>
      </c>
      <c r="P18" s="3">
        <f t="shared" si="12"/>
        <v>5.5756005956902968</v>
      </c>
      <c r="Q18" s="3">
        <f t="shared" si="12"/>
        <v>5.8282787241845284</v>
      </c>
      <c r="R18">
        <f t="shared" si="12"/>
        <v>1.7860009760894349</v>
      </c>
      <c r="S18">
        <f t="shared" si="12"/>
        <v>7.0177465884775394</v>
      </c>
      <c r="T18">
        <f t="shared" si="12"/>
        <v>20.165715080884567</v>
      </c>
      <c r="U18">
        <f t="shared" si="12"/>
        <v>16.609672877989087</v>
      </c>
      <c r="V18">
        <f t="shared" si="12"/>
        <v>25.787209609881174</v>
      </c>
      <c r="W18">
        <f t="shared" si="12"/>
        <v>57.667360404289354</v>
      </c>
      <c r="X18">
        <f t="shared" si="12"/>
        <v>114.92268880340222</v>
      </c>
      <c r="Y18">
        <f t="shared" si="12"/>
        <v>258.79035113727099</v>
      </c>
    </row>
    <row r="19" spans="1:25" x14ac:dyDescent="0.3">
      <c r="A19" s="2" t="s">
        <v>4</v>
      </c>
      <c r="B19">
        <f t="shared" ref="B19:Y19" si="13">B11*B17/(1-B11)</f>
        <v>1.1570824758623724E-4</v>
      </c>
      <c r="C19">
        <f t="shared" si="13"/>
        <v>6.9183286897083293E-2</v>
      </c>
      <c r="D19">
        <f t="shared" si="13"/>
        <v>2.3091693575868359</v>
      </c>
      <c r="E19">
        <f t="shared" si="13"/>
        <v>21.457678580363289</v>
      </c>
      <c r="F19">
        <f t="shared" si="13"/>
        <v>0.76708610187351589</v>
      </c>
      <c r="G19">
        <f t="shared" si="13"/>
        <v>2.8386400954233407E-2</v>
      </c>
      <c r="H19">
        <f t="shared" si="13"/>
        <v>1.5217637710790823E-3</v>
      </c>
      <c r="I19">
        <f t="shared" si="13"/>
        <v>5.1412821106714795E-5</v>
      </c>
      <c r="J19" s="3">
        <f t="shared" si="13"/>
        <v>4.6022163624825708E-7</v>
      </c>
      <c r="K19" s="3">
        <f t="shared" si="13"/>
        <v>2.14154519947422E-2</v>
      </c>
      <c r="L19" s="3">
        <f t="shared" si="13"/>
        <v>4.5491825408136668</v>
      </c>
      <c r="M19" s="3">
        <f t="shared" si="13"/>
        <v>-9.4121003149920117</v>
      </c>
      <c r="N19" s="3">
        <f t="shared" si="13"/>
        <v>-10.593717635129869</v>
      </c>
      <c r="O19" s="3">
        <f t="shared" si="13"/>
        <v>-23.606066105159275</v>
      </c>
      <c r="P19" s="3">
        <f t="shared" si="13"/>
        <v>-51.595860993420494</v>
      </c>
      <c r="Q19" s="3">
        <f t="shared" si="13"/>
        <v>-127.68502873954058</v>
      </c>
      <c r="R19">
        <f t="shared" si="13"/>
        <v>1.2151732114909043E-11</v>
      </c>
      <c r="S19">
        <f t="shared" si="13"/>
        <v>3.4221540804490187E-3</v>
      </c>
      <c r="T19">
        <f t="shared" si="13"/>
        <v>6.2719101653273279</v>
      </c>
      <c r="U19">
        <f t="shared" si="13"/>
        <v>-4.2815962676908867</v>
      </c>
      <c r="V19">
        <f t="shared" si="13"/>
        <v>-2.3221648303640392</v>
      </c>
      <c r="W19">
        <f t="shared" si="13"/>
        <v>-1.3717568259860453</v>
      </c>
      <c r="X19">
        <f t="shared" si="13"/>
        <v>-1.1598680264018439</v>
      </c>
      <c r="Y19">
        <f t="shared" si="13"/>
        <v>-1.065612502414615</v>
      </c>
    </row>
    <row r="20" spans="1:25" x14ac:dyDescent="0.3">
      <c r="A20" s="2" t="s">
        <v>11</v>
      </c>
      <c r="B20">
        <f t="shared" ref="B20:Y20" si="14">B18-B19</f>
        <v>0.42319897285464908</v>
      </c>
      <c r="C20">
        <f t="shared" si="14"/>
        <v>1.6766061472066562</v>
      </c>
      <c r="D20">
        <f t="shared" si="14"/>
        <v>3.2800198194387487</v>
      </c>
      <c r="E20">
        <f t="shared" si="14"/>
        <v>4.9988639426420214</v>
      </c>
      <c r="F20">
        <f t="shared" si="14"/>
        <v>6.7111206222583206</v>
      </c>
      <c r="G20">
        <f t="shared" si="14"/>
        <v>13.444787939653025</v>
      </c>
      <c r="H20">
        <f t="shared" si="14"/>
        <v>27.508200581872845</v>
      </c>
      <c r="I20">
        <f t="shared" si="14"/>
        <v>63.822650934893105</v>
      </c>
      <c r="J20" s="3">
        <f t="shared" si="14"/>
        <v>0.8685037531125045</v>
      </c>
      <c r="K20" s="3">
        <f t="shared" si="14"/>
        <v>3.4594779975229755</v>
      </c>
      <c r="L20" s="3">
        <f t="shared" si="14"/>
        <v>7.0136869037220579</v>
      </c>
      <c r="M20" s="3">
        <f t="shared" si="14"/>
        <v>10.459700941959289</v>
      </c>
      <c r="N20" s="3">
        <f t="shared" si="14"/>
        <v>14.039760363883977</v>
      </c>
      <c r="O20" s="3">
        <f t="shared" si="14"/>
        <v>28.666130593892149</v>
      </c>
      <c r="P20" s="3">
        <f t="shared" si="14"/>
        <v>57.171461589110791</v>
      </c>
      <c r="Q20" s="3">
        <f t="shared" si="14"/>
        <v>133.51330746372511</v>
      </c>
      <c r="R20">
        <f t="shared" si="14"/>
        <v>1.786000976077283</v>
      </c>
      <c r="S20">
        <f t="shared" si="14"/>
        <v>7.0143244343970901</v>
      </c>
      <c r="T20">
        <f t="shared" si="14"/>
        <v>13.89380491555724</v>
      </c>
      <c r="U20">
        <f t="shared" si="14"/>
        <v>20.891269145679974</v>
      </c>
      <c r="V20">
        <f t="shared" si="14"/>
        <v>28.109374440245212</v>
      </c>
      <c r="W20">
        <f t="shared" si="14"/>
        <v>59.039117230275401</v>
      </c>
      <c r="X20">
        <f t="shared" si="14"/>
        <v>116.08255682980406</v>
      </c>
      <c r="Y20">
        <f t="shared" si="14"/>
        <v>259.85596363968563</v>
      </c>
    </row>
    <row r="21" spans="1:25" x14ac:dyDescent="0.3">
      <c r="B21"/>
      <c r="C21"/>
      <c r="D21"/>
      <c r="E21"/>
      <c r="F21"/>
      <c r="G21"/>
      <c r="H21"/>
      <c r="I21"/>
      <c r="J21" s="3"/>
      <c r="K21" s="3"/>
      <c r="L21" s="3"/>
      <c r="M21" s="3"/>
      <c r="N21" s="3"/>
      <c r="O21" s="3"/>
      <c r="P21" s="3"/>
      <c r="Q21" s="3"/>
      <c r="R21"/>
      <c r="S21"/>
      <c r="T21"/>
      <c r="U21"/>
      <c r="V21"/>
      <c r="W21"/>
      <c r="X21"/>
      <c r="Y21"/>
    </row>
    <row r="22" spans="1:25" x14ac:dyDescent="0.3">
      <c r="A22" t="s">
        <v>66</v>
      </c>
      <c r="B22" s="3">
        <f t="shared" ref="B22:Y22" si="15">B18/B5</f>
        <v>2.044233106456449E-3</v>
      </c>
      <c r="C22" s="3">
        <f t="shared" si="15"/>
        <v>2.1076522486795277E-3</v>
      </c>
      <c r="D22" s="3">
        <f t="shared" si="15"/>
        <v>3.3738510805287783E-3</v>
      </c>
      <c r="E22" s="3">
        <f t="shared" si="15"/>
        <v>1.0646795894856318E-2</v>
      </c>
      <c r="F22" s="3">
        <f t="shared" si="15"/>
        <v>2.2570676208580834E-3</v>
      </c>
      <c r="G22" s="3">
        <f t="shared" si="15"/>
        <v>2.0332324764591849E-3</v>
      </c>
      <c r="H22" s="3">
        <f t="shared" si="15"/>
        <v>2.0757417471752673E-3</v>
      </c>
      <c r="I22" s="3">
        <f t="shared" si="15"/>
        <v>2.4078659540100558E-3</v>
      </c>
      <c r="J22" s="3">
        <f t="shared" si="15"/>
        <v>4.1941022725025213E-3</v>
      </c>
      <c r="K22" s="3">
        <f t="shared" si="15"/>
        <v>4.202404232132557E-3</v>
      </c>
      <c r="L22" s="3">
        <f t="shared" si="15"/>
        <v>6.9797958762635517E-3</v>
      </c>
      <c r="M22" s="3">
        <f t="shared" si="15"/>
        <v>4.2158154433616937E-4</v>
      </c>
      <c r="N22" s="3">
        <f t="shared" si="15"/>
        <v>1.0400824355477141E-3</v>
      </c>
      <c r="O22" s="3">
        <f t="shared" si="15"/>
        <v>7.6361273085150388E-4</v>
      </c>
      <c r="P22" s="3">
        <f t="shared" si="15"/>
        <v>4.2070606081134307E-4</v>
      </c>
      <c r="Q22" s="3">
        <f t="shared" si="15"/>
        <v>2.198859245098653E-4</v>
      </c>
      <c r="R22" s="3">
        <f t="shared" si="15"/>
        <v>8.624794949182963E-3</v>
      </c>
      <c r="S22" s="3">
        <f t="shared" si="15"/>
        <v>8.4723673364773336E-3</v>
      </c>
      <c r="T22" s="3">
        <f t="shared" si="15"/>
        <v>1.2172806727484015E-2</v>
      </c>
      <c r="U22" s="3">
        <f t="shared" si="15"/>
        <v>6.6841612753635263E-3</v>
      </c>
      <c r="V22" s="3">
        <f t="shared" si="15"/>
        <v>7.783079284893692E-3</v>
      </c>
      <c r="W22" s="3">
        <f t="shared" si="15"/>
        <v>8.7025631110769757E-3</v>
      </c>
      <c r="X22" s="3">
        <f t="shared" si="15"/>
        <v>8.6714733013154976E-3</v>
      </c>
      <c r="Y22" s="3">
        <f t="shared" si="15"/>
        <v>9.7634925004403163E-3</v>
      </c>
    </row>
    <row r="23" spans="1:25" x14ac:dyDescent="0.3">
      <c r="A23" s="2" t="s">
        <v>12</v>
      </c>
      <c r="B23" s="3">
        <f>IF(C11&lt;1, (1/B10) * (1+(B17/(J2*(1-B11)))), 0)</f>
        <v>2.0442331064564495E-3</v>
      </c>
      <c r="C23" s="3">
        <f t="shared" ref="C23:I23" si="16">IF(C11&lt;1, (1/C10) * (1+(C17/(K2*(1-C11)))), B23)</f>
        <v>2.1076522486795277E-3</v>
      </c>
      <c r="D23" s="3">
        <f t="shared" si="16"/>
        <v>3.3738510805287783E-3</v>
      </c>
      <c r="E23" s="3">
        <f t="shared" si="16"/>
        <v>3.3738510805287783E-3</v>
      </c>
      <c r="F23" s="3">
        <f t="shared" si="16"/>
        <v>3.3738510805287783E-3</v>
      </c>
      <c r="G23" s="3">
        <f t="shared" si="16"/>
        <v>3.3738510805287783E-3</v>
      </c>
      <c r="H23" s="3">
        <f t="shared" si="16"/>
        <v>3.3738510805287783E-3</v>
      </c>
      <c r="I23" s="3">
        <f t="shared" si="16"/>
        <v>3.3738510805287783E-3</v>
      </c>
      <c r="J23" s="3">
        <f>IF(K11&lt;1, (1/J10) * (1+(J17/(R2*(1-J11)))), 0)</f>
        <v>4.1941022725025213E-3</v>
      </c>
      <c r="K23" s="3">
        <f t="shared" ref="K23:Q23" si="17">IF(K11&lt;1, (1/K10) * (1+(K17/(S2*(1-K11)))), J23)</f>
        <v>4.202404232132557E-3</v>
      </c>
      <c r="L23" s="3">
        <f t="shared" si="17"/>
        <v>6.9797958762635526E-3</v>
      </c>
      <c r="M23" s="3">
        <f t="shared" si="17"/>
        <v>6.9797958762635526E-3</v>
      </c>
      <c r="N23" s="3">
        <f t="shared" si="17"/>
        <v>6.9797958762635526E-3</v>
      </c>
      <c r="O23" s="3">
        <f t="shared" si="17"/>
        <v>6.9797958762635526E-3</v>
      </c>
      <c r="P23" s="3">
        <f t="shared" si="17"/>
        <v>6.9797958762635526E-3</v>
      </c>
      <c r="Q23" s="3">
        <f t="shared" si="17"/>
        <v>6.9797958762635526E-3</v>
      </c>
      <c r="R23" s="3">
        <f>IF(S11&lt;1, (1/R10) * (1+(R17/(Z2*(1-R11)))), 0)</f>
        <v>8.624794949182963E-3</v>
      </c>
      <c r="S23" s="3">
        <f t="shared" ref="S23:Y23" si="18">IF(S11&lt;1, (1/S10) * (1+(S17/(AA2*(1-S11)))), R23)</f>
        <v>8.4723673364773336E-3</v>
      </c>
      <c r="T23" s="3">
        <f t="shared" si="18"/>
        <v>1.2172806727484015E-2</v>
      </c>
      <c r="U23" s="3">
        <f t="shared" si="18"/>
        <v>1.2172806727484015E-2</v>
      </c>
      <c r="V23" s="3">
        <f t="shared" si="18"/>
        <v>1.2172806727484015E-2</v>
      </c>
      <c r="W23" s="3">
        <f t="shared" si="18"/>
        <v>1.2172806727484015E-2</v>
      </c>
      <c r="X23" s="3">
        <f t="shared" si="18"/>
        <v>1.2172806727484015E-2</v>
      </c>
      <c r="Y23" s="3">
        <f t="shared" si="18"/>
        <v>1.2172806727484015E-2</v>
      </c>
    </row>
    <row r="24" spans="1:25" x14ac:dyDescent="0.3">
      <c r="A24" s="2" t="s">
        <v>14</v>
      </c>
      <c r="B24" s="3" cm="1">
        <f t="array" ref="B24:Y24">[7]Service!$Z$4:$AW$4</f>
        <v>5.1997884987489457E-4</v>
      </c>
      <c r="C24">
        <v>5.1923344586147493E-4</v>
      </c>
      <c r="D24">
        <v>5.2280643235810603E-4</v>
      </c>
      <c r="E24">
        <v>5.2217741710428728E-4</v>
      </c>
      <c r="F24">
        <v>5.2754347836959914E-4</v>
      </c>
      <c r="G24">
        <v>5.3024378694672492E-4</v>
      </c>
      <c r="H24">
        <v>5.4518095673918802E-4</v>
      </c>
      <c r="I24">
        <v>6.3989218637992731E-4</v>
      </c>
      <c r="J24" s="3">
        <v>5.5273922685570556E-4</v>
      </c>
      <c r="K24" s="3">
        <v>5.5237442585646392E-4</v>
      </c>
      <c r="L24" s="3">
        <v>5.442618004500941E-4</v>
      </c>
      <c r="M24" s="3">
        <v>5.4537521080269265E-4</v>
      </c>
      <c r="N24" s="3">
        <v>5.5567787746936981E-4</v>
      </c>
      <c r="O24" s="3">
        <v>5.6698831757940292E-4</v>
      </c>
      <c r="P24" s="3">
        <v>5.6959873168292924E-4</v>
      </c>
      <c r="Q24" s="3">
        <v>6.8192019713261473E-4</v>
      </c>
      <c r="R24">
        <v>5.4919452460383078E-4</v>
      </c>
      <c r="S24">
        <v>5.5248213378345857E-4</v>
      </c>
      <c r="T24">
        <v>5.4848543710926277E-4</v>
      </c>
      <c r="U24">
        <v>5.4962590647661316E-4</v>
      </c>
      <c r="V24">
        <v>5.4934815553886831E-4</v>
      </c>
      <c r="W24">
        <v>5.8040107326833685E-4</v>
      </c>
      <c r="X24">
        <v>5.6932461265320254E-4</v>
      </c>
      <c r="Y24">
        <v>6.3913022939067509E-4</v>
      </c>
    </row>
    <row r="25" spans="1:25" x14ac:dyDescent="0.3">
      <c r="A25" s="2" t="s">
        <v>15</v>
      </c>
      <c r="B25" s="3" cm="1">
        <f t="array" ref="B25:Y25">[8]Service!$Z$4:$AW$4</f>
        <v>5.0185831943285039E-4</v>
      </c>
      <c r="C25">
        <v>4.928309667416907E-4</v>
      </c>
      <c r="D25">
        <v>4.6716707376844951E-4</v>
      </c>
      <c r="E25">
        <v>4.836585506376656E-4</v>
      </c>
      <c r="F25">
        <v>4.8522961115279E-4</v>
      </c>
      <c r="G25">
        <v>4.8423055988998381E-4</v>
      </c>
      <c r="H25">
        <v>4.9263250462615402E-4</v>
      </c>
      <c r="I25">
        <v>5.6403982078852993E-4</v>
      </c>
      <c r="J25" s="3">
        <v>4.9578578565471262E-4</v>
      </c>
      <c r="K25" s="3">
        <v>4.9176303400849468E-4</v>
      </c>
      <c r="L25" s="3">
        <v>5.141714708677183E-4</v>
      </c>
      <c r="M25" s="3">
        <v>5.0693822880720492E-4</v>
      </c>
      <c r="N25" s="3">
        <v>5.0369001950488935E-4</v>
      </c>
      <c r="O25" s="3">
        <v>5.1451085671419441E-4</v>
      </c>
      <c r="P25" s="3">
        <v>5.0886716554136629E-4</v>
      </c>
      <c r="Q25" s="3">
        <v>5.7735798924730649E-4</v>
      </c>
      <c r="R25">
        <v>5.2890484403670431E-4</v>
      </c>
      <c r="S25">
        <v>5.0604734708679098E-4</v>
      </c>
      <c r="T25">
        <v>4.9986941460365589E-4</v>
      </c>
      <c r="U25">
        <v>5.0127236559141162E-4</v>
      </c>
      <c r="V25">
        <v>5.111460450112433E-4</v>
      </c>
      <c r="W25">
        <v>5.3329573918479457E-4</v>
      </c>
      <c r="X25">
        <v>5.2554925731437515E-4</v>
      </c>
      <c r="Y25">
        <v>5.8633168458781368E-4</v>
      </c>
    </row>
    <row r="26" spans="1:25" x14ac:dyDescent="0.3">
      <c r="A26" s="2" t="s">
        <v>44</v>
      </c>
      <c r="B26" s="3">
        <f t="shared" ref="B26:Y26" si="19">AVERAGE(B24:B25)</f>
        <v>5.1091858465387248E-4</v>
      </c>
      <c r="C26" s="3">
        <f t="shared" si="19"/>
        <v>5.0603220630158281E-4</v>
      </c>
      <c r="D26" s="3">
        <f t="shared" si="19"/>
        <v>4.9498675306327775E-4</v>
      </c>
      <c r="E26" s="3">
        <f t="shared" si="19"/>
        <v>5.0291798387097641E-4</v>
      </c>
      <c r="F26" s="3">
        <f t="shared" si="19"/>
        <v>5.0638654476119454E-4</v>
      </c>
      <c r="G26" s="3">
        <f t="shared" si="19"/>
        <v>5.0723717341835434E-4</v>
      </c>
      <c r="H26" s="3">
        <f t="shared" si="19"/>
        <v>5.1890673068267102E-4</v>
      </c>
      <c r="I26" s="3">
        <f t="shared" si="19"/>
        <v>6.0196600358422862E-4</v>
      </c>
      <c r="J26" s="3">
        <f t="shared" si="19"/>
        <v>5.2426250625520914E-4</v>
      </c>
      <c r="K26" s="3">
        <f t="shared" si="19"/>
        <v>5.2206872993247936E-4</v>
      </c>
      <c r="L26" s="3">
        <f t="shared" si="19"/>
        <v>5.2921663565890626E-4</v>
      </c>
      <c r="M26" s="3">
        <f t="shared" si="19"/>
        <v>5.2615671980494878E-4</v>
      </c>
      <c r="N26" s="3">
        <f t="shared" si="19"/>
        <v>5.2968394848712953E-4</v>
      </c>
      <c r="O26" s="3">
        <f t="shared" si="19"/>
        <v>5.4074958714679872E-4</v>
      </c>
      <c r="P26" s="3">
        <f t="shared" si="19"/>
        <v>5.3923294861214777E-4</v>
      </c>
      <c r="Q26" s="3">
        <f t="shared" si="19"/>
        <v>6.2963909318996061E-4</v>
      </c>
      <c r="R26" s="3">
        <f t="shared" si="19"/>
        <v>5.3904968432026755E-4</v>
      </c>
      <c r="S26" s="3">
        <f t="shared" si="19"/>
        <v>5.2926474043512477E-4</v>
      </c>
      <c r="T26" s="3">
        <f t="shared" si="19"/>
        <v>5.2417742585645927E-4</v>
      </c>
      <c r="U26" s="3">
        <f t="shared" si="19"/>
        <v>5.2544913603401239E-4</v>
      </c>
      <c r="V26" s="3">
        <f t="shared" si="19"/>
        <v>5.302471002750558E-4</v>
      </c>
      <c r="W26" s="3">
        <f t="shared" si="19"/>
        <v>5.5684840622656571E-4</v>
      </c>
      <c r="X26" s="3">
        <f t="shared" si="19"/>
        <v>5.4743693498378885E-4</v>
      </c>
      <c r="Y26" s="3">
        <f t="shared" si="19"/>
        <v>6.1273095698924438E-4</v>
      </c>
    </row>
    <row r="27" spans="1:25" x14ac:dyDescent="0.3">
      <c r="A27" s="2"/>
      <c r="B27"/>
      <c r="C27"/>
      <c r="D27"/>
      <c r="E27"/>
      <c r="F27"/>
      <c r="G27"/>
      <c r="H27"/>
      <c r="I27"/>
      <c r="J27" s="3"/>
      <c r="K27" s="3"/>
      <c r="L27" s="3"/>
      <c r="M27" s="3"/>
      <c r="N27" s="3"/>
      <c r="O27" s="3"/>
      <c r="P27" s="3"/>
      <c r="Q27" s="3"/>
      <c r="R27"/>
      <c r="S27"/>
      <c r="T27"/>
      <c r="U27"/>
      <c r="V27"/>
      <c r="W27"/>
      <c r="X27"/>
      <c r="Y27"/>
    </row>
    <row r="28" spans="1:25" x14ac:dyDescent="0.3">
      <c r="B28"/>
      <c r="C28"/>
      <c r="D28"/>
      <c r="E28"/>
      <c r="F28"/>
      <c r="G28"/>
      <c r="H28"/>
      <c r="I28"/>
      <c r="J28" s="3"/>
      <c r="K28" s="3"/>
      <c r="L28" s="3"/>
      <c r="M28" s="3"/>
      <c r="N28" s="3"/>
      <c r="O28" s="3"/>
      <c r="P28" s="3"/>
      <c r="Q28" s="3"/>
      <c r="R28"/>
      <c r="S28"/>
      <c r="T28"/>
      <c r="U28"/>
      <c r="V28"/>
      <c r="W28"/>
      <c r="X28"/>
      <c r="Y28"/>
    </row>
    <row r="29" spans="1:25" x14ac:dyDescent="0.3">
      <c r="A29" s="2" t="s">
        <v>22</v>
      </c>
      <c r="B29" s="3">
        <f t="shared" ref="B29:T29" si="20">B5</f>
        <v>207.07749999999999</v>
      </c>
      <c r="C29" s="3">
        <f>IF(C11&lt;1, 1/C23, 0)</f>
        <v>474.46157240906956</v>
      </c>
      <c r="D29" s="3">
        <f>IF(D11&lt;1, 1/D23, C30)</f>
        <v>296.39719600287503</v>
      </c>
      <c r="E29" s="3">
        <f>IF(E11&lt;1, 1/E23, D30)</f>
        <v>1656.62</v>
      </c>
      <c r="F29" s="3">
        <f>IF(F11&lt;1, 1/F23, E29)</f>
        <v>1656.62</v>
      </c>
      <c r="G29" s="3">
        <f>IF(G11&lt;1, 1/G23, F29)</f>
        <v>1656.62</v>
      </c>
      <c r="H29" s="3">
        <f>IF(H11&lt;1, 1/H23, G29)</f>
        <v>1656.62</v>
      </c>
      <c r="I29" s="3">
        <f>IF(I11&lt;1, 1/I23, H29)</f>
        <v>1656.62</v>
      </c>
      <c r="J29" s="3">
        <f>IF(J11&lt;1, 1/J23, I29)</f>
        <v>238.43004653373026</v>
      </c>
      <c r="K29" s="3">
        <f t="shared" si="20"/>
        <v>828.31</v>
      </c>
      <c r="L29" s="3">
        <f>IF(L11&lt;1, 1/L23, 0)</f>
        <v>143.27066546469311</v>
      </c>
      <c r="M29" s="3">
        <f>IF(M11&lt;1, 1/M23, L30)</f>
        <v>1656.62</v>
      </c>
      <c r="N29" s="3">
        <f>IF(N11&lt;1, 1/N23, M30)</f>
        <v>2484.9299999999998</v>
      </c>
      <c r="O29" s="3">
        <f t="shared" ref="O29:S29" si="21">IF(O11&lt;1, 1/O23, N29)</f>
        <v>2484.9299999999998</v>
      </c>
      <c r="P29" s="3">
        <f t="shared" si="21"/>
        <v>2484.9299999999998</v>
      </c>
      <c r="Q29" s="3">
        <f t="shared" si="21"/>
        <v>2484.9299999999998</v>
      </c>
      <c r="R29" s="3">
        <f t="shared" si="21"/>
        <v>115.94478545773789</v>
      </c>
      <c r="S29" s="3">
        <f t="shared" si="21"/>
        <v>118.03076522597792</v>
      </c>
      <c r="T29" s="3">
        <f t="shared" si="20"/>
        <v>1656.62</v>
      </c>
      <c r="U29" s="3">
        <f>IF(U11&lt;1, 1/U23, 0)</f>
        <v>0</v>
      </c>
      <c r="V29" s="3">
        <f>IF(V11&lt;1, 1/V23, U30)</f>
        <v>2484.9299999999998</v>
      </c>
      <c r="W29" s="3">
        <f>IF(W11&lt;1, 1/W23, V30)</f>
        <v>3313.24</v>
      </c>
      <c r="X29" s="3">
        <f>IF(X11&lt;1, 1/X23, W29)</f>
        <v>3313.24</v>
      </c>
      <c r="Y29" s="3">
        <f>IF(Y11&lt;1, 1/Y23, X29)</f>
        <v>3313.24</v>
      </c>
    </row>
    <row r="30" spans="1:25" x14ac:dyDescent="0.3">
      <c r="A30" s="2" t="s">
        <v>67</v>
      </c>
      <c r="B30" s="3">
        <f t="shared" ref="B30:Y30" si="22">B5</f>
        <v>207.07749999999999</v>
      </c>
      <c r="C30" s="3">
        <f t="shared" si="22"/>
        <v>828.31</v>
      </c>
      <c r="D30" s="3">
        <f t="shared" si="22"/>
        <v>1656.62</v>
      </c>
      <c r="E30" s="3">
        <f t="shared" si="22"/>
        <v>2484.9299999999998</v>
      </c>
      <c r="F30" s="3">
        <f t="shared" si="22"/>
        <v>3313.24</v>
      </c>
      <c r="G30" s="3">
        <f t="shared" si="22"/>
        <v>6626.48</v>
      </c>
      <c r="H30" s="3">
        <f t="shared" si="22"/>
        <v>13252.96</v>
      </c>
      <c r="I30" s="3">
        <f t="shared" si="22"/>
        <v>26505.919999999998</v>
      </c>
      <c r="J30" s="3">
        <f t="shared" si="22"/>
        <v>207.07749999999999</v>
      </c>
      <c r="K30" s="3">
        <f t="shared" si="22"/>
        <v>828.31</v>
      </c>
      <c r="L30" s="3">
        <f t="shared" si="22"/>
        <v>1656.62</v>
      </c>
      <c r="M30" s="3">
        <f t="shared" si="22"/>
        <v>2484.9299999999998</v>
      </c>
      <c r="N30" s="3">
        <f t="shared" si="22"/>
        <v>3313.24</v>
      </c>
      <c r="O30" s="3">
        <f t="shared" si="22"/>
        <v>6626.48</v>
      </c>
      <c r="P30" s="3">
        <f t="shared" si="22"/>
        <v>13252.96</v>
      </c>
      <c r="Q30" s="3">
        <f t="shared" si="22"/>
        <v>26505.919999999998</v>
      </c>
      <c r="R30" s="3">
        <f t="shared" si="22"/>
        <v>207.07749999999999</v>
      </c>
      <c r="S30" s="3">
        <f t="shared" si="22"/>
        <v>828.31</v>
      </c>
      <c r="T30" s="3">
        <f t="shared" si="22"/>
        <v>1656.62</v>
      </c>
      <c r="U30" s="3">
        <f t="shared" si="22"/>
        <v>2484.9299999999998</v>
      </c>
      <c r="V30" s="3">
        <f t="shared" si="22"/>
        <v>3313.24</v>
      </c>
      <c r="W30" s="3">
        <f t="shared" si="22"/>
        <v>6626.48</v>
      </c>
      <c r="X30" s="3">
        <f t="shared" si="22"/>
        <v>13252.96</v>
      </c>
      <c r="Y30" s="3">
        <f t="shared" si="22"/>
        <v>26505.919999999998</v>
      </c>
    </row>
    <row r="31" spans="1:25" x14ac:dyDescent="0.3">
      <c r="A31" s="2" t="s">
        <v>20</v>
      </c>
      <c r="B31" s="3" cm="1">
        <f t="array" ref="B31:Y31">[6]Means!$Z$4:$AW$4</f>
        <v>179.49838095238096</v>
      </c>
      <c r="C31">
        <v>857.97771428571446</v>
      </c>
      <c r="D31">
        <v>1894.6676190476196</v>
      </c>
      <c r="E31">
        <v>2829.12619047619</v>
      </c>
      <c r="F31">
        <v>3673.4985714285708</v>
      </c>
      <c r="G31">
        <v>6238.2000000000007</v>
      </c>
      <c r="H31">
        <v>6295.2566666666689</v>
      </c>
      <c r="I31">
        <v>7462.4519047619042</v>
      </c>
      <c r="J31" s="3">
        <v>234.82014285714286</v>
      </c>
      <c r="K31" s="3">
        <v>832.38338095238089</v>
      </c>
      <c r="L31" s="3">
        <v>1923.1857142857141</v>
      </c>
      <c r="M31" s="3">
        <v>2393.6995238095237</v>
      </c>
      <c r="N31" s="3">
        <v>3737.8966666666665</v>
      </c>
      <c r="O31" s="3">
        <v>6129.5919047619045</v>
      </c>
      <c r="P31" s="3">
        <v>6402.3409523809523</v>
      </c>
      <c r="Q31" s="3">
        <v>7518.6614285714304</v>
      </c>
      <c r="R31">
        <v>192.19780952380952</v>
      </c>
      <c r="S31">
        <v>815.86138095238096</v>
      </c>
      <c r="T31">
        <v>1941.5714285714287</v>
      </c>
      <c r="U31">
        <v>2590.8457142857142</v>
      </c>
      <c r="V31">
        <v>3763.4957142857143</v>
      </c>
      <c r="W31">
        <v>5907.3590476190484</v>
      </c>
      <c r="X31">
        <v>5892.82</v>
      </c>
      <c r="Y31">
        <v>7113.4238095238088</v>
      </c>
    </row>
    <row r="32" spans="1:25" x14ac:dyDescent="0.3">
      <c r="A32" s="2" t="s">
        <v>21</v>
      </c>
      <c r="B32" s="3" cm="1">
        <f t="array" ref="B32:Y32">[5]Means!$Z$4:$AW$4</f>
        <v>184.84058333333337</v>
      </c>
      <c r="C32">
        <v>824.37100000000009</v>
      </c>
      <c r="D32">
        <v>1747.8279166666669</v>
      </c>
      <c r="E32">
        <v>2637.8808333333332</v>
      </c>
      <c r="F32">
        <v>3483.5475000000006</v>
      </c>
      <c r="G32">
        <v>6737.217083333333</v>
      </c>
      <c r="H32">
        <v>7043.7925000000023</v>
      </c>
      <c r="I32">
        <v>7358.1695833333324</v>
      </c>
      <c r="J32" s="3">
        <v>209.73508333333334</v>
      </c>
      <c r="K32" s="3">
        <v>805.67845833333342</v>
      </c>
      <c r="L32" s="3">
        <v>1866.2508333333333</v>
      </c>
      <c r="M32" s="3">
        <v>2507.0579166666666</v>
      </c>
      <c r="N32" s="3">
        <v>3625.5825000000004</v>
      </c>
      <c r="O32" s="3">
        <v>6344.0491666666667</v>
      </c>
      <c r="P32" s="3">
        <v>6322.0379166666653</v>
      </c>
      <c r="Q32" s="3">
        <v>7425.1262500000012</v>
      </c>
      <c r="R32">
        <v>200.56670833333337</v>
      </c>
      <c r="S32">
        <v>801.84100000000024</v>
      </c>
      <c r="T32">
        <v>1871.1216666666671</v>
      </c>
      <c r="U32">
        <v>2575.7837500000001</v>
      </c>
      <c r="V32">
        <v>3696.068749999999</v>
      </c>
      <c r="W32">
        <v>6032.958333333333</v>
      </c>
      <c r="X32">
        <v>5774.96</v>
      </c>
      <c r="Y32">
        <v>7113.4016666666685</v>
      </c>
    </row>
    <row r="33" spans="1:25" x14ac:dyDescent="0.3">
      <c r="A33" s="2" t="s">
        <v>45</v>
      </c>
      <c r="B33" s="3">
        <f t="shared" ref="B33:Y33" si="23">AVERAGE(B31:B32)</f>
        <v>182.16948214285716</v>
      </c>
      <c r="C33" s="3">
        <f t="shared" si="23"/>
        <v>841.17435714285727</v>
      </c>
      <c r="D33" s="3">
        <f t="shared" si="23"/>
        <v>1821.2477678571431</v>
      </c>
      <c r="E33" s="3">
        <f t="shared" si="23"/>
        <v>2733.5035119047616</v>
      </c>
      <c r="F33" s="3">
        <f t="shared" si="23"/>
        <v>3578.5230357142855</v>
      </c>
      <c r="G33" s="3">
        <f t="shared" si="23"/>
        <v>6487.7085416666669</v>
      </c>
      <c r="H33" s="3">
        <f t="shared" si="23"/>
        <v>6669.5245833333356</v>
      </c>
      <c r="I33" s="3">
        <f t="shared" si="23"/>
        <v>7410.3107440476178</v>
      </c>
      <c r="J33" s="3">
        <f t="shared" si="23"/>
        <v>222.27761309523811</v>
      </c>
      <c r="K33" s="3">
        <f t="shared" si="23"/>
        <v>819.03091964285716</v>
      </c>
      <c r="L33" s="3">
        <f t="shared" si="23"/>
        <v>1894.7182738095237</v>
      </c>
      <c r="M33" s="3">
        <f t="shared" si="23"/>
        <v>2450.3787202380954</v>
      </c>
      <c r="N33" s="3">
        <f t="shared" si="23"/>
        <v>3681.7395833333335</v>
      </c>
      <c r="O33" s="3">
        <f t="shared" si="23"/>
        <v>6236.8205357142851</v>
      </c>
      <c r="P33" s="3">
        <f t="shared" si="23"/>
        <v>6362.1894345238088</v>
      </c>
      <c r="Q33" s="3">
        <f t="shared" si="23"/>
        <v>7471.8938392857162</v>
      </c>
      <c r="R33" s="3">
        <f t="shared" si="23"/>
        <v>196.38225892857145</v>
      </c>
      <c r="S33" s="3">
        <f t="shared" si="23"/>
        <v>808.8511904761906</v>
      </c>
      <c r="T33" s="3">
        <f t="shared" si="23"/>
        <v>1906.3465476190479</v>
      </c>
      <c r="U33" s="3">
        <f t="shared" si="23"/>
        <v>2583.3147321428569</v>
      </c>
      <c r="V33" s="3">
        <f t="shared" si="23"/>
        <v>3729.7822321428566</v>
      </c>
      <c r="W33" s="3">
        <f t="shared" si="23"/>
        <v>5970.1586904761907</v>
      </c>
      <c r="X33" s="3">
        <f t="shared" si="23"/>
        <v>5833.8899999999994</v>
      </c>
      <c r="Y33" s="3">
        <f t="shared" si="23"/>
        <v>7113.4127380952386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C2CD-3495-462B-9010-8CAD231389B6}">
  <dimension ref="A2:O134"/>
  <sheetViews>
    <sheetView topLeftCell="A2" zoomScale="117" workbookViewId="0">
      <selection activeCell="E6" sqref="E6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88671875" bestFit="1" customWidth="1"/>
    <col min="4" max="4" width="6.6640625" bestFit="1" customWidth="1"/>
    <col min="5" max="5" width="14.77734375" bestFit="1" customWidth="1"/>
    <col min="6" max="6" width="19.5546875" bestFit="1" customWidth="1"/>
    <col min="9" max="9" width="15.109375" bestFit="1" customWidth="1"/>
    <col min="10" max="10" width="8.6640625" bestFit="1" customWidth="1"/>
    <col min="11" max="11" width="11" bestFit="1" customWidth="1"/>
    <col min="12" max="12" width="16.6640625" bestFit="1" customWidth="1"/>
    <col min="13" max="13" width="20.109375" bestFit="1" customWidth="1"/>
    <col min="14" max="15" width="13.44140625" bestFit="1" customWidth="1"/>
  </cols>
  <sheetData>
    <row r="2" spans="1:15" x14ac:dyDescent="0.3">
      <c r="A2" t="s">
        <v>27</v>
      </c>
      <c r="D2" t="s">
        <v>38</v>
      </c>
      <c r="E2" t="s">
        <v>38</v>
      </c>
      <c r="H2" t="s">
        <v>28</v>
      </c>
      <c r="L2" t="s">
        <v>35</v>
      </c>
    </row>
    <row r="3" spans="1:15" x14ac:dyDescent="0.3">
      <c r="B3" t="s">
        <v>24</v>
      </c>
      <c r="C3" t="s">
        <v>36</v>
      </c>
      <c r="D3" t="s">
        <v>23</v>
      </c>
      <c r="E3" t="s">
        <v>25</v>
      </c>
      <c r="F3" t="s">
        <v>26</v>
      </c>
      <c r="I3" t="s">
        <v>34</v>
      </c>
      <c r="J3" t="s">
        <v>33</v>
      </c>
      <c r="K3" t="s">
        <v>29</v>
      </c>
      <c r="L3" t="s">
        <v>30</v>
      </c>
      <c r="M3" t="s">
        <v>31</v>
      </c>
      <c r="N3" t="s">
        <v>37</v>
      </c>
      <c r="O3" t="s">
        <v>32</v>
      </c>
    </row>
    <row r="4" spans="1:15" x14ac:dyDescent="0.3">
      <c r="E4" t="s">
        <v>0</v>
      </c>
      <c r="I4">
        <v>0</v>
      </c>
      <c r="J4">
        <v>0</v>
      </c>
    </row>
    <row r="5" spans="1:15" x14ac:dyDescent="0.3">
      <c r="B5">
        <v>1</v>
      </c>
      <c r="C5">
        <v>0</v>
      </c>
      <c r="D5">
        <f>125</f>
        <v>125</v>
      </c>
      <c r="E5">
        <f xml:space="preserve"> 'Over clients'!R10</f>
        <v>5.2426250625520914E-4</v>
      </c>
      <c r="F5">
        <f>1</f>
        <v>1</v>
      </c>
      <c r="I5">
        <v>1</v>
      </c>
      <c r="J5">
        <f>K5*L5*F5</f>
        <v>125</v>
      </c>
      <c r="K5">
        <f>D5/(C5+M5)</f>
        <v>238430.17287822303</v>
      </c>
      <c r="L5">
        <f>E5*(1+J4)</f>
        <v>5.2426250625520914E-4</v>
      </c>
      <c r="M5">
        <f>L5*F5</f>
        <v>5.2426250625520914E-4</v>
      </c>
      <c r="N5">
        <f>K5*F5</f>
        <v>238430.17287822303</v>
      </c>
      <c r="O5">
        <f>N5*E5*F5</f>
        <v>125</v>
      </c>
    </row>
    <row r="6" spans="1:15" x14ac:dyDescent="0.3">
      <c r="B6">
        <f>B5</f>
        <v>1</v>
      </c>
      <c r="C6">
        <f>C5</f>
        <v>0</v>
      </c>
      <c r="D6">
        <f>D5</f>
        <v>125</v>
      </c>
      <c r="E6">
        <f>E5</f>
        <v>5.2426250625520914E-4</v>
      </c>
      <c r="F6">
        <f>F5</f>
        <v>1</v>
      </c>
      <c r="I6">
        <v>2</v>
      </c>
      <c r="J6">
        <f t="shared" ref="J6:J69" si="0">K6*L6*F6</f>
        <v>125</v>
      </c>
      <c r="K6">
        <f t="shared" ref="K6:K69" si="1">D6/(C6+M6)</f>
        <v>1892.3029593509764</v>
      </c>
      <c r="L6">
        <f>E6*(1+J5)</f>
        <v>6.6057075788156353E-2</v>
      </c>
      <c r="M6">
        <f t="shared" ref="M6:M69" si="2">L6*F6</f>
        <v>6.6057075788156353E-2</v>
      </c>
      <c r="N6">
        <f>K6*F6</f>
        <v>1892.3029593509764</v>
      </c>
      <c r="O6">
        <f t="shared" ref="O6:O69" si="3">N6*E6*F6</f>
        <v>0.99206349206349198</v>
      </c>
    </row>
    <row r="7" spans="1:15" x14ac:dyDescent="0.3">
      <c r="B7">
        <f t="shared" ref="B7:B70" si="4">B6</f>
        <v>1</v>
      </c>
      <c r="C7">
        <f t="shared" ref="C7:D70" si="5">C6</f>
        <v>0</v>
      </c>
      <c r="D7">
        <f t="shared" si="5"/>
        <v>125</v>
      </c>
      <c r="E7">
        <f t="shared" ref="E7:E70" si="6">E6</f>
        <v>5.2426250625520914E-4</v>
      </c>
      <c r="F7">
        <f t="shared" ref="F7:F70" si="7">F6</f>
        <v>1</v>
      </c>
      <c r="I7">
        <v>3</v>
      </c>
      <c r="J7">
        <f t="shared" si="0"/>
        <v>125</v>
      </c>
      <c r="K7">
        <f t="shared" si="1"/>
        <v>1892.3029593509764</v>
      </c>
      <c r="L7">
        <f t="shared" ref="L7:L69" si="8">E7*(1+J6)</f>
        <v>6.6057075788156353E-2</v>
      </c>
      <c r="M7">
        <f t="shared" si="2"/>
        <v>6.6057075788156353E-2</v>
      </c>
      <c r="N7">
        <f t="shared" ref="N7:N69" si="9">K7*F7</f>
        <v>1892.3029593509764</v>
      </c>
      <c r="O7">
        <f t="shared" si="3"/>
        <v>0.99206349206349198</v>
      </c>
    </row>
    <row r="8" spans="1:15" x14ac:dyDescent="0.3">
      <c r="B8">
        <f t="shared" si="4"/>
        <v>1</v>
      </c>
      <c r="C8">
        <f t="shared" si="5"/>
        <v>0</v>
      </c>
      <c r="D8">
        <f t="shared" si="5"/>
        <v>125</v>
      </c>
      <c r="E8">
        <f t="shared" si="6"/>
        <v>5.2426250625520914E-4</v>
      </c>
      <c r="F8">
        <f t="shared" si="7"/>
        <v>1</v>
      </c>
      <c r="I8">
        <v>4</v>
      </c>
      <c r="J8">
        <f t="shared" si="0"/>
        <v>125</v>
      </c>
      <c r="K8">
        <f t="shared" si="1"/>
        <v>1892.3029593509764</v>
      </c>
      <c r="L8">
        <f t="shared" si="8"/>
        <v>6.6057075788156353E-2</v>
      </c>
      <c r="M8">
        <f t="shared" si="2"/>
        <v>6.6057075788156353E-2</v>
      </c>
      <c r="N8">
        <f t="shared" si="9"/>
        <v>1892.3029593509764</v>
      </c>
      <c r="O8">
        <f>N8*E8*F8</f>
        <v>0.99206349206349198</v>
      </c>
    </row>
    <row r="9" spans="1:15" x14ac:dyDescent="0.3">
      <c r="B9">
        <f t="shared" si="4"/>
        <v>1</v>
      </c>
      <c r="C9">
        <f t="shared" si="5"/>
        <v>0</v>
      </c>
      <c r="D9">
        <f t="shared" si="5"/>
        <v>125</v>
      </c>
      <c r="E9">
        <f t="shared" si="6"/>
        <v>5.2426250625520914E-4</v>
      </c>
      <c r="F9">
        <f t="shared" si="7"/>
        <v>1</v>
      </c>
      <c r="I9">
        <v>5</v>
      </c>
      <c r="J9">
        <f t="shared" si="0"/>
        <v>125</v>
      </c>
      <c r="K9">
        <f t="shared" si="1"/>
        <v>1892.3029593509764</v>
      </c>
      <c r="L9">
        <f t="shared" si="8"/>
        <v>6.6057075788156353E-2</v>
      </c>
      <c r="M9">
        <f t="shared" si="2"/>
        <v>6.6057075788156353E-2</v>
      </c>
      <c r="N9">
        <f t="shared" si="9"/>
        <v>1892.3029593509764</v>
      </c>
      <c r="O9">
        <f t="shared" si="3"/>
        <v>0.99206349206349198</v>
      </c>
    </row>
    <row r="10" spans="1:15" x14ac:dyDescent="0.3">
      <c r="B10">
        <f t="shared" si="4"/>
        <v>1</v>
      </c>
      <c r="C10">
        <f t="shared" si="5"/>
        <v>0</v>
      </c>
      <c r="D10">
        <f t="shared" si="5"/>
        <v>125</v>
      </c>
      <c r="E10">
        <f t="shared" si="6"/>
        <v>5.2426250625520914E-4</v>
      </c>
      <c r="F10">
        <f t="shared" si="7"/>
        <v>1</v>
      </c>
      <c r="I10">
        <v>6</v>
      </c>
      <c r="J10">
        <f>K10*L10*F10</f>
        <v>125</v>
      </c>
      <c r="K10">
        <f t="shared" si="1"/>
        <v>1892.3029593509764</v>
      </c>
      <c r="L10">
        <f>E10*(1+J9)</f>
        <v>6.6057075788156353E-2</v>
      </c>
      <c r="M10">
        <f t="shared" si="2"/>
        <v>6.6057075788156353E-2</v>
      </c>
      <c r="N10">
        <f t="shared" si="9"/>
        <v>1892.3029593509764</v>
      </c>
      <c r="O10">
        <f t="shared" si="3"/>
        <v>0.99206349206349198</v>
      </c>
    </row>
    <row r="11" spans="1:15" x14ac:dyDescent="0.3">
      <c r="B11">
        <f t="shared" si="4"/>
        <v>1</v>
      </c>
      <c r="C11">
        <f t="shared" si="5"/>
        <v>0</v>
      </c>
      <c r="D11">
        <f t="shared" si="5"/>
        <v>125</v>
      </c>
      <c r="E11">
        <f t="shared" si="6"/>
        <v>5.2426250625520914E-4</v>
      </c>
      <c r="F11">
        <f t="shared" si="7"/>
        <v>1</v>
      </c>
      <c r="I11">
        <v>7</v>
      </c>
      <c r="J11">
        <f t="shared" si="0"/>
        <v>125</v>
      </c>
      <c r="K11">
        <f t="shared" si="1"/>
        <v>1892.3029593509764</v>
      </c>
      <c r="L11">
        <f t="shared" si="8"/>
        <v>6.6057075788156353E-2</v>
      </c>
      <c r="M11">
        <f t="shared" si="2"/>
        <v>6.6057075788156353E-2</v>
      </c>
      <c r="N11">
        <f t="shared" si="9"/>
        <v>1892.3029593509764</v>
      </c>
      <c r="O11">
        <f t="shared" si="3"/>
        <v>0.99206349206349198</v>
      </c>
    </row>
    <row r="12" spans="1:15" x14ac:dyDescent="0.3">
      <c r="B12">
        <f t="shared" si="4"/>
        <v>1</v>
      </c>
      <c r="C12">
        <f t="shared" si="5"/>
        <v>0</v>
      </c>
      <c r="D12">
        <f t="shared" si="5"/>
        <v>125</v>
      </c>
      <c r="E12">
        <f t="shared" si="6"/>
        <v>5.2426250625520914E-4</v>
      </c>
      <c r="F12">
        <f t="shared" si="7"/>
        <v>1</v>
      </c>
      <c r="I12">
        <v>8</v>
      </c>
      <c r="J12">
        <f t="shared" si="0"/>
        <v>125</v>
      </c>
      <c r="K12">
        <f t="shared" si="1"/>
        <v>1892.3029593509764</v>
      </c>
      <c r="L12">
        <f t="shared" si="8"/>
        <v>6.6057075788156353E-2</v>
      </c>
      <c r="M12">
        <f t="shared" si="2"/>
        <v>6.6057075788156353E-2</v>
      </c>
      <c r="N12">
        <f t="shared" si="9"/>
        <v>1892.3029593509764</v>
      </c>
      <c r="O12">
        <f t="shared" si="3"/>
        <v>0.99206349206349198</v>
      </c>
    </row>
    <row r="13" spans="1:15" x14ac:dyDescent="0.3">
      <c r="B13">
        <f t="shared" si="4"/>
        <v>1</v>
      </c>
      <c r="C13">
        <f t="shared" si="5"/>
        <v>0</v>
      </c>
      <c r="D13">
        <f t="shared" si="5"/>
        <v>125</v>
      </c>
      <c r="E13">
        <f t="shared" si="6"/>
        <v>5.2426250625520914E-4</v>
      </c>
      <c r="F13">
        <f t="shared" si="7"/>
        <v>1</v>
      </c>
      <c r="I13">
        <v>9</v>
      </c>
      <c r="J13">
        <f t="shared" si="0"/>
        <v>125</v>
      </c>
      <c r="K13">
        <f t="shared" si="1"/>
        <v>1892.3029593509764</v>
      </c>
      <c r="L13">
        <f t="shared" si="8"/>
        <v>6.6057075788156353E-2</v>
      </c>
      <c r="M13">
        <f t="shared" si="2"/>
        <v>6.6057075788156353E-2</v>
      </c>
      <c r="N13">
        <f t="shared" si="9"/>
        <v>1892.3029593509764</v>
      </c>
      <c r="O13">
        <f t="shared" si="3"/>
        <v>0.99206349206349198</v>
      </c>
    </row>
    <row r="14" spans="1:15" x14ac:dyDescent="0.3">
      <c r="B14">
        <f t="shared" si="4"/>
        <v>1</v>
      </c>
      <c r="C14">
        <f t="shared" si="5"/>
        <v>0</v>
      </c>
      <c r="D14">
        <f t="shared" si="5"/>
        <v>125</v>
      </c>
      <c r="E14">
        <f t="shared" si="6"/>
        <v>5.2426250625520914E-4</v>
      </c>
      <c r="F14">
        <f t="shared" si="7"/>
        <v>1</v>
      </c>
      <c r="I14">
        <v>10</v>
      </c>
      <c r="J14">
        <f t="shared" si="0"/>
        <v>125</v>
      </c>
      <c r="K14">
        <f t="shared" si="1"/>
        <v>1892.3029593509764</v>
      </c>
      <c r="L14">
        <f t="shared" si="8"/>
        <v>6.6057075788156353E-2</v>
      </c>
      <c r="M14">
        <f t="shared" si="2"/>
        <v>6.6057075788156353E-2</v>
      </c>
      <c r="N14">
        <f t="shared" si="9"/>
        <v>1892.3029593509764</v>
      </c>
      <c r="O14">
        <f t="shared" si="3"/>
        <v>0.99206349206349198</v>
      </c>
    </row>
    <row r="15" spans="1:15" x14ac:dyDescent="0.3">
      <c r="B15">
        <f t="shared" si="4"/>
        <v>1</v>
      </c>
      <c r="C15">
        <f t="shared" si="5"/>
        <v>0</v>
      </c>
      <c r="D15">
        <f t="shared" si="5"/>
        <v>125</v>
      </c>
      <c r="E15">
        <f t="shared" si="6"/>
        <v>5.2426250625520914E-4</v>
      </c>
      <c r="F15">
        <f t="shared" si="7"/>
        <v>1</v>
      </c>
      <c r="I15">
        <v>11</v>
      </c>
      <c r="J15">
        <f t="shared" si="0"/>
        <v>125</v>
      </c>
      <c r="K15">
        <f t="shared" si="1"/>
        <v>1892.3029593509764</v>
      </c>
      <c r="L15">
        <f t="shared" si="8"/>
        <v>6.6057075788156353E-2</v>
      </c>
      <c r="M15">
        <f t="shared" si="2"/>
        <v>6.6057075788156353E-2</v>
      </c>
      <c r="N15">
        <f t="shared" si="9"/>
        <v>1892.3029593509764</v>
      </c>
      <c r="O15">
        <f t="shared" si="3"/>
        <v>0.99206349206349198</v>
      </c>
    </row>
    <row r="16" spans="1:15" x14ac:dyDescent="0.3">
      <c r="B16">
        <f t="shared" si="4"/>
        <v>1</v>
      </c>
      <c r="C16">
        <f t="shared" si="5"/>
        <v>0</v>
      </c>
      <c r="D16">
        <f t="shared" si="5"/>
        <v>125</v>
      </c>
      <c r="E16">
        <f t="shared" si="6"/>
        <v>5.2426250625520914E-4</v>
      </c>
      <c r="F16">
        <f t="shared" si="7"/>
        <v>1</v>
      </c>
      <c r="I16">
        <v>12</v>
      </c>
      <c r="J16">
        <f t="shared" si="0"/>
        <v>125</v>
      </c>
      <c r="K16">
        <f t="shared" si="1"/>
        <v>1892.3029593509764</v>
      </c>
      <c r="L16">
        <f t="shared" si="8"/>
        <v>6.6057075788156353E-2</v>
      </c>
      <c r="M16">
        <f t="shared" si="2"/>
        <v>6.6057075788156353E-2</v>
      </c>
      <c r="N16">
        <f t="shared" si="9"/>
        <v>1892.3029593509764</v>
      </c>
      <c r="O16">
        <f t="shared" si="3"/>
        <v>0.99206349206349198</v>
      </c>
    </row>
    <row r="17" spans="2:15" x14ac:dyDescent="0.3">
      <c r="B17">
        <f t="shared" si="4"/>
        <v>1</v>
      </c>
      <c r="C17">
        <f t="shared" si="5"/>
        <v>0</v>
      </c>
      <c r="D17">
        <f t="shared" si="5"/>
        <v>125</v>
      </c>
      <c r="E17">
        <f t="shared" si="6"/>
        <v>5.2426250625520914E-4</v>
      </c>
      <c r="F17">
        <f t="shared" si="7"/>
        <v>1</v>
      </c>
      <c r="I17">
        <v>13</v>
      </c>
      <c r="J17">
        <f t="shared" si="0"/>
        <v>125</v>
      </c>
      <c r="K17">
        <f t="shared" si="1"/>
        <v>1892.3029593509764</v>
      </c>
      <c r="L17">
        <f t="shared" si="8"/>
        <v>6.6057075788156353E-2</v>
      </c>
      <c r="M17">
        <f t="shared" si="2"/>
        <v>6.6057075788156353E-2</v>
      </c>
      <c r="N17">
        <f t="shared" si="9"/>
        <v>1892.3029593509764</v>
      </c>
      <c r="O17">
        <f t="shared" si="3"/>
        <v>0.99206349206349198</v>
      </c>
    </row>
    <row r="18" spans="2:15" x14ac:dyDescent="0.3">
      <c r="B18">
        <f t="shared" si="4"/>
        <v>1</v>
      </c>
      <c r="C18">
        <f t="shared" si="5"/>
        <v>0</v>
      </c>
      <c r="D18">
        <f t="shared" si="5"/>
        <v>125</v>
      </c>
      <c r="E18">
        <f t="shared" si="6"/>
        <v>5.2426250625520914E-4</v>
      </c>
      <c r="F18">
        <f t="shared" si="7"/>
        <v>1</v>
      </c>
      <c r="I18">
        <v>14</v>
      </c>
      <c r="J18">
        <f t="shared" si="0"/>
        <v>125</v>
      </c>
      <c r="K18">
        <f t="shared" si="1"/>
        <v>1892.3029593509764</v>
      </c>
      <c r="L18">
        <f t="shared" si="8"/>
        <v>6.6057075788156353E-2</v>
      </c>
      <c r="M18">
        <f t="shared" si="2"/>
        <v>6.6057075788156353E-2</v>
      </c>
      <c r="N18">
        <f t="shared" si="9"/>
        <v>1892.3029593509764</v>
      </c>
      <c r="O18">
        <f t="shared" si="3"/>
        <v>0.99206349206349198</v>
      </c>
    </row>
    <row r="19" spans="2:15" x14ac:dyDescent="0.3">
      <c r="B19">
        <f t="shared" si="4"/>
        <v>1</v>
      </c>
      <c r="C19">
        <f t="shared" si="5"/>
        <v>0</v>
      </c>
      <c r="D19">
        <f t="shared" si="5"/>
        <v>125</v>
      </c>
      <c r="E19">
        <f t="shared" si="6"/>
        <v>5.2426250625520914E-4</v>
      </c>
      <c r="F19">
        <f t="shared" si="7"/>
        <v>1</v>
      </c>
      <c r="I19">
        <v>15</v>
      </c>
      <c r="J19">
        <f t="shared" si="0"/>
        <v>125</v>
      </c>
      <c r="K19">
        <f t="shared" si="1"/>
        <v>1892.3029593509764</v>
      </c>
      <c r="L19">
        <f t="shared" si="8"/>
        <v>6.6057075788156353E-2</v>
      </c>
      <c r="M19">
        <f t="shared" si="2"/>
        <v>6.6057075788156353E-2</v>
      </c>
      <c r="N19">
        <f t="shared" si="9"/>
        <v>1892.3029593509764</v>
      </c>
      <c r="O19">
        <f t="shared" si="3"/>
        <v>0.99206349206349198</v>
      </c>
    </row>
    <row r="20" spans="2:15" x14ac:dyDescent="0.3">
      <c r="B20">
        <f t="shared" si="4"/>
        <v>1</v>
      </c>
      <c r="C20">
        <f t="shared" si="5"/>
        <v>0</v>
      </c>
      <c r="D20">
        <f t="shared" si="5"/>
        <v>125</v>
      </c>
      <c r="E20">
        <f t="shared" si="6"/>
        <v>5.2426250625520914E-4</v>
      </c>
      <c r="F20">
        <f t="shared" si="7"/>
        <v>1</v>
      </c>
      <c r="I20">
        <v>16</v>
      </c>
      <c r="J20">
        <f t="shared" si="0"/>
        <v>125</v>
      </c>
      <c r="K20">
        <f t="shared" si="1"/>
        <v>1892.3029593509764</v>
      </c>
      <c r="L20">
        <f t="shared" si="8"/>
        <v>6.6057075788156353E-2</v>
      </c>
      <c r="M20">
        <f t="shared" si="2"/>
        <v>6.6057075788156353E-2</v>
      </c>
      <c r="N20">
        <f t="shared" si="9"/>
        <v>1892.3029593509764</v>
      </c>
      <c r="O20">
        <f t="shared" si="3"/>
        <v>0.99206349206349198</v>
      </c>
    </row>
    <row r="21" spans="2:15" x14ac:dyDescent="0.3">
      <c r="B21">
        <f t="shared" si="4"/>
        <v>1</v>
      </c>
      <c r="C21">
        <f t="shared" si="5"/>
        <v>0</v>
      </c>
      <c r="D21">
        <f t="shared" si="5"/>
        <v>125</v>
      </c>
      <c r="E21">
        <f t="shared" si="6"/>
        <v>5.2426250625520914E-4</v>
      </c>
      <c r="F21">
        <f t="shared" si="7"/>
        <v>1</v>
      </c>
      <c r="I21">
        <v>17</v>
      </c>
      <c r="J21">
        <f t="shared" si="0"/>
        <v>125</v>
      </c>
      <c r="K21">
        <f t="shared" si="1"/>
        <v>1892.3029593509764</v>
      </c>
      <c r="L21">
        <f t="shared" si="8"/>
        <v>6.6057075788156353E-2</v>
      </c>
      <c r="M21">
        <f t="shared" si="2"/>
        <v>6.6057075788156353E-2</v>
      </c>
      <c r="N21">
        <f t="shared" si="9"/>
        <v>1892.3029593509764</v>
      </c>
      <c r="O21">
        <f t="shared" si="3"/>
        <v>0.99206349206349198</v>
      </c>
    </row>
    <row r="22" spans="2:15" x14ac:dyDescent="0.3">
      <c r="B22">
        <f t="shared" si="4"/>
        <v>1</v>
      </c>
      <c r="C22">
        <f t="shared" si="5"/>
        <v>0</v>
      </c>
      <c r="D22">
        <f t="shared" si="5"/>
        <v>125</v>
      </c>
      <c r="E22">
        <f t="shared" si="6"/>
        <v>5.2426250625520914E-4</v>
      </c>
      <c r="F22">
        <f t="shared" si="7"/>
        <v>1</v>
      </c>
      <c r="I22">
        <v>18</v>
      </c>
      <c r="J22">
        <f t="shared" si="0"/>
        <v>125</v>
      </c>
      <c r="K22">
        <f t="shared" si="1"/>
        <v>1892.3029593509764</v>
      </c>
      <c r="L22">
        <f t="shared" si="8"/>
        <v>6.6057075788156353E-2</v>
      </c>
      <c r="M22">
        <f t="shared" si="2"/>
        <v>6.6057075788156353E-2</v>
      </c>
      <c r="N22">
        <f t="shared" si="9"/>
        <v>1892.3029593509764</v>
      </c>
      <c r="O22">
        <f t="shared" si="3"/>
        <v>0.99206349206349198</v>
      </c>
    </row>
    <row r="23" spans="2:15" x14ac:dyDescent="0.3">
      <c r="B23">
        <f t="shared" si="4"/>
        <v>1</v>
      </c>
      <c r="C23">
        <f t="shared" si="5"/>
        <v>0</v>
      </c>
      <c r="D23">
        <f t="shared" si="5"/>
        <v>125</v>
      </c>
      <c r="E23">
        <f t="shared" si="6"/>
        <v>5.2426250625520914E-4</v>
      </c>
      <c r="F23">
        <f t="shared" si="7"/>
        <v>1</v>
      </c>
      <c r="I23">
        <v>19</v>
      </c>
      <c r="J23">
        <f t="shared" si="0"/>
        <v>125</v>
      </c>
      <c r="K23">
        <f t="shared" si="1"/>
        <v>1892.3029593509764</v>
      </c>
      <c r="L23">
        <f t="shared" si="8"/>
        <v>6.6057075788156353E-2</v>
      </c>
      <c r="M23">
        <f t="shared" si="2"/>
        <v>6.6057075788156353E-2</v>
      </c>
      <c r="N23">
        <f t="shared" si="9"/>
        <v>1892.3029593509764</v>
      </c>
      <c r="O23">
        <f t="shared" si="3"/>
        <v>0.99206349206349198</v>
      </c>
    </row>
    <row r="24" spans="2:15" x14ac:dyDescent="0.3">
      <c r="B24">
        <f t="shared" si="4"/>
        <v>1</v>
      </c>
      <c r="C24">
        <f t="shared" si="5"/>
        <v>0</v>
      </c>
      <c r="D24">
        <f t="shared" si="5"/>
        <v>125</v>
      </c>
      <c r="E24">
        <f t="shared" si="6"/>
        <v>5.2426250625520914E-4</v>
      </c>
      <c r="F24">
        <f t="shared" si="7"/>
        <v>1</v>
      </c>
      <c r="I24">
        <v>20</v>
      </c>
      <c r="J24">
        <f t="shared" si="0"/>
        <v>125</v>
      </c>
      <c r="K24">
        <f t="shared" si="1"/>
        <v>1892.3029593509764</v>
      </c>
      <c r="L24">
        <f t="shared" si="8"/>
        <v>6.6057075788156353E-2</v>
      </c>
      <c r="M24">
        <f t="shared" si="2"/>
        <v>6.6057075788156353E-2</v>
      </c>
      <c r="N24">
        <f t="shared" si="9"/>
        <v>1892.3029593509764</v>
      </c>
      <c r="O24">
        <f t="shared" si="3"/>
        <v>0.99206349206349198</v>
      </c>
    </row>
    <row r="25" spans="2:15" x14ac:dyDescent="0.3">
      <c r="B25">
        <f t="shared" si="4"/>
        <v>1</v>
      </c>
      <c r="C25">
        <f t="shared" si="5"/>
        <v>0</v>
      </c>
      <c r="D25">
        <f t="shared" si="5"/>
        <v>125</v>
      </c>
      <c r="E25">
        <f t="shared" si="6"/>
        <v>5.2426250625520914E-4</v>
      </c>
      <c r="F25">
        <f t="shared" si="7"/>
        <v>1</v>
      </c>
      <c r="I25">
        <v>21</v>
      </c>
      <c r="J25">
        <f t="shared" si="0"/>
        <v>125</v>
      </c>
      <c r="K25">
        <f t="shared" si="1"/>
        <v>1892.3029593509764</v>
      </c>
      <c r="L25">
        <f t="shared" si="8"/>
        <v>6.6057075788156353E-2</v>
      </c>
      <c r="M25">
        <f t="shared" si="2"/>
        <v>6.6057075788156353E-2</v>
      </c>
      <c r="N25">
        <f t="shared" si="9"/>
        <v>1892.3029593509764</v>
      </c>
      <c r="O25">
        <f t="shared" si="3"/>
        <v>0.99206349206349198</v>
      </c>
    </row>
    <row r="26" spans="2:15" x14ac:dyDescent="0.3">
      <c r="B26">
        <f t="shared" si="4"/>
        <v>1</v>
      </c>
      <c r="C26">
        <f t="shared" si="5"/>
        <v>0</v>
      </c>
      <c r="D26">
        <f t="shared" si="5"/>
        <v>125</v>
      </c>
      <c r="E26">
        <f t="shared" si="6"/>
        <v>5.2426250625520914E-4</v>
      </c>
      <c r="F26">
        <f t="shared" si="7"/>
        <v>1</v>
      </c>
      <c r="I26">
        <v>22</v>
      </c>
      <c r="J26">
        <f t="shared" si="0"/>
        <v>125</v>
      </c>
      <c r="K26">
        <f t="shared" si="1"/>
        <v>1892.3029593509764</v>
      </c>
      <c r="L26">
        <f t="shared" si="8"/>
        <v>6.6057075788156353E-2</v>
      </c>
      <c r="M26">
        <f t="shared" si="2"/>
        <v>6.6057075788156353E-2</v>
      </c>
      <c r="N26">
        <f t="shared" si="9"/>
        <v>1892.3029593509764</v>
      </c>
      <c r="O26">
        <f t="shared" si="3"/>
        <v>0.99206349206349198</v>
      </c>
    </row>
    <row r="27" spans="2:15" x14ac:dyDescent="0.3">
      <c r="B27">
        <f t="shared" si="4"/>
        <v>1</v>
      </c>
      <c r="C27">
        <f t="shared" si="5"/>
        <v>0</v>
      </c>
      <c r="D27">
        <f t="shared" si="5"/>
        <v>125</v>
      </c>
      <c r="E27">
        <f t="shared" si="6"/>
        <v>5.2426250625520914E-4</v>
      </c>
      <c r="F27">
        <f t="shared" si="7"/>
        <v>1</v>
      </c>
      <c r="I27">
        <v>23</v>
      </c>
      <c r="J27">
        <f t="shared" si="0"/>
        <v>125</v>
      </c>
      <c r="K27">
        <f t="shared" si="1"/>
        <v>1892.3029593509764</v>
      </c>
      <c r="L27">
        <f t="shared" si="8"/>
        <v>6.6057075788156353E-2</v>
      </c>
      <c r="M27">
        <f t="shared" si="2"/>
        <v>6.6057075788156353E-2</v>
      </c>
      <c r="N27">
        <f t="shared" si="9"/>
        <v>1892.3029593509764</v>
      </c>
      <c r="O27">
        <f t="shared" si="3"/>
        <v>0.99206349206349198</v>
      </c>
    </row>
    <row r="28" spans="2:15" x14ac:dyDescent="0.3">
      <c r="B28">
        <f t="shared" si="4"/>
        <v>1</v>
      </c>
      <c r="C28">
        <f t="shared" si="5"/>
        <v>0</v>
      </c>
      <c r="D28">
        <f t="shared" si="5"/>
        <v>125</v>
      </c>
      <c r="E28">
        <f t="shared" si="6"/>
        <v>5.2426250625520914E-4</v>
      </c>
      <c r="F28">
        <f t="shared" si="7"/>
        <v>1</v>
      </c>
      <c r="I28">
        <v>24</v>
      </c>
      <c r="J28">
        <f t="shared" si="0"/>
        <v>125</v>
      </c>
      <c r="K28">
        <f t="shared" si="1"/>
        <v>1892.3029593509764</v>
      </c>
      <c r="L28">
        <f t="shared" si="8"/>
        <v>6.6057075788156353E-2</v>
      </c>
      <c r="M28">
        <f t="shared" si="2"/>
        <v>6.6057075788156353E-2</v>
      </c>
      <c r="N28">
        <f t="shared" si="9"/>
        <v>1892.3029593509764</v>
      </c>
      <c r="O28">
        <f t="shared" si="3"/>
        <v>0.99206349206349198</v>
      </c>
    </row>
    <row r="29" spans="2:15" x14ac:dyDescent="0.3">
      <c r="B29">
        <f t="shared" si="4"/>
        <v>1</v>
      </c>
      <c r="C29">
        <f t="shared" si="5"/>
        <v>0</v>
      </c>
      <c r="D29">
        <f t="shared" si="5"/>
        <v>125</v>
      </c>
      <c r="E29">
        <f t="shared" si="6"/>
        <v>5.2426250625520914E-4</v>
      </c>
      <c r="F29">
        <f t="shared" si="7"/>
        <v>1</v>
      </c>
      <c r="I29">
        <v>25</v>
      </c>
      <c r="J29">
        <f t="shared" si="0"/>
        <v>125</v>
      </c>
      <c r="K29">
        <f t="shared" si="1"/>
        <v>1892.3029593509764</v>
      </c>
      <c r="L29">
        <f t="shared" si="8"/>
        <v>6.6057075788156353E-2</v>
      </c>
      <c r="M29">
        <f t="shared" si="2"/>
        <v>6.6057075788156353E-2</v>
      </c>
      <c r="N29">
        <f t="shared" si="9"/>
        <v>1892.3029593509764</v>
      </c>
      <c r="O29">
        <f t="shared" si="3"/>
        <v>0.99206349206349198</v>
      </c>
    </row>
    <row r="30" spans="2:15" x14ac:dyDescent="0.3">
      <c r="B30">
        <f t="shared" si="4"/>
        <v>1</v>
      </c>
      <c r="C30">
        <f t="shared" si="5"/>
        <v>0</v>
      </c>
      <c r="D30">
        <f t="shared" si="5"/>
        <v>125</v>
      </c>
      <c r="E30">
        <f t="shared" si="6"/>
        <v>5.2426250625520914E-4</v>
      </c>
      <c r="F30">
        <f t="shared" si="7"/>
        <v>1</v>
      </c>
      <c r="I30">
        <v>26</v>
      </c>
      <c r="J30">
        <f t="shared" si="0"/>
        <v>125</v>
      </c>
      <c r="K30">
        <f t="shared" si="1"/>
        <v>1892.3029593509764</v>
      </c>
      <c r="L30">
        <f t="shared" si="8"/>
        <v>6.6057075788156353E-2</v>
      </c>
      <c r="M30">
        <f t="shared" si="2"/>
        <v>6.6057075788156353E-2</v>
      </c>
      <c r="N30">
        <f t="shared" si="9"/>
        <v>1892.3029593509764</v>
      </c>
      <c r="O30">
        <f t="shared" si="3"/>
        <v>0.99206349206349198</v>
      </c>
    </row>
    <row r="31" spans="2:15" x14ac:dyDescent="0.3">
      <c r="B31">
        <f t="shared" si="4"/>
        <v>1</v>
      </c>
      <c r="C31">
        <f t="shared" si="5"/>
        <v>0</v>
      </c>
      <c r="D31">
        <f t="shared" si="5"/>
        <v>125</v>
      </c>
      <c r="E31">
        <f t="shared" si="6"/>
        <v>5.2426250625520914E-4</v>
      </c>
      <c r="F31">
        <f t="shared" si="7"/>
        <v>1</v>
      </c>
      <c r="I31">
        <v>27</v>
      </c>
      <c r="J31">
        <f t="shared" si="0"/>
        <v>125</v>
      </c>
      <c r="K31">
        <f t="shared" si="1"/>
        <v>1892.3029593509764</v>
      </c>
      <c r="L31">
        <f t="shared" si="8"/>
        <v>6.6057075788156353E-2</v>
      </c>
      <c r="M31">
        <f t="shared" si="2"/>
        <v>6.6057075788156353E-2</v>
      </c>
      <c r="N31">
        <f t="shared" si="9"/>
        <v>1892.3029593509764</v>
      </c>
      <c r="O31">
        <f t="shared" si="3"/>
        <v>0.99206349206349198</v>
      </c>
    </row>
    <row r="32" spans="2:15" x14ac:dyDescent="0.3">
      <c r="B32">
        <f t="shared" si="4"/>
        <v>1</v>
      </c>
      <c r="C32">
        <f t="shared" si="5"/>
        <v>0</v>
      </c>
      <c r="D32">
        <f t="shared" si="5"/>
        <v>125</v>
      </c>
      <c r="E32">
        <f t="shared" si="6"/>
        <v>5.2426250625520914E-4</v>
      </c>
      <c r="F32">
        <f t="shared" si="7"/>
        <v>1</v>
      </c>
      <c r="I32">
        <v>28</v>
      </c>
      <c r="J32">
        <f t="shared" si="0"/>
        <v>125</v>
      </c>
      <c r="K32">
        <f t="shared" si="1"/>
        <v>1892.3029593509764</v>
      </c>
      <c r="L32">
        <f t="shared" si="8"/>
        <v>6.6057075788156353E-2</v>
      </c>
      <c r="M32">
        <f t="shared" si="2"/>
        <v>6.6057075788156353E-2</v>
      </c>
      <c r="N32">
        <f t="shared" si="9"/>
        <v>1892.3029593509764</v>
      </c>
      <c r="O32">
        <f t="shared" si="3"/>
        <v>0.99206349206349198</v>
      </c>
    </row>
    <row r="33" spans="2:15" x14ac:dyDescent="0.3">
      <c r="B33">
        <f t="shared" si="4"/>
        <v>1</v>
      </c>
      <c r="C33">
        <f t="shared" si="5"/>
        <v>0</v>
      </c>
      <c r="D33">
        <f t="shared" si="5"/>
        <v>125</v>
      </c>
      <c r="E33">
        <f t="shared" si="6"/>
        <v>5.2426250625520914E-4</v>
      </c>
      <c r="F33">
        <f t="shared" si="7"/>
        <v>1</v>
      </c>
      <c r="I33">
        <v>29</v>
      </c>
      <c r="J33">
        <f t="shared" si="0"/>
        <v>125</v>
      </c>
      <c r="K33">
        <f t="shared" si="1"/>
        <v>1892.3029593509764</v>
      </c>
      <c r="L33">
        <f t="shared" si="8"/>
        <v>6.6057075788156353E-2</v>
      </c>
      <c r="M33">
        <f t="shared" si="2"/>
        <v>6.6057075788156353E-2</v>
      </c>
      <c r="N33">
        <f t="shared" si="9"/>
        <v>1892.3029593509764</v>
      </c>
      <c r="O33">
        <f t="shared" si="3"/>
        <v>0.99206349206349198</v>
      </c>
    </row>
    <row r="34" spans="2:15" x14ac:dyDescent="0.3">
      <c r="B34">
        <f t="shared" si="4"/>
        <v>1</v>
      </c>
      <c r="C34">
        <f t="shared" si="5"/>
        <v>0</v>
      </c>
      <c r="D34">
        <f t="shared" si="5"/>
        <v>125</v>
      </c>
      <c r="E34">
        <f t="shared" si="6"/>
        <v>5.2426250625520914E-4</v>
      </c>
      <c r="F34">
        <f t="shared" si="7"/>
        <v>1</v>
      </c>
      <c r="I34">
        <v>30</v>
      </c>
      <c r="J34">
        <f t="shared" si="0"/>
        <v>125</v>
      </c>
      <c r="K34">
        <f t="shared" si="1"/>
        <v>1892.3029593509764</v>
      </c>
      <c r="L34">
        <f t="shared" si="8"/>
        <v>6.6057075788156353E-2</v>
      </c>
      <c r="M34">
        <f t="shared" si="2"/>
        <v>6.6057075788156353E-2</v>
      </c>
      <c r="N34">
        <f t="shared" si="9"/>
        <v>1892.3029593509764</v>
      </c>
      <c r="O34">
        <f t="shared" si="3"/>
        <v>0.99206349206349198</v>
      </c>
    </row>
    <row r="35" spans="2:15" x14ac:dyDescent="0.3">
      <c r="B35">
        <f t="shared" si="4"/>
        <v>1</v>
      </c>
      <c r="C35">
        <f t="shared" si="5"/>
        <v>0</v>
      </c>
      <c r="D35">
        <f t="shared" si="5"/>
        <v>125</v>
      </c>
      <c r="E35">
        <f t="shared" si="6"/>
        <v>5.2426250625520914E-4</v>
      </c>
      <c r="F35">
        <f t="shared" si="7"/>
        <v>1</v>
      </c>
      <c r="I35">
        <v>31</v>
      </c>
      <c r="J35">
        <f t="shared" si="0"/>
        <v>125</v>
      </c>
      <c r="K35">
        <f t="shared" si="1"/>
        <v>1892.3029593509764</v>
      </c>
      <c r="L35">
        <f t="shared" si="8"/>
        <v>6.6057075788156353E-2</v>
      </c>
      <c r="M35">
        <f t="shared" si="2"/>
        <v>6.6057075788156353E-2</v>
      </c>
      <c r="N35">
        <f t="shared" si="9"/>
        <v>1892.3029593509764</v>
      </c>
      <c r="O35">
        <f t="shared" si="3"/>
        <v>0.99206349206349198</v>
      </c>
    </row>
    <row r="36" spans="2:15" x14ac:dyDescent="0.3">
      <c r="B36">
        <f t="shared" si="4"/>
        <v>1</v>
      </c>
      <c r="C36">
        <f t="shared" si="5"/>
        <v>0</v>
      </c>
      <c r="D36">
        <f t="shared" si="5"/>
        <v>125</v>
      </c>
      <c r="E36">
        <f t="shared" si="6"/>
        <v>5.2426250625520914E-4</v>
      </c>
      <c r="F36">
        <f t="shared" si="7"/>
        <v>1</v>
      </c>
      <c r="I36">
        <v>32</v>
      </c>
      <c r="J36">
        <f t="shared" si="0"/>
        <v>125</v>
      </c>
      <c r="K36">
        <f t="shared" si="1"/>
        <v>1892.3029593509764</v>
      </c>
      <c r="L36">
        <f t="shared" si="8"/>
        <v>6.6057075788156353E-2</v>
      </c>
      <c r="M36">
        <f t="shared" si="2"/>
        <v>6.6057075788156353E-2</v>
      </c>
      <c r="N36">
        <f t="shared" si="9"/>
        <v>1892.3029593509764</v>
      </c>
      <c r="O36">
        <f t="shared" si="3"/>
        <v>0.99206349206349198</v>
      </c>
    </row>
    <row r="37" spans="2:15" x14ac:dyDescent="0.3">
      <c r="B37">
        <f t="shared" si="4"/>
        <v>1</v>
      </c>
      <c r="C37">
        <f t="shared" si="5"/>
        <v>0</v>
      </c>
      <c r="D37">
        <f t="shared" si="5"/>
        <v>125</v>
      </c>
      <c r="E37">
        <f t="shared" si="6"/>
        <v>5.2426250625520914E-4</v>
      </c>
      <c r="F37">
        <f t="shared" si="7"/>
        <v>1</v>
      </c>
      <c r="I37">
        <v>33</v>
      </c>
      <c r="J37">
        <f t="shared" si="0"/>
        <v>125</v>
      </c>
      <c r="K37">
        <f t="shared" si="1"/>
        <v>1892.3029593509764</v>
      </c>
      <c r="L37">
        <f t="shared" si="8"/>
        <v>6.6057075788156353E-2</v>
      </c>
      <c r="M37">
        <f t="shared" si="2"/>
        <v>6.6057075788156353E-2</v>
      </c>
      <c r="N37">
        <f t="shared" si="9"/>
        <v>1892.3029593509764</v>
      </c>
      <c r="O37">
        <f t="shared" si="3"/>
        <v>0.99206349206349198</v>
      </c>
    </row>
    <row r="38" spans="2:15" x14ac:dyDescent="0.3">
      <c r="B38">
        <f t="shared" si="4"/>
        <v>1</v>
      </c>
      <c r="C38">
        <f t="shared" si="5"/>
        <v>0</v>
      </c>
      <c r="D38">
        <f t="shared" si="5"/>
        <v>125</v>
      </c>
      <c r="E38">
        <f t="shared" si="6"/>
        <v>5.2426250625520914E-4</v>
      </c>
      <c r="F38">
        <f t="shared" si="7"/>
        <v>1</v>
      </c>
      <c r="I38">
        <v>34</v>
      </c>
      <c r="J38">
        <f t="shared" si="0"/>
        <v>125</v>
      </c>
      <c r="K38">
        <f t="shared" si="1"/>
        <v>1892.3029593509764</v>
      </c>
      <c r="L38">
        <f t="shared" si="8"/>
        <v>6.6057075788156353E-2</v>
      </c>
      <c r="M38">
        <f t="shared" si="2"/>
        <v>6.6057075788156353E-2</v>
      </c>
      <c r="N38">
        <f t="shared" si="9"/>
        <v>1892.3029593509764</v>
      </c>
      <c r="O38">
        <f t="shared" si="3"/>
        <v>0.99206349206349198</v>
      </c>
    </row>
    <row r="39" spans="2:15" x14ac:dyDescent="0.3">
      <c r="B39">
        <f t="shared" si="4"/>
        <v>1</v>
      </c>
      <c r="C39">
        <f t="shared" si="5"/>
        <v>0</v>
      </c>
      <c r="D39">
        <f t="shared" si="5"/>
        <v>125</v>
      </c>
      <c r="E39">
        <f t="shared" si="6"/>
        <v>5.2426250625520914E-4</v>
      </c>
      <c r="F39">
        <f t="shared" si="7"/>
        <v>1</v>
      </c>
      <c r="I39">
        <v>35</v>
      </c>
      <c r="J39">
        <f t="shared" si="0"/>
        <v>125</v>
      </c>
      <c r="K39">
        <f t="shared" si="1"/>
        <v>1892.3029593509764</v>
      </c>
      <c r="L39">
        <f t="shared" si="8"/>
        <v>6.6057075788156353E-2</v>
      </c>
      <c r="M39">
        <f t="shared" si="2"/>
        <v>6.6057075788156353E-2</v>
      </c>
      <c r="N39">
        <f t="shared" si="9"/>
        <v>1892.3029593509764</v>
      </c>
      <c r="O39">
        <f t="shared" si="3"/>
        <v>0.99206349206349198</v>
      </c>
    </row>
    <row r="40" spans="2:15" x14ac:dyDescent="0.3">
      <c r="B40">
        <f t="shared" si="4"/>
        <v>1</v>
      </c>
      <c r="C40">
        <f t="shared" si="5"/>
        <v>0</v>
      </c>
      <c r="D40">
        <f t="shared" si="5"/>
        <v>125</v>
      </c>
      <c r="E40">
        <f t="shared" si="6"/>
        <v>5.2426250625520914E-4</v>
      </c>
      <c r="F40">
        <f t="shared" si="7"/>
        <v>1</v>
      </c>
      <c r="I40">
        <v>36</v>
      </c>
      <c r="J40">
        <f t="shared" si="0"/>
        <v>125</v>
      </c>
      <c r="K40">
        <f t="shared" si="1"/>
        <v>1892.3029593509764</v>
      </c>
      <c r="L40">
        <f t="shared" si="8"/>
        <v>6.6057075788156353E-2</v>
      </c>
      <c r="M40">
        <f t="shared" si="2"/>
        <v>6.6057075788156353E-2</v>
      </c>
      <c r="N40">
        <f t="shared" si="9"/>
        <v>1892.3029593509764</v>
      </c>
      <c r="O40">
        <f t="shared" si="3"/>
        <v>0.99206349206349198</v>
      </c>
    </row>
    <row r="41" spans="2:15" x14ac:dyDescent="0.3">
      <c r="B41">
        <f t="shared" si="4"/>
        <v>1</v>
      </c>
      <c r="C41">
        <f t="shared" si="5"/>
        <v>0</v>
      </c>
      <c r="D41">
        <f t="shared" si="5"/>
        <v>125</v>
      </c>
      <c r="E41">
        <f t="shared" si="6"/>
        <v>5.2426250625520914E-4</v>
      </c>
      <c r="F41">
        <f t="shared" si="7"/>
        <v>1</v>
      </c>
      <c r="I41">
        <v>37</v>
      </c>
      <c r="J41">
        <f t="shared" si="0"/>
        <v>125</v>
      </c>
      <c r="K41">
        <f t="shared" si="1"/>
        <v>1892.3029593509764</v>
      </c>
      <c r="L41">
        <f t="shared" si="8"/>
        <v>6.6057075788156353E-2</v>
      </c>
      <c r="M41">
        <f t="shared" si="2"/>
        <v>6.6057075788156353E-2</v>
      </c>
      <c r="N41">
        <f t="shared" si="9"/>
        <v>1892.3029593509764</v>
      </c>
      <c r="O41">
        <f t="shared" si="3"/>
        <v>0.99206349206349198</v>
      </c>
    </row>
    <row r="42" spans="2:15" x14ac:dyDescent="0.3">
      <c r="B42">
        <f t="shared" si="4"/>
        <v>1</v>
      </c>
      <c r="C42">
        <f t="shared" si="5"/>
        <v>0</v>
      </c>
      <c r="D42">
        <f t="shared" si="5"/>
        <v>125</v>
      </c>
      <c r="E42">
        <f t="shared" si="6"/>
        <v>5.2426250625520914E-4</v>
      </c>
      <c r="F42">
        <f t="shared" si="7"/>
        <v>1</v>
      </c>
      <c r="I42">
        <v>38</v>
      </c>
      <c r="J42">
        <f t="shared" si="0"/>
        <v>125</v>
      </c>
      <c r="K42">
        <f t="shared" si="1"/>
        <v>1892.3029593509764</v>
      </c>
      <c r="L42">
        <f t="shared" si="8"/>
        <v>6.6057075788156353E-2</v>
      </c>
      <c r="M42">
        <f t="shared" si="2"/>
        <v>6.6057075788156353E-2</v>
      </c>
      <c r="N42">
        <f t="shared" si="9"/>
        <v>1892.3029593509764</v>
      </c>
      <c r="O42">
        <f t="shared" si="3"/>
        <v>0.99206349206349198</v>
      </c>
    </row>
    <row r="43" spans="2:15" x14ac:dyDescent="0.3">
      <c r="B43">
        <f t="shared" si="4"/>
        <v>1</v>
      </c>
      <c r="C43">
        <f t="shared" si="5"/>
        <v>0</v>
      </c>
      <c r="D43">
        <f t="shared" si="5"/>
        <v>125</v>
      </c>
      <c r="E43">
        <f t="shared" si="6"/>
        <v>5.2426250625520914E-4</v>
      </c>
      <c r="F43">
        <f t="shared" si="7"/>
        <v>1</v>
      </c>
      <c r="I43">
        <v>39</v>
      </c>
      <c r="J43">
        <f t="shared" si="0"/>
        <v>125</v>
      </c>
      <c r="K43">
        <f t="shared" si="1"/>
        <v>1892.3029593509764</v>
      </c>
      <c r="L43">
        <f t="shared" si="8"/>
        <v>6.6057075788156353E-2</v>
      </c>
      <c r="M43">
        <f t="shared" si="2"/>
        <v>6.6057075788156353E-2</v>
      </c>
      <c r="N43">
        <f t="shared" si="9"/>
        <v>1892.3029593509764</v>
      </c>
      <c r="O43">
        <f t="shared" si="3"/>
        <v>0.99206349206349198</v>
      </c>
    </row>
    <row r="44" spans="2:15" x14ac:dyDescent="0.3">
      <c r="B44">
        <f t="shared" si="4"/>
        <v>1</v>
      </c>
      <c r="C44">
        <f t="shared" si="5"/>
        <v>0</v>
      </c>
      <c r="D44">
        <f t="shared" si="5"/>
        <v>125</v>
      </c>
      <c r="E44">
        <f t="shared" si="6"/>
        <v>5.2426250625520914E-4</v>
      </c>
      <c r="F44">
        <f t="shared" si="7"/>
        <v>1</v>
      </c>
      <c r="I44">
        <v>40</v>
      </c>
      <c r="J44">
        <f t="shared" si="0"/>
        <v>125</v>
      </c>
      <c r="K44">
        <f t="shared" si="1"/>
        <v>1892.3029593509764</v>
      </c>
      <c r="L44">
        <f t="shared" si="8"/>
        <v>6.6057075788156353E-2</v>
      </c>
      <c r="M44">
        <f t="shared" si="2"/>
        <v>6.6057075788156353E-2</v>
      </c>
      <c r="N44">
        <f t="shared" si="9"/>
        <v>1892.3029593509764</v>
      </c>
      <c r="O44">
        <f t="shared" si="3"/>
        <v>0.99206349206349198</v>
      </c>
    </row>
    <row r="45" spans="2:15" x14ac:dyDescent="0.3">
      <c r="B45">
        <f t="shared" si="4"/>
        <v>1</v>
      </c>
      <c r="C45">
        <f t="shared" si="5"/>
        <v>0</v>
      </c>
      <c r="D45">
        <f t="shared" si="5"/>
        <v>125</v>
      </c>
      <c r="E45">
        <f t="shared" si="6"/>
        <v>5.2426250625520914E-4</v>
      </c>
      <c r="F45">
        <f t="shared" si="7"/>
        <v>1</v>
      </c>
      <c r="I45">
        <v>41</v>
      </c>
      <c r="J45">
        <f t="shared" si="0"/>
        <v>125</v>
      </c>
      <c r="K45">
        <f t="shared" si="1"/>
        <v>1892.3029593509764</v>
      </c>
      <c r="L45">
        <f t="shared" si="8"/>
        <v>6.6057075788156353E-2</v>
      </c>
      <c r="M45">
        <f t="shared" si="2"/>
        <v>6.6057075788156353E-2</v>
      </c>
      <c r="N45">
        <f t="shared" si="9"/>
        <v>1892.3029593509764</v>
      </c>
      <c r="O45">
        <f t="shared" si="3"/>
        <v>0.99206349206349198</v>
      </c>
    </row>
    <row r="46" spans="2:15" x14ac:dyDescent="0.3">
      <c r="B46">
        <f t="shared" si="4"/>
        <v>1</v>
      </c>
      <c r="C46">
        <f t="shared" si="5"/>
        <v>0</v>
      </c>
      <c r="D46">
        <f t="shared" si="5"/>
        <v>125</v>
      </c>
      <c r="E46">
        <f t="shared" si="6"/>
        <v>5.2426250625520914E-4</v>
      </c>
      <c r="F46">
        <f t="shared" si="7"/>
        <v>1</v>
      </c>
      <c r="I46">
        <v>42</v>
      </c>
      <c r="J46">
        <f t="shared" si="0"/>
        <v>125</v>
      </c>
      <c r="K46">
        <f t="shared" si="1"/>
        <v>1892.3029593509764</v>
      </c>
      <c r="L46">
        <f t="shared" si="8"/>
        <v>6.6057075788156353E-2</v>
      </c>
      <c r="M46">
        <f t="shared" si="2"/>
        <v>6.6057075788156353E-2</v>
      </c>
      <c r="N46">
        <f t="shared" si="9"/>
        <v>1892.3029593509764</v>
      </c>
      <c r="O46">
        <f t="shared" si="3"/>
        <v>0.99206349206349198</v>
      </c>
    </row>
    <row r="47" spans="2:15" x14ac:dyDescent="0.3">
      <c r="B47">
        <f t="shared" si="4"/>
        <v>1</v>
      </c>
      <c r="C47">
        <f t="shared" si="5"/>
        <v>0</v>
      </c>
      <c r="D47">
        <f t="shared" si="5"/>
        <v>125</v>
      </c>
      <c r="E47">
        <f t="shared" si="6"/>
        <v>5.2426250625520914E-4</v>
      </c>
      <c r="F47">
        <f t="shared" si="7"/>
        <v>1</v>
      </c>
      <c r="I47">
        <v>43</v>
      </c>
      <c r="J47">
        <f t="shared" si="0"/>
        <v>125</v>
      </c>
      <c r="K47">
        <f t="shared" si="1"/>
        <v>1892.3029593509764</v>
      </c>
      <c r="L47">
        <f t="shared" si="8"/>
        <v>6.6057075788156353E-2</v>
      </c>
      <c r="M47">
        <f t="shared" si="2"/>
        <v>6.6057075788156353E-2</v>
      </c>
      <c r="N47">
        <f t="shared" si="9"/>
        <v>1892.3029593509764</v>
      </c>
      <c r="O47">
        <f t="shared" si="3"/>
        <v>0.99206349206349198</v>
      </c>
    </row>
    <row r="48" spans="2:15" x14ac:dyDescent="0.3">
      <c r="B48">
        <f t="shared" si="4"/>
        <v>1</v>
      </c>
      <c r="C48">
        <f t="shared" si="5"/>
        <v>0</v>
      </c>
      <c r="D48">
        <f t="shared" si="5"/>
        <v>125</v>
      </c>
      <c r="E48">
        <f t="shared" si="6"/>
        <v>5.2426250625520914E-4</v>
      </c>
      <c r="F48">
        <f t="shared" si="7"/>
        <v>1</v>
      </c>
      <c r="I48">
        <v>44</v>
      </c>
      <c r="J48">
        <f t="shared" si="0"/>
        <v>125</v>
      </c>
      <c r="K48">
        <f t="shared" si="1"/>
        <v>1892.3029593509764</v>
      </c>
      <c r="L48">
        <f t="shared" si="8"/>
        <v>6.6057075788156353E-2</v>
      </c>
      <c r="M48">
        <f t="shared" si="2"/>
        <v>6.6057075788156353E-2</v>
      </c>
      <c r="N48">
        <f t="shared" si="9"/>
        <v>1892.3029593509764</v>
      </c>
      <c r="O48">
        <f t="shared" si="3"/>
        <v>0.99206349206349198</v>
      </c>
    </row>
    <row r="49" spans="2:15" x14ac:dyDescent="0.3">
      <c r="B49">
        <f t="shared" si="4"/>
        <v>1</v>
      </c>
      <c r="C49">
        <f t="shared" si="5"/>
        <v>0</v>
      </c>
      <c r="D49">
        <f t="shared" si="5"/>
        <v>125</v>
      </c>
      <c r="E49">
        <f t="shared" si="6"/>
        <v>5.2426250625520914E-4</v>
      </c>
      <c r="F49">
        <f t="shared" si="7"/>
        <v>1</v>
      </c>
      <c r="I49">
        <v>45</v>
      </c>
      <c r="J49">
        <f t="shared" si="0"/>
        <v>125</v>
      </c>
      <c r="K49">
        <f t="shared" si="1"/>
        <v>1892.3029593509764</v>
      </c>
      <c r="L49">
        <f t="shared" si="8"/>
        <v>6.6057075788156353E-2</v>
      </c>
      <c r="M49">
        <f t="shared" si="2"/>
        <v>6.6057075788156353E-2</v>
      </c>
      <c r="N49">
        <f t="shared" si="9"/>
        <v>1892.3029593509764</v>
      </c>
      <c r="O49">
        <f t="shared" si="3"/>
        <v>0.99206349206349198</v>
      </c>
    </row>
    <row r="50" spans="2:15" x14ac:dyDescent="0.3">
      <c r="B50">
        <f t="shared" si="4"/>
        <v>1</v>
      </c>
      <c r="C50">
        <f t="shared" si="5"/>
        <v>0</v>
      </c>
      <c r="D50">
        <f t="shared" si="5"/>
        <v>125</v>
      </c>
      <c r="E50">
        <f t="shared" si="6"/>
        <v>5.2426250625520914E-4</v>
      </c>
      <c r="F50">
        <f t="shared" si="7"/>
        <v>1</v>
      </c>
      <c r="I50">
        <v>46</v>
      </c>
      <c r="J50">
        <f t="shared" si="0"/>
        <v>125</v>
      </c>
      <c r="K50">
        <f t="shared" si="1"/>
        <v>1892.3029593509764</v>
      </c>
      <c r="L50">
        <f t="shared" si="8"/>
        <v>6.6057075788156353E-2</v>
      </c>
      <c r="M50">
        <f t="shared" si="2"/>
        <v>6.6057075788156353E-2</v>
      </c>
      <c r="N50">
        <f t="shared" si="9"/>
        <v>1892.3029593509764</v>
      </c>
      <c r="O50">
        <f t="shared" si="3"/>
        <v>0.99206349206349198</v>
      </c>
    </row>
    <row r="51" spans="2:15" x14ac:dyDescent="0.3">
      <c r="B51">
        <f t="shared" si="4"/>
        <v>1</v>
      </c>
      <c r="C51">
        <f t="shared" si="5"/>
        <v>0</v>
      </c>
      <c r="D51">
        <f t="shared" si="5"/>
        <v>125</v>
      </c>
      <c r="E51">
        <f t="shared" si="6"/>
        <v>5.2426250625520914E-4</v>
      </c>
      <c r="F51">
        <f t="shared" si="7"/>
        <v>1</v>
      </c>
      <c r="I51">
        <v>47</v>
      </c>
      <c r="J51">
        <f t="shared" si="0"/>
        <v>125</v>
      </c>
      <c r="K51">
        <f t="shared" si="1"/>
        <v>1892.3029593509764</v>
      </c>
      <c r="L51">
        <f t="shared" si="8"/>
        <v>6.6057075788156353E-2</v>
      </c>
      <c r="M51">
        <f t="shared" si="2"/>
        <v>6.6057075788156353E-2</v>
      </c>
      <c r="N51">
        <f t="shared" si="9"/>
        <v>1892.3029593509764</v>
      </c>
      <c r="O51">
        <f t="shared" si="3"/>
        <v>0.99206349206349198</v>
      </c>
    </row>
    <row r="52" spans="2:15" x14ac:dyDescent="0.3">
      <c r="B52">
        <f t="shared" si="4"/>
        <v>1</v>
      </c>
      <c r="C52">
        <f t="shared" si="5"/>
        <v>0</v>
      </c>
      <c r="D52">
        <f t="shared" si="5"/>
        <v>125</v>
      </c>
      <c r="E52">
        <f t="shared" si="6"/>
        <v>5.2426250625520914E-4</v>
      </c>
      <c r="F52">
        <f t="shared" si="7"/>
        <v>1</v>
      </c>
      <c r="I52">
        <v>48</v>
      </c>
      <c r="J52">
        <f t="shared" si="0"/>
        <v>125</v>
      </c>
      <c r="K52">
        <f t="shared" si="1"/>
        <v>1892.3029593509764</v>
      </c>
      <c r="L52">
        <f t="shared" si="8"/>
        <v>6.6057075788156353E-2</v>
      </c>
      <c r="M52">
        <f t="shared" si="2"/>
        <v>6.6057075788156353E-2</v>
      </c>
      <c r="N52">
        <f t="shared" si="9"/>
        <v>1892.3029593509764</v>
      </c>
      <c r="O52">
        <f t="shared" si="3"/>
        <v>0.99206349206349198</v>
      </c>
    </row>
    <row r="53" spans="2:15" x14ac:dyDescent="0.3">
      <c r="B53">
        <f t="shared" si="4"/>
        <v>1</v>
      </c>
      <c r="C53">
        <f t="shared" si="5"/>
        <v>0</v>
      </c>
      <c r="D53">
        <f t="shared" si="5"/>
        <v>125</v>
      </c>
      <c r="E53">
        <f t="shared" si="6"/>
        <v>5.2426250625520914E-4</v>
      </c>
      <c r="F53">
        <f t="shared" si="7"/>
        <v>1</v>
      </c>
      <c r="I53">
        <v>49</v>
      </c>
      <c r="J53">
        <f t="shared" si="0"/>
        <v>125</v>
      </c>
      <c r="K53">
        <f t="shared" si="1"/>
        <v>1892.3029593509764</v>
      </c>
      <c r="L53">
        <f t="shared" si="8"/>
        <v>6.6057075788156353E-2</v>
      </c>
      <c r="M53">
        <f t="shared" si="2"/>
        <v>6.6057075788156353E-2</v>
      </c>
      <c r="N53">
        <f t="shared" si="9"/>
        <v>1892.3029593509764</v>
      </c>
      <c r="O53">
        <f t="shared" si="3"/>
        <v>0.99206349206349198</v>
      </c>
    </row>
    <row r="54" spans="2:15" x14ac:dyDescent="0.3">
      <c r="B54">
        <f t="shared" si="4"/>
        <v>1</v>
      </c>
      <c r="C54">
        <f t="shared" si="5"/>
        <v>0</v>
      </c>
      <c r="D54">
        <f t="shared" si="5"/>
        <v>125</v>
      </c>
      <c r="E54">
        <f t="shared" si="6"/>
        <v>5.2426250625520914E-4</v>
      </c>
      <c r="F54">
        <f t="shared" si="7"/>
        <v>1</v>
      </c>
      <c r="I54">
        <v>50</v>
      </c>
      <c r="J54">
        <f t="shared" si="0"/>
        <v>125</v>
      </c>
      <c r="K54">
        <f t="shared" si="1"/>
        <v>1892.3029593509764</v>
      </c>
      <c r="L54">
        <f t="shared" si="8"/>
        <v>6.6057075788156353E-2</v>
      </c>
      <c r="M54">
        <f t="shared" si="2"/>
        <v>6.6057075788156353E-2</v>
      </c>
      <c r="N54">
        <f t="shared" si="9"/>
        <v>1892.3029593509764</v>
      </c>
      <c r="O54">
        <f t="shared" si="3"/>
        <v>0.99206349206349198</v>
      </c>
    </row>
    <row r="55" spans="2:15" x14ac:dyDescent="0.3">
      <c r="B55">
        <f t="shared" si="4"/>
        <v>1</v>
      </c>
      <c r="C55">
        <f t="shared" si="5"/>
        <v>0</v>
      </c>
      <c r="D55">
        <f t="shared" si="5"/>
        <v>125</v>
      </c>
      <c r="E55">
        <f t="shared" si="6"/>
        <v>5.2426250625520914E-4</v>
      </c>
      <c r="F55">
        <f t="shared" si="7"/>
        <v>1</v>
      </c>
      <c r="I55">
        <v>51</v>
      </c>
      <c r="J55">
        <f t="shared" si="0"/>
        <v>125</v>
      </c>
      <c r="K55">
        <f t="shared" si="1"/>
        <v>1892.3029593509764</v>
      </c>
      <c r="L55">
        <f t="shared" si="8"/>
        <v>6.6057075788156353E-2</v>
      </c>
      <c r="M55">
        <f t="shared" si="2"/>
        <v>6.6057075788156353E-2</v>
      </c>
      <c r="N55">
        <f t="shared" si="9"/>
        <v>1892.3029593509764</v>
      </c>
      <c r="O55">
        <f t="shared" si="3"/>
        <v>0.99206349206349198</v>
      </c>
    </row>
    <row r="56" spans="2:15" x14ac:dyDescent="0.3">
      <c r="B56">
        <f t="shared" si="4"/>
        <v>1</v>
      </c>
      <c r="C56">
        <f t="shared" si="5"/>
        <v>0</v>
      </c>
      <c r="D56">
        <f t="shared" si="5"/>
        <v>125</v>
      </c>
      <c r="E56">
        <f t="shared" si="6"/>
        <v>5.2426250625520914E-4</v>
      </c>
      <c r="F56">
        <f t="shared" si="7"/>
        <v>1</v>
      </c>
      <c r="I56">
        <v>52</v>
      </c>
      <c r="J56">
        <f t="shared" si="0"/>
        <v>125</v>
      </c>
      <c r="K56">
        <f t="shared" si="1"/>
        <v>1892.3029593509764</v>
      </c>
      <c r="L56">
        <f t="shared" si="8"/>
        <v>6.6057075788156353E-2</v>
      </c>
      <c r="M56">
        <f t="shared" si="2"/>
        <v>6.6057075788156353E-2</v>
      </c>
      <c r="N56">
        <f t="shared" si="9"/>
        <v>1892.3029593509764</v>
      </c>
      <c r="O56">
        <f t="shared" si="3"/>
        <v>0.99206349206349198</v>
      </c>
    </row>
    <row r="57" spans="2:15" x14ac:dyDescent="0.3">
      <c r="B57">
        <f t="shared" si="4"/>
        <v>1</v>
      </c>
      <c r="C57">
        <f t="shared" si="5"/>
        <v>0</v>
      </c>
      <c r="D57">
        <f t="shared" si="5"/>
        <v>125</v>
      </c>
      <c r="E57">
        <f t="shared" si="6"/>
        <v>5.2426250625520914E-4</v>
      </c>
      <c r="F57">
        <f t="shared" si="7"/>
        <v>1</v>
      </c>
      <c r="I57">
        <v>53</v>
      </c>
      <c r="J57">
        <f t="shared" si="0"/>
        <v>125</v>
      </c>
      <c r="K57">
        <f t="shared" si="1"/>
        <v>1892.3029593509764</v>
      </c>
      <c r="L57">
        <f t="shared" si="8"/>
        <v>6.6057075788156353E-2</v>
      </c>
      <c r="M57">
        <f t="shared" si="2"/>
        <v>6.6057075788156353E-2</v>
      </c>
      <c r="N57">
        <f t="shared" si="9"/>
        <v>1892.3029593509764</v>
      </c>
      <c r="O57">
        <f t="shared" si="3"/>
        <v>0.99206349206349198</v>
      </c>
    </row>
    <row r="58" spans="2:15" x14ac:dyDescent="0.3">
      <c r="B58">
        <f t="shared" si="4"/>
        <v>1</v>
      </c>
      <c r="C58">
        <f t="shared" si="5"/>
        <v>0</v>
      </c>
      <c r="D58">
        <f t="shared" si="5"/>
        <v>125</v>
      </c>
      <c r="E58">
        <f t="shared" si="6"/>
        <v>5.2426250625520914E-4</v>
      </c>
      <c r="F58">
        <f t="shared" si="7"/>
        <v>1</v>
      </c>
      <c r="I58">
        <v>54</v>
      </c>
      <c r="J58">
        <f t="shared" si="0"/>
        <v>125</v>
      </c>
      <c r="K58">
        <f t="shared" si="1"/>
        <v>1892.3029593509764</v>
      </c>
      <c r="L58">
        <f t="shared" si="8"/>
        <v>6.6057075788156353E-2</v>
      </c>
      <c r="M58">
        <f t="shared" si="2"/>
        <v>6.6057075788156353E-2</v>
      </c>
      <c r="N58">
        <f t="shared" si="9"/>
        <v>1892.3029593509764</v>
      </c>
      <c r="O58">
        <f t="shared" si="3"/>
        <v>0.99206349206349198</v>
      </c>
    </row>
    <row r="59" spans="2:15" x14ac:dyDescent="0.3">
      <c r="B59">
        <f t="shared" si="4"/>
        <v>1</v>
      </c>
      <c r="C59">
        <f t="shared" si="5"/>
        <v>0</v>
      </c>
      <c r="D59">
        <f t="shared" si="5"/>
        <v>125</v>
      </c>
      <c r="E59">
        <f t="shared" si="6"/>
        <v>5.2426250625520914E-4</v>
      </c>
      <c r="F59">
        <f t="shared" si="7"/>
        <v>1</v>
      </c>
      <c r="I59">
        <v>55</v>
      </c>
      <c r="J59">
        <f t="shared" si="0"/>
        <v>125</v>
      </c>
      <c r="K59">
        <f t="shared" si="1"/>
        <v>1892.3029593509764</v>
      </c>
      <c r="L59">
        <f t="shared" si="8"/>
        <v>6.6057075788156353E-2</v>
      </c>
      <c r="M59">
        <f t="shared" si="2"/>
        <v>6.6057075788156353E-2</v>
      </c>
      <c r="N59">
        <f t="shared" si="9"/>
        <v>1892.3029593509764</v>
      </c>
      <c r="O59">
        <f t="shared" si="3"/>
        <v>0.99206349206349198</v>
      </c>
    </row>
    <row r="60" spans="2:15" x14ac:dyDescent="0.3">
      <c r="B60">
        <f t="shared" si="4"/>
        <v>1</v>
      </c>
      <c r="C60">
        <f t="shared" si="5"/>
        <v>0</v>
      </c>
      <c r="D60">
        <f t="shared" si="5"/>
        <v>125</v>
      </c>
      <c r="E60">
        <f t="shared" si="6"/>
        <v>5.2426250625520914E-4</v>
      </c>
      <c r="F60">
        <f t="shared" si="7"/>
        <v>1</v>
      </c>
      <c r="I60">
        <v>56</v>
      </c>
      <c r="J60">
        <f t="shared" si="0"/>
        <v>125</v>
      </c>
      <c r="K60">
        <f t="shared" si="1"/>
        <v>1892.3029593509764</v>
      </c>
      <c r="L60">
        <f t="shared" si="8"/>
        <v>6.6057075788156353E-2</v>
      </c>
      <c r="M60">
        <f t="shared" si="2"/>
        <v>6.6057075788156353E-2</v>
      </c>
      <c r="N60">
        <f t="shared" si="9"/>
        <v>1892.3029593509764</v>
      </c>
      <c r="O60">
        <f t="shared" si="3"/>
        <v>0.99206349206349198</v>
      </c>
    </row>
    <row r="61" spans="2:15" x14ac:dyDescent="0.3">
      <c r="B61">
        <f t="shared" si="4"/>
        <v>1</v>
      </c>
      <c r="C61">
        <f t="shared" si="5"/>
        <v>0</v>
      </c>
      <c r="D61">
        <f t="shared" si="5"/>
        <v>125</v>
      </c>
      <c r="E61">
        <f t="shared" si="6"/>
        <v>5.2426250625520914E-4</v>
      </c>
      <c r="F61">
        <f t="shared" si="7"/>
        <v>1</v>
      </c>
      <c r="I61">
        <v>57</v>
      </c>
      <c r="J61">
        <f t="shared" si="0"/>
        <v>125</v>
      </c>
      <c r="K61">
        <f t="shared" si="1"/>
        <v>1892.3029593509764</v>
      </c>
      <c r="L61">
        <f t="shared" si="8"/>
        <v>6.6057075788156353E-2</v>
      </c>
      <c r="M61">
        <f t="shared" si="2"/>
        <v>6.6057075788156353E-2</v>
      </c>
      <c r="N61">
        <f t="shared" si="9"/>
        <v>1892.3029593509764</v>
      </c>
      <c r="O61">
        <f t="shared" si="3"/>
        <v>0.99206349206349198</v>
      </c>
    </row>
    <row r="62" spans="2:15" x14ac:dyDescent="0.3">
      <c r="B62">
        <f t="shared" si="4"/>
        <v>1</v>
      </c>
      <c r="C62">
        <f t="shared" si="5"/>
        <v>0</v>
      </c>
      <c r="D62">
        <f t="shared" si="5"/>
        <v>125</v>
      </c>
      <c r="E62">
        <f t="shared" si="6"/>
        <v>5.2426250625520914E-4</v>
      </c>
      <c r="F62">
        <f t="shared" si="7"/>
        <v>1</v>
      </c>
      <c r="I62">
        <v>58</v>
      </c>
      <c r="J62">
        <f t="shared" si="0"/>
        <v>125</v>
      </c>
      <c r="K62">
        <f t="shared" si="1"/>
        <v>1892.3029593509764</v>
      </c>
      <c r="L62">
        <f t="shared" si="8"/>
        <v>6.6057075788156353E-2</v>
      </c>
      <c r="M62">
        <f t="shared" si="2"/>
        <v>6.6057075788156353E-2</v>
      </c>
      <c r="N62">
        <f t="shared" si="9"/>
        <v>1892.3029593509764</v>
      </c>
      <c r="O62">
        <f t="shared" si="3"/>
        <v>0.99206349206349198</v>
      </c>
    </row>
    <row r="63" spans="2:15" x14ac:dyDescent="0.3">
      <c r="B63">
        <f t="shared" si="4"/>
        <v>1</v>
      </c>
      <c r="C63">
        <f t="shared" si="5"/>
        <v>0</v>
      </c>
      <c r="D63">
        <f t="shared" si="5"/>
        <v>125</v>
      </c>
      <c r="E63">
        <f t="shared" si="6"/>
        <v>5.2426250625520914E-4</v>
      </c>
      <c r="F63">
        <f t="shared" si="7"/>
        <v>1</v>
      </c>
      <c r="I63">
        <v>59</v>
      </c>
      <c r="J63">
        <f t="shared" si="0"/>
        <v>125</v>
      </c>
      <c r="K63">
        <f t="shared" si="1"/>
        <v>1892.3029593509764</v>
      </c>
      <c r="L63">
        <f t="shared" si="8"/>
        <v>6.6057075788156353E-2</v>
      </c>
      <c r="M63">
        <f t="shared" si="2"/>
        <v>6.6057075788156353E-2</v>
      </c>
      <c r="N63">
        <f t="shared" si="9"/>
        <v>1892.3029593509764</v>
      </c>
      <c r="O63">
        <f t="shared" si="3"/>
        <v>0.99206349206349198</v>
      </c>
    </row>
    <row r="64" spans="2:15" x14ac:dyDescent="0.3">
      <c r="B64">
        <f t="shared" si="4"/>
        <v>1</v>
      </c>
      <c r="C64">
        <f t="shared" si="5"/>
        <v>0</v>
      </c>
      <c r="D64">
        <f t="shared" si="5"/>
        <v>125</v>
      </c>
      <c r="E64">
        <f t="shared" si="6"/>
        <v>5.2426250625520914E-4</v>
      </c>
      <c r="F64">
        <f t="shared" si="7"/>
        <v>1</v>
      </c>
      <c r="I64">
        <v>60</v>
      </c>
      <c r="J64">
        <f t="shared" si="0"/>
        <v>125</v>
      </c>
      <c r="K64">
        <f t="shared" si="1"/>
        <v>1892.3029593509764</v>
      </c>
      <c r="L64">
        <f t="shared" si="8"/>
        <v>6.6057075788156353E-2</v>
      </c>
      <c r="M64">
        <f t="shared" si="2"/>
        <v>6.6057075788156353E-2</v>
      </c>
      <c r="N64">
        <f t="shared" si="9"/>
        <v>1892.3029593509764</v>
      </c>
      <c r="O64">
        <f t="shared" si="3"/>
        <v>0.99206349206349198</v>
      </c>
    </row>
    <row r="65" spans="2:15" x14ac:dyDescent="0.3">
      <c r="B65">
        <f t="shared" si="4"/>
        <v>1</v>
      </c>
      <c r="C65">
        <f t="shared" si="5"/>
        <v>0</v>
      </c>
      <c r="D65">
        <f t="shared" si="5"/>
        <v>125</v>
      </c>
      <c r="E65">
        <f t="shared" si="6"/>
        <v>5.2426250625520914E-4</v>
      </c>
      <c r="F65">
        <f t="shared" si="7"/>
        <v>1</v>
      </c>
      <c r="I65">
        <v>61</v>
      </c>
      <c r="J65">
        <f t="shared" si="0"/>
        <v>125</v>
      </c>
      <c r="K65">
        <f t="shared" si="1"/>
        <v>1892.3029593509764</v>
      </c>
      <c r="L65">
        <f t="shared" si="8"/>
        <v>6.6057075788156353E-2</v>
      </c>
      <c r="M65">
        <f t="shared" si="2"/>
        <v>6.6057075788156353E-2</v>
      </c>
      <c r="N65">
        <f t="shared" si="9"/>
        <v>1892.3029593509764</v>
      </c>
      <c r="O65">
        <f t="shared" si="3"/>
        <v>0.99206349206349198</v>
      </c>
    </row>
    <row r="66" spans="2:15" x14ac:dyDescent="0.3">
      <c r="B66">
        <f t="shared" si="4"/>
        <v>1</v>
      </c>
      <c r="C66">
        <f t="shared" si="5"/>
        <v>0</v>
      </c>
      <c r="D66">
        <f t="shared" si="5"/>
        <v>125</v>
      </c>
      <c r="E66">
        <f t="shared" si="6"/>
        <v>5.2426250625520914E-4</v>
      </c>
      <c r="F66">
        <f t="shared" si="7"/>
        <v>1</v>
      </c>
      <c r="I66">
        <v>62</v>
      </c>
      <c r="J66">
        <f t="shared" si="0"/>
        <v>125</v>
      </c>
      <c r="K66">
        <f t="shared" si="1"/>
        <v>1892.3029593509764</v>
      </c>
      <c r="L66">
        <f t="shared" si="8"/>
        <v>6.6057075788156353E-2</v>
      </c>
      <c r="M66">
        <f t="shared" si="2"/>
        <v>6.6057075788156353E-2</v>
      </c>
      <c r="N66">
        <f t="shared" si="9"/>
        <v>1892.3029593509764</v>
      </c>
      <c r="O66">
        <f t="shared" si="3"/>
        <v>0.99206349206349198</v>
      </c>
    </row>
    <row r="67" spans="2:15" x14ac:dyDescent="0.3">
      <c r="B67">
        <f t="shared" si="4"/>
        <v>1</v>
      </c>
      <c r="C67">
        <f t="shared" si="5"/>
        <v>0</v>
      </c>
      <c r="D67">
        <f t="shared" si="5"/>
        <v>125</v>
      </c>
      <c r="E67">
        <f t="shared" si="6"/>
        <v>5.2426250625520914E-4</v>
      </c>
      <c r="F67">
        <f t="shared" si="7"/>
        <v>1</v>
      </c>
      <c r="I67">
        <v>63</v>
      </c>
      <c r="J67">
        <f t="shared" si="0"/>
        <v>125</v>
      </c>
      <c r="K67">
        <f t="shared" si="1"/>
        <v>1892.3029593509764</v>
      </c>
      <c r="L67">
        <f t="shared" si="8"/>
        <v>6.6057075788156353E-2</v>
      </c>
      <c r="M67">
        <f t="shared" si="2"/>
        <v>6.6057075788156353E-2</v>
      </c>
      <c r="N67">
        <f t="shared" si="9"/>
        <v>1892.3029593509764</v>
      </c>
      <c r="O67">
        <f t="shared" si="3"/>
        <v>0.99206349206349198</v>
      </c>
    </row>
    <row r="68" spans="2:15" x14ac:dyDescent="0.3">
      <c r="B68">
        <f t="shared" si="4"/>
        <v>1</v>
      </c>
      <c r="C68">
        <f t="shared" si="5"/>
        <v>0</v>
      </c>
      <c r="D68">
        <f t="shared" si="5"/>
        <v>125</v>
      </c>
      <c r="E68">
        <f t="shared" si="6"/>
        <v>5.2426250625520914E-4</v>
      </c>
      <c r="F68">
        <f t="shared" si="7"/>
        <v>1</v>
      </c>
      <c r="I68">
        <v>64</v>
      </c>
      <c r="J68">
        <f t="shared" si="0"/>
        <v>125</v>
      </c>
      <c r="K68">
        <f t="shared" si="1"/>
        <v>1892.3029593509764</v>
      </c>
      <c r="L68">
        <f t="shared" si="8"/>
        <v>6.6057075788156353E-2</v>
      </c>
      <c r="M68">
        <f t="shared" si="2"/>
        <v>6.6057075788156353E-2</v>
      </c>
      <c r="N68">
        <f t="shared" si="9"/>
        <v>1892.3029593509764</v>
      </c>
      <c r="O68">
        <f t="shared" si="3"/>
        <v>0.99206349206349198</v>
      </c>
    </row>
    <row r="69" spans="2:15" x14ac:dyDescent="0.3">
      <c r="B69">
        <f t="shared" si="4"/>
        <v>1</v>
      </c>
      <c r="C69">
        <f t="shared" si="5"/>
        <v>0</v>
      </c>
      <c r="D69">
        <f t="shared" si="5"/>
        <v>125</v>
      </c>
      <c r="E69">
        <f t="shared" si="6"/>
        <v>5.2426250625520914E-4</v>
      </c>
      <c r="F69">
        <f t="shared" si="7"/>
        <v>1</v>
      </c>
      <c r="I69">
        <v>65</v>
      </c>
      <c r="J69">
        <f t="shared" si="0"/>
        <v>125</v>
      </c>
      <c r="K69">
        <f t="shared" si="1"/>
        <v>1892.3029593509764</v>
      </c>
      <c r="L69">
        <f t="shared" si="8"/>
        <v>6.6057075788156353E-2</v>
      </c>
      <c r="M69">
        <f t="shared" si="2"/>
        <v>6.6057075788156353E-2</v>
      </c>
      <c r="N69">
        <f t="shared" si="9"/>
        <v>1892.3029593509764</v>
      </c>
      <c r="O69">
        <f t="shared" si="3"/>
        <v>0.99206349206349198</v>
      </c>
    </row>
    <row r="70" spans="2:15" x14ac:dyDescent="0.3">
      <c r="B70">
        <f t="shared" si="4"/>
        <v>1</v>
      </c>
      <c r="C70">
        <f t="shared" si="5"/>
        <v>0</v>
      </c>
      <c r="D70">
        <f t="shared" si="5"/>
        <v>125</v>
      </c>
      <c r="E70">
        <f t="shared" si="6"/>
        <v>5.2426250625520914E-4</v>
      </c>
      <c r="F70">
        <f t="shared" si="7"/>
        <v>1</v>
      </c>
      <c r="I70">
        <v>66</v>
      </c>
      <c r="J70">
        <f t="shared" ref="J70:J133" si="10">K70*L70*F70</f>
        <v>125</v>
      </c>
      <c r="K70">
        <f t="shared" ref="K70:K133" si="11">D70/(C70+M70)</f>
        <v>1892.3029593509764</v>
      </c>
      <c r="L70">
        <f t="shared" ref="L70:L133" si="12">E70*(1+J69)</f>
        <v>6.6057075788156353E-2</v>
      </c>
      <c r="M70">
        <f t="shared" ref="M70:M133" si="13">L70*F70</f>
        <v>6.6057075788156353E-2</v>
      </c>
      <c r="N70">
        <f t="shared" ref="N70:N133" si="14">K70*F70</f>
        <v>1892.3029593509764</v>
      </c>
      <c r="O70">
        <f t="shared" ref="O70:O133" si="15">N70*E70*F70</f>
        <v>0.99206349206349198</v>
      </c>
    </row>
    <row r="71" spans="2:15" x14ac:dyDescent="0.3">
      <c r="B71">
        <f t="shared" ref="B71:B134" si="16">B70</f>
        <v>1</v>
      </c>
      <c r="C71">
        <f t="shared" ref="C71:D134" si="17">C70</f>
        <v>0</v>
      </c>
      <c r="D71">
        <f t="shared" si="17"/>
        <v>125</v>
      </c>
      <c r="E71">
        <f t="shared" ref="E71:E134" si="18">E70</f>
        <v>5.2426250625520914E-4</v>
      </c>
      <c r="F71">
        <f t="shared" ref="F71:F134" si="19">F70</f>
        <v>1</v>
      </c>
      <c r="I71">
        <v>67</v>
      </c>
      <c r="J71">
        <f t="shared" si="10"/>
        <v>125</v>
      </c>
      <c r="K71">
        <f t="shared" si="11"/>
        <v>1892.3029593509764</v>
      </c>
      <c r="L71">
        <f t="shared" si="12"/>
        <v>6.6057075788156353E-2</v>
      </c>
      <c r="M71">
        <f t="shared" si="13"/>
        <v>6.6057075788156353E-2</v>
      </c>
      <c r="N71">
        <f t="shared" si="14"/>
        <v>1892.3029593509764</v>
      </c>
      <c r="O71">
        <f t="shared" si="15"/>
        <v>0.99206349206349198</v>
      </c>
    </row>
    <row r="72" spans="2:15" x14ac:dyDescent="0.3">
      <c r="B72">
        <f t="shared" si="16"/>
        <v>1</v>
      </c>
      <c r="C72">
        <f t="shared" si="17"/>
        <v>0</v>
      </c>
      <c r="D72">
        <f t="shared" si="17"/>
        <v>125</v>
      </c>
      <c r="E72">
        <f t="shared" si="18"/>
        <v>5.2426250625520914E-4</v>
      </c>
      <c r="F72">
        <f t="shared" si="19"/>
        <v>1</v>
      </c>
      <c r="I72">
        <v>68</v>
      </c>
      <c r="J72">
        <f t="shared" si="10"/>
        <v>125</v>
      </c>
      <c r="K72">
        <f t="shared" si="11"/>
        <v>1892.3029593509764</v>
      </c>
      <c r="L72">
        <f t="shared" si="12"/>
        <v>6.6057075788156353E-2</v>
      </c>
      <c r="M72">
        <f t="shared" si="13"/>
        <v>6.6057075788156353E-2</v>
      </c>
      <c r="N72">
        <f t="shared" si="14"/>
        <v>1892.3029593509764</v>
      </c>
      <c r="O72">
        <f t="shared" si="15"/>
        <v>0.99206349206349198</v>
      </c>
    </row>
    <row r="73" spans="2:15" x14ac:dyDescent="0.3">
      <c r="B73">
        <f t="shared" si="16"/>
        <v>1</v>
      </c>
      <c r="C73">
        <f t="shared" si="17"/>
        <v>0</v>
      </c>
      <c r="D73">
        <f t="shared" si="17"/>
        <v>125</v>
      </c>
      <c r="E73">
        <f t="shared" si="18"/>
        <v>5.2426250625520914E-4</v>
      </c>
      <c r="F73">
        <f t="shared" si="19"/>
        <v>1</v>
      </c>
      <c r="I73">
        <v>69</v>
      </c>
      <c r="J73">
        <f t="shared" si="10"/>
        <v>125</v>
      </c>
      <c r="K73">
        <f t="shared" si="11"/>
        <v>1892.3029593509764</v>
      </c>
      <c r="L73">
        <f t="shared" si="12"/>
        <v>6.6057075788156353E-2</v>
      </c>
      <c r="M73">
        <f t="shared" si="13"/>
        <v>6.6057075788156353E-2</v>
      </c>
      <c r="N73">
        <f t="shared" si="14"/>
        <v>1892.3029593509764</v>
      </c>
      <c r="O73">
        <f t="shared" si="15"/>
        <v>0.99206349206349198</v>
      </c>
    </row>
    <row r="74" spans="2:15" x14ac:dyDescent="0.3">
      <c r="B74">
        <f t="shared" si="16"/>
        <v>1</v>
      </c>
      <c r="C74">
        <f t="shared" si="17"/>
        <v>0</v>
      </c>
      <c r="D74">
        <f t="shared" si="17"/>
        <v>125</v>
      </c>
      <c r="E74">
        <f t="shared" si="18"/>
        <v>5.2426250625520914E-4</v>
      </c>
      <c r="F74">
        <f t="shared" si="19"/>
        <v>1</v>
      </c>
      <c r="I74">
        <v>70</v>
      </c>
      <c r="J74">
        <f t="shared" si="10"/>
        <v>125</v>
      </c>
      <c r="K74">
        <f t="shared" si="11"/>
        <v>1892.3029593509764</v>
      </c>
      <c r="L74">
        <f t="shared" si="12"/>
        <v>6.6057075788156353E-2</v>
      </c>
      <c r="M74">
        <f t="shared" si="13"/>
        <v>6.6057075788156353E-2</v>
      </c>
      <c r="N74">
        <f t="shared" si="14"/>
        <v>1892.3029593509764</v>
      </c>
      <c r="O74">
        <f t="shared" si="15"/>
        <v>0.99206349206349198</v>
      </c>
    </row>
    <row r="75" spans="2:15" x14ac:dyDescent="0.3">
      <c r="B75">
        <f t="shared" si="16"/>
        <v>1</v>
      </c>
      <c r="C75">
        <f t="shared" si="17"/>
        <v>0</v>
      </c>
      <c r="D75">
        <f t="shared" si="17"/>
        <v>125</v>
      </c>
      <c r="E75">
        <f t="shared" si="18"/>
        <v>5.2426250625520914E-4</v>
      </c>
      <c r="F75">
        <f t="shared" si="19"/>
        <v>1</v>
      </c>
      <c r="I75">
        <v>71</v>
      </c>
      <c r="J75">
        <f t="shared" si="10"/>
        <v>125</v>
      </c>
      <c r="K75">
        <f t="shared" si="11"/>
        <v>1892.3029593509764</v>
      </c>
      <c r="L75">
        <f t="shared" si="12"/>
        <v>6.6057075788156353E-2</v>
      </c>
      <c r="M75">
        <f t="shared" si="13"/>
        <v>6.6057075788156353E-2</v>
      </c>
      <c r="N75">
        <f t="shared" si="14"/>
        <v>1892.3029593509764</v>
      </c>
      <c r="O75">
        <f t="shared" si="15"/>
        <v>0.99206349206349198</v>
      </c>
    </row>
    <row r="76" spans="2:15" x14ac:dyDescent="0.3">
      <c r="B76">
        <f t="shared" si="16"/>
        <v>1</v>
      </c>
      <c r="C76">
        <f t="shared" si="17"/>
        <v>0</v>
      </c>
      <c r="D76">
        <f t="shared" si="17"/>
        <v>125</v>
      </c>
      <c r="E76">
        <f t="shared" si="18"/>
        <v>5.2426250625520914E-4</v>
      </c>
      <c r="F76">
        <f t="shared" si="19"/>
        <v>1</v>
      </c>
      <c r="I76">
        <v>72</v>
      </c>
      <c r="J76">
        <f t="shared" si="10"/>
        <v>125</v>
      </c>
      <c r="K76">
        <f t="shared" si="11"/>
        <v>1892.3029593509764</v>
      </c>
      <c r="L76">
        <f t="shared" si="12"/>
        <v>6.6057075788156353E-2</v>
      </c>
      <c r="M76">
        <f t="shared" si="13"/>
        <v>6.6057075788156353E-2</v>
      </c>
      <c r="N76">
        <f t="shared" si="14"/>
        <v>1892.3029593509764</v>
      </c>
      <c r="O76">
        <f t="shared" si="15"/>
        <v>0.99206349206349198</v>
      </c>
    </row>
    <row r="77" spans="2:15" x14ac:dyDescent="0.3">
      <c r="B77">
        <f t="shared" si="16"/>
        <v>1</v>
      </c>
      <c r="C77">
        <f t="shared" si="17"/>
        <v>0</v>
      </c>
      <c r="D77">
        <f t="shared" si="17"/>
        <v>125</v>
      </c>
      <c r="E77">
        <f t="shared" si="18"/>
        <v>5.2426250625520914E-4</v>
      </c>
      <c r="F77">
        <f t="shared" si="19"/>
        <v>1</v>
      </c>
      <c r="I77">
        <v>73</v>
      </c>
      <c r="J77">
        <f t="shared" si="10"/>
        <v>125</v>
      </c>
      <c r="K77">
        <f t="shared" si="11"/>
        <v>1892.3029593509764</v>
      </c>
      <c r="L77">
        <f t="shared" si="12"/>
        <v>6.6057075788156353E-2</v>
      </c>
      <c r="M77">
        <f t="shared" si="13"/>
        <v>6.6057075788156353E-2</v>
      </c>
      <c r="N77">
        <f t="shared" si="14"/>
        <v>1892.3029593509764</v>
      </c>
      <c r="O77">
        <f t="shared" si="15"/>
        <v>0.99206349206349198</v>
      </c>
    </row>
    <row r="78" spans="2:15" x14ac:dyDescent="0.3">
      <c r="B78">
        <f t="shared" si="16"/>
        <v>1</v>
      </c>
      <c r="C78">
        <f t="shared" si="17"/>
        <v>0</v>
      </c>
      <c r="D78">
        <f t="shared" si="17"/>
        <v>125</v>
      </c>
      <c r="E78">
        <f t="shared" si="18"/>
        <v>5.2426250625520914E-4</v>
      </c>
      <c r="F78">
        <f t="shared" si="19"/>
        <v>1</v>
      </c>
      <c r="I78">
        <v>74</v>
      </c>
      <c r="J78">
        <f t="shared" si="10"/>
        <v>125</v>
      </c>
      <c r="K78">
        <f t="shared" si="11"/>
        <v>1892.3029593509764</v>
      </c>
      <c r="L78">
        <f t="shared" si="12"/>
        <v>6.6057075788156353E-2</v>
      </c>
      <c r="M78">
        <f t="shared" si="13"/>
        <v>6.6057075788156353E-2</v>
      </c>
      <c r="N78">
        <f t="shared" si="14"/>
        <v>1892.3029593509764</v>
      </c>
      <c r="O78">
        <f t="shared" si="15"/>
        <v>0.99206349206349198</v>
      </c>
    </row>
    <row r="79" spans="2:15" x14ac:dyDescent="0.3">
      <c r="B79">
        <f t="shared" si="16"/>
        <v>1</v>
      </c>
      <c r="C79">
        <f t="shared" si="17"/>
        <v>0</v>
      </c>
      <c r="D79">
        <f t="shared" si="17"/>
        <v>125</v>
      </c>
      <c r="E79">
        <f t="shared" si="18"/>
        <v>5.2426250625520914E-4</v>
      </c>
      <c r="F79">
        <f t="shared" si="19"/>
        <v>1</v>
      </c>
      <c r="I79">
        <v>75</v>
      </c>
      <c r="J79">
        <f t="shared" si="10"/>
        <v>125</v>
      </c>
      <c r="K79">
        <f t="shared" si="11"/>
        <v>1892.3029593509764</v>
      </c>
      <c r="L79">
        <f t="shared" si="12"/>
        <v>6.6057075788156353E-2</v>
      </c>
      <c r="M79">
        <f t="shared" si="13"/>
        <v>6.6057075788156353E-2</v>
      </c>
      <c r="N79">
        <f t="shared" si="14"/>
        <v>1892.3029593509764</v>
      </c>
      <c r="O79">
        <f t="shared" si="15"/>
        <v>0.99206349206349198</v>
      </c>
    </row>
    <row r="80" spans="2:15" x14ac:dyDescent="0.3">
      <c r="B80">
        <f t="shared" si="16"/>
        <v>1</v>
      </c>
      <c r="C80">
        <f t="shared" si="17"/>
        <v>0</v>
      </c>
      <c r="D80">
        <f t="shared" si="17"/>
        <v>125</v>
      </c>
      <c r="E80">
        <f t="shared" si="18"/>
        <v>5.2426250625520914E-4</v>
      </c>
      <c r="F80">
        <f t="shared" si="19"/>
        <v>1</v>
      </c>
      <c r="I80">
        <v>76</v>
      </c>
      <c r="J80">
        <f t="shared" si="10"/>
        <v>125</v>
      </c>
      <c r="K80">
        <f t="shared" si="11"/>
        <v>1892.3029593509764</v>
      </c>
      <c r="L80">
        <f t="shared" si="12"/>
        <v>6.6057075788156353E-2</v>
      </c>
      <c r="M80">
        <f t="shared" si="13"/>
        <v>6.6057075788156353E-2</v>
      </c>
      <c r="N80">
        <f t="shared" si="14"/>
        <v>1892.3029593509764</v>
      </c>
      <c r="O80">
        <f t="shared" si="15"/>
        <v>0.99206349206349198</v>
      </c>
    </row>
    <row r="81" spans="2:15" x14ac:dyDescent="0.3">
      <c r="B81">
        <f t="shared" si="16"/>
        <v>1</v>
      </c>
      <c r="C81">
        <f t="shared" si="17"/>
        <v>0</v>
      </c>
      <c r="D81">
        <f t="shared" si="17"/>
        <v>125</v>
      </c>
      <c r="E81">
        <f t="shared" si="18"/>
        <v>5.2426250625520914E-4</v>
      </c>
      <c r="F81">
        <f t="shared" si="19"/>
        <v>1</v>
      </c>
      <c r="I81">
        <v>77</v>
      </c>
      <c r="J81">
        <f t="shared" si="10"/>
        <v>125</v>
      </c>
      <c r="K81">
        <f t="shared" si="11"/>
        <v>1892.3029593509764</v>
      </c>
      <c r="L81">
        <f t="shared" si="12"/>
        <v>6.6057075788156353E-2</v>
      </c>
      <c r="M81">
        <f t="shared" si="13"/>
        <v>6.6057075788156353E-2</v>
      </c>
      <c r="N81">
        <f t="shared" si="14"/>
        <v>1892.3029593509764</v>
      </c>
      <c r="O81">
        <f t="shared" si="15"/>
        <v>0.99206349206349198</v>
      </c>
    </row>
    <row r="82" spans="2:15" x14ac:dyDescent="0.3">
      <c r="B82">
        <f t="shared" si="16"/>
        <v>1</v>
      </c>
      <c r="C82">
        <f t="shared" si="17"/>
        <v>0</v>
      </c>
      <c r="D82">
        <f t="shared" si="17"/>
        <v>125</v>
      </c>
      <c r="E82">
        <f t="shared" si="18"/>
        <v>5.2426250625520914E-4</v>
      </c>
      <c r="F82">
        <f t="shared" si="19"/>
        <v>1</v>
      </c>
      <c r="I82">
        <v>78</v>
      </c>
      <c r="J82">
        <f t="shared" si="10"/>
        <v>125</v>
      </c>
      <c r="K82">
        <f t="shared" si="11"/>
        <v>1892.3029593509764</v>
      </c>
      <c r="L82">
        <f t="shared" si="12"/>
        <v>6.6057075788156353E-2</v>
      </c>
      <c r="M82">
        <f t="shared" si="13"/>
        <v>6.6057075788156353E-2</v>
      </c>
      <c r="N82">
        <f t="shared" si="14"/>
        <v>1892.3029593509764</v>
      </c>
      <c r="O82">
        <f t="shared" si="15"/>
        <v>0.99206349206349198</v>
      </c>
    </row>
    <row r="83" spans="2:15" x14ac:dyDescent="0.3">
      <c r="B83">
        <f t="shared" si="16"/>
        <v>1</v>
      </c>
      <c r="C83">
        <f t="shared" si="17"/>
        <v>0</v>
      </c>
      <c r="D83">
        <f t="shared" si="17"/>
        <v>125</v>
      </c>
      <c r="E83">
        <f t="shared" si="18"/>
        <v>5.2426250625520914E-4</v>
      </c>
      <c r="F83">
        <f t="shared" si="19"/>
        <v>1</v>
      </c>
      <c r="I83">
        <v>79</v>
      </c>
      <c r="J83">
        <f t="shared" si="10"/>
        <v>125</v>
      </c>
      <c r="K83">
        <f t="shared" si="11"/>
        <v>1892.3029593509764</v>
      </c>
      <c r="L83">
        <f t="shared" si="12"/>
        <v>6.6057075788156353E-2</v>
      </c>
      <c r="M83">
        <f t="shared" si="13"/>
        <v>6.6057075788156353E-2</v>
      </c>
      <c r="N83">
        <f t="shared" si="14"/>
        <v>1892.3029593509764</v>
      </c>
      <c r="O83">
        <f t="shared" si="15"/>
        <v>0.99206349206349198</v>
      </c>
    </row>
    <row r="84" spans="2:15" x14ac:dyDescent="0.3">
      <c r="B84">
        <f t="shared" si="16"/>
        <v>1</v>
      </c>
      <c r="C84">
        <f t="shared" si="17"/>
        <v>0</v>
      </c>
      <c r="D84">
        <f t="shared" si="17"/>
        <v>125</v>
      </c>
      <c r="E84">
        <f t="shared" si="18"/>
        <v>5.2426250625520914E-4</v>
      </c>
      <c r="F84">
        <f t="shared" si="19"/>
        <v>1</v>
      </c>
      <c r="I84">
        <v>80</v>
      </c>
      <c r="J84">
        <f t="shared" si="10"/>
        <v>125</v>
      </c>
      <c r="K84">
        <f t="shared" si="11"/>
        <v>1892.3029593509764</v>
      </c>
      <c r="L84">
        <f t="shared" si="12"/>
        <v>6.6057075788156353E-2</v>
      </c>
      <c r="M84">
        <f t="shared" si="13"/>
        <v>6.6057075788156353E-2</v>
      </c>
      <c r="N84">
        <f t="shared" si="14"/>
        <v>1892.3029593509764</v>
      </c>
      <c r="O84">
        <f t="shared" si="15"/>
        <v>0.99206349206349198</v>
      </c>
    </row>
    <row r="85" spans="2:15" x14ac:dyDescent="0.3">
      <c r="B85">
        <f t="shared" si="16"/>
        <v>1</v>
      </c>
      <c r="C85">
        <f t="shared" si="17"/>
        <v>0</v>
      </c>
      <c r="D85">
        <f t="shared" si="17"/>
        <v>125</v>
      </c>
      <c r="E85">
        <f t="shared" si="18"/>
        <v>5.2426250625520914E-4</v>
      </c>
      <c r="F85">
        <f t="shared" si="19"/>
        <v>1</v>
      </c>
      <c r="I85">
        <v>81</v>
      </c>
      <c r="J85">
        <f t="shared" si="10"/>
        <v>125</v>
      </c>
      <c r="K85">
        <f t="shared" si="11"/>
        <v>1892.3029593509764</v>
      </c>
      <c r="L85">
        <f t="shared" si="12"/>
        <v>6.6057075788156353E-2</v>
      </c>
      <c r="M85">
        <f t="shared" si="13"/>
        <v>6.6057075788156353E-2</v>
      </c>
      <c r="N85">
        <f t="shared" si="14"/>
        <v>1892.3029593509764</v>
      </c>
      <c r="O85">
        <f t="shared" si="15"/>
        <v>0.99206349206349198</v>
      </c>
    </row>
    <row r="86" spans="2:15" x14ac:dyDescent="0.3">
      <c r="B86">
        <f t="shared" si="16"/>
        <v>1</v>
      </c>
      <c r="C86">
        <f t="shared" si="17"/>
        <v>0</v>
      </c>
      <c r="D86">
        <f t="shared" si="17"/>
        <v>125</v>
      </c>
      <c r="E86">
        <f t="shared" si="18"/>
        <v>5.2426250625520914E-4</v>
      </c>
      <c r="F86">
        <f t="shared" si="19"/>
        <v>1</v>
      </c>
      <c r="I86">
        <v>82</v>
      </c>
      <c r="J86">
        <f t="shared" si="10"/>
        <v>125</v>
      </c>
      <c r="K86">
        <f t="shared" si="11"/>
        <v>1892.3029593509764</v>
      </c>
      <c r="L86">
        <f t="shared" si="12"/>
        <v>6.6057075788156353E-2</v>
      </c>
      <c r="M86">
        <f t="shared" si="13"/>
        <v>6.6057075788156353E-2</v>
      </c>
      <c r="N86">
        <f t="shared" si="14"/>
        <v>1892.3029593509764</v>
      </c>
      <c r="O86">
        <f t="shared" si="15"/>
        <v>0.99206349206349198</v>
      </c>
    </row>
    <row r="87" spans="2:15" x14ac:dyDescent="0.3">
      <c r="B87">
        <f t="shared" si="16"/>
        <v>1</v>
      </c>
      <c r="C87">
        <f t="shared" si="17"/>
        <v>0</v>
      </c>
      <c r="D87">
        <f t="shared" si="17"/>
        <v>125</v>
      </c>
      <c r="E87">
        <f t="shared" si="18"/>
        <v>5.2426250625520914E-4</v>
      </c>
      <c r="F87">
        <f t="shared" si="19"/>
        <v>1</v>
      </c>
      <c r="I87">
        <v>83</v>
      </c>
      <c r="J87">
        <f t="shared" si="10"/>
        <v>125</v>
      </c>
      <c r="K87">
        <f t="shared" si="11"/>
        <v>1892.3029593509764</v>
      </c>
      <c r="L87">
        <f t="shared" si="12"/>
        <v>6.6057075788156353E-2</v>
      </c>
      <c r="M87">
        <f t="shared" si="13"/>
        <v>6.6057075788156353E-2</v>
      </c>
      <c r="N87">
        <f t="shared" si="14"/>
        <v>1892.3029593509764</v>
      </c>
      <c r="O87">
        <f t="shared" si="15"/>
        <v>0.99206349206349198</v>
      </c>
    </row>
    <row r="88" spans="2:15" x14ac:dyDescent="0.3">
      <c r="B88">
        <f t="shared" si="16"/>
        <v>1</v>
      </c>
      <c r="C88">
        <f t="shared" si="17"/>
        <v>0</v>
      </c>
      <c r="D88">
        <f t="shared" si="17"/>
        <v>125</v>
      </c>
      <c r="E88">
        <f t="shared" si="18"/>
        <v>5.2426250625520914E-4</v>
      </c>
      <c r="F88">
        <f t="shared" si="19"/>
        <v>1</v>
      </c>
      <c r="I88">
        <v>84</v>
      </c>
      <c r="J88">
        <f t="shared" si="10"/>
        <v>125</v>
      </c>
      <c r="K88">
        <f t="shared" si="11"/>
        <v>1892.3029593509764</v>
      </c>
      <c r="L88">
        <f t="shared" si="12"/>
        <v>6.6057075788156353E-2</v>
      </c>
      <c r="M88">
        <f t="shared" si="13"/>
        <v>6.6057075788156353E-2</v>
      </c>
      <c r="N88">
        <f t="shared" si="14"/>
        <v>1892.3029593509764</v>
      </c>
      <c r="O88">
        <f t="shared" si="15"/>
        <v>0.99206349206349198</v>
      </c>
    </row>
    <row r="89" spans="2:15" x14ac:dyDescent="0.3">
      <c r="B89">
        <f t="shared" si="16"/>
        <v>1</v>
      </c>
      <c r="C89">
        <f t="shared" si="17"/>
        <v>0</v>
      </c>
      <c r="D89">
        <f t="shared" si="17"/>
        <v>125</v>
      </c>
      <c r="E89">
        <f t="shared" si="18"/>
        <v>5.2426250625520914E-4</v>
      </c>
      <c r="F89">
        <f t="shared" si="19"/>
        <v>1</v>
      </c>
      <c r="I89">
        <v>85</v>
      </c>
      <c r="J89">
        <f t="shared" si="10"/>
        <v>125</v>
      </c>
      <c r="K89">
        <f t="shared" si="11"/>
        <v>1892.3029593509764</v>
      </c>
      <c r="L89">
        <f t="shared" si="12"/>
        <v>6.6057075788156353E-2</v>
      </c>
      <c r="M89">
        <f t="shared" si="13"/>
        <v>6.6057075788156353E-2</v>
      </c>
      <c r="N89">
        <f t="shared" si="14"/>
        <v>1892.3029593509764</v>
      </c>
      <c r="O89">
        <f t="shared" si="15"/>
        <v>0.99206349206349198</v>
      </c>
    </row>
    <row r="90" spans="2:15" x14ac:dyDescent="0.3">
      <c r="B90">
        <f t="shared" si="16"/>
        <v>1</v>
      </c>
      <c r="C90">
        <f t="shared" si="17"/>
        <v>0</v>
      </c>
      <c r="D90">
        <f t="shared" si="17"/>
        <v>125</v>
      </c>
      <c r="E90">
        <f t="shared" si="18"/>
        <v>5.2426250625520914E-4</v>
      </c>
      <c r="F90">
        <f t="shared" si="19"/>
        <v>1</v>
      </c>
      <c r="I90">
        <v>86</v>
      </c>
      <c r="J90">
        <f t="shared" si="10"/>
        <v>125</v>
      </c>
      <c r="K90">
        <f t="shared" si="11"/>
        <v>1892.3029593509764</v>
      </c>
      <c r="L90">
        <f t="shared" si="12"/>
        <v>6.6057075788156353E-2</v>
      </c>
      <c r="M90">
        <f t="shared" si="13"/>
        <v>6.6057075788156353E-2</v>
      </c>
      <c r="N90">
        <f t="shared" si="14"/>
        <v>1892.3029593509764</v>
      </c>
      <c r="O90">
        <f t="shared" si="15"/>
        <v>0.99206349206349198</v>
      </c>
    </row>
    <row r="91" spans="2:15" x14ac:dyDescent="0.3">
      <c r="B91">
        <f t="shared" si="16"/>
        <v>1</v>
      </c>
      <c r="C91">
        <f t="shared" si="17"/>
        <v>0</v>
      </c>
      <c r="D91">
        <f t="shared" si="17"/>
        <v>125</v>
      </c>
      <c r="E91">
        <f t="shared" si="18"/>
        <v>5.2426250625520914E-4</v>
      </c>
      <c r="F91">
        <f t="shared" si="19"/>
        <v>1</v>
      </c>
      <c r="I91">
        <v>87</v>
      </c>
      <c r="J91">
        <f t="shared" si="10"/>
        <v>125</v>
      </c>
      <c r="K91">
        <f t="shared" si="11"/>
        <v>1892.3029593509764</v>
      </c>
      <c r="L91">
        <f t="shared" si="12"/>
        <v>6.6057075788156353E-2</v>
      </c>
      <c r="M91">
        <f t="shared" si="13"/>
        <v>6.6057075788156353E-2</v>
      </c>
      <c r="N91">
        <f t="shared" si="14"/>
        <v>1892.3029593509764</v>
      </c>
      <c r="O91">
        <f t="shared" si="15"/>
        <v>0.99206349206349198</v>
      </c>
    </row>
    <row r="92" spans="2:15" x14ac:dyDescent="0.3">
      <c r="B92">
        <f t="shared" si="16"/>
        <v>1</v>
      </c>
      <c r="C92">
        <f t="shared" si="17"/>
        <v>0</v>
      </c>
      <c r="D92">
        <f t="shared" si="17"/>
        <v>125</v>
      </c>
      <c r="E92">
        <f t="shared" si="18"/>
        <v>5.2426250625520914E-4</v>
      </c>
      <c r="F92">
        <f t="shared" si="19"/>
        <v>1</v>
      </c>
      <c r="I92">
        <v>88</v>
      </c>
      <c r="J92">
        <f t="shared" si="10"/>
        <v>125</v>
      </c>
      <c r="K92">
        <f t="shared" si="11"/>
        <v>1892.3029593509764</v>
      </c>
      <c r="L92">
        <f t="shared" si="12"/>
        <v>6.6057075788156353E-2</v>
      </c>
      <c r="M92">
        <f t="shared" si="13"/>
        <v>6.6057075788156353E-2</v>
      </c>
      <c r="N92">
        <f t="shared" si="14"/>
        <v>1892.3029593509764</v>
      </c>
      <c r="O92">
        <f t="shared" si="15"/>
        <v>0.99206349206349198</v>
      </c>
    </row>
    <row r="93" spans="2:15" x14ac:dyDescent="0.3">
      <c r="B93">
        <f t="shared" si="16"/>
        <v>1</v>
      </c>
      <c r="C93">
        <f t="shared" si="17"/>
        <v>0</v>
      </c>
      <c r="D93">
        <f t="shared" si="17"/>
        <v>125</v>
      </c>
      <c r="E93">
        <f t="shared" si="18"/>
        <v>5.2426250625520914E-4</v>
      </c>
      <c r="F93">
        <f t="shared" si="19"/>
        <v>1</v>
      </c>
      <c r="I93">
        <v>89</v>
      </c>
      <c r="J93">
        <f t="shared" si="10"/>
        <v>125</v>
      </c>
      <c r="K93">
        <f t="shared" si="11"/>
        <v>1892.3029593509764</v>
      </c>
      <c r="L93">
        <f t="shared" si="12"/>
        <v>6.6057075788156353E-2</v>
      </c>
      <c r="M93">
        <f t="shared" si="13"/>
        <v>6.6057075788156353E-2</v>
      </c>
      <c r="N93">
        <f t="shared" si="14"/>
        <v>1892.3029593509764</v>
      </c>
      <c r="O93">
        <f t="shared" si="15"/>
        <v>0.99206349206349198</v>
      </c>
    </row>
    <row r="94" spans="2:15" x14ac:dyDescent="0.3">
      <c r="B94">
        <f t="shared" si="16"/>
        <v>1</v>
      </c>
      <c r="C94">
        <f t="shared" si="17"/>
        <v>0</v>
      </c>
      <c r="D94">
        <f t="shared" si="17"/>
        <v>125</v>
      </c>
      <c r="E94">
        <f t="shared" si="18"/>
        <v>5.2426250625520914E-4</v>
      </c>
      <c r="F94">
        <f t="shared" si="19"/>
        <v>1</v>
      </c>
      <c r="I94">
        <v>90</v>
      </c>
      <c r="J94">
        <f t="shared" si="10"/>
        <v>125</v>
      </c>
      <c r="K94">
        <f t="shared" si="11"/>
        <v>1892.3029593509764</v>
      </c>
      <c r="L94">
        <f t="shared" si="12"/>
        <v>6.6057075788156353E-2</v>
      </c>
      <c r="M94">
        <f t="shared" si="13"/>
        <v>6.6057075788156353E-2</v>
      </c>
      <c r="N94">
        <f t="shared" si="14"/>
        <v>1892.3029593509764</v>
      </c>
      <c r="O94">
        <f t="shared" si="15"/>
        <v>0.99206349206349198</v>
      </c>
    </row>
    <row r="95" spans="2:15" x14ac:dyDescent="0.3">
      <c r="B95">
        <f t="shared" si="16"/>
        <v>1</v>
      </c>
      <c r="C95">
        <f t="shared" si="17"/>
        <v>0</v>
      </c>
      <c r="D95">
        <f t="shared" si="17"/>
        <v>125</v>
      </c>
      <c r="E95">
        <f t="shared" si="18"/>
        <v>5.2426250625520914E-4</v>
      </c>
      <c r="F95">
        <f t="shared" si="19"/>
        <v>1</v>
      </c>
      <c r="I95">
        <v>91</v>
      </c>
      <c r="J95">
        <f t="shared" si="10"/>
        <v>125</v>
      </c>
      <c r="K95">
        <f t="shared" si="11"/>
        <v>1892.3029593509764</v>
      </c>
      <c r="L95">
        <f t="shared" si="12"/>
        <v>6.6057075788156353E-2</v>
      </c>
      <c r="M95">
        <f t="shared" si="13"/>
        <v>6.6057075788156353E-2</v>
      </c>
      <c r="N95">
        <f t="shared" si="14"/>
        <v>1892.3029593509764</v>
      </c>
      <c r="O95">
        <f t="shared" si="15"/>
        <v>0.99206349206349198</v>
      </c>
    </row>
    <row r="96" spans="2:15" x14ac:dyDescent="0.3">
      <c r="B96">
        <f t="shared" si="16"/>
        <v>1</v>
      </c>
      <c r="C96">
        <f t="shared" si="17"/>
        <v>0</v>
      </c>
      <c r="D96">
        <f t="shared" si="17"/>
        <v>125</v>
      </c>
      <c r="E96">
        <f t="shared" si="18"/>
        <v>5.2426250625520914E-4</v>
      </c>
      <c r="F96">
        <f t="shared" si="19"/>
        <v>1</v>
      </c>
      <c r="I96">
        <v>92</v>
      </c>
      <c r="J96">
        <f t="shared" si="10"/>
        <v>125</v>
      </c>
      <c r="K96">
        <f t="shared" si="11"/>
        <v>1892.3029593509764</v>
      </c>
      <c r="L96">
        <f t="shared" si="12"/>
        <v>6.6057075788156353E-2</v>
      </c>
      <c r="M96">
        <f t="shared" si="13"/>
        <v>6.6057075788156353E-2</v>
      </c>
      <c r="N96">
        <f t="shared" si="14"/>
        <v>1892.3029593509764</v>
      </c>
      <c r="O96">
        <f t="shared" si="15"/>
        <v>0.99206349206349198</v>
      </c>
    </row>
    <row r="97" spans="2:15" x14ac:dyDescent="0.3">
      <c r="B97">
        <f t="shared" si="16"/>
        <v>1</v>
      </c>
      <c r="C97">
        <f t="shared" si="17"/>
        <v>0</v>
      </c>
      <c r="D97">
        <f t="shared" si="17"/>
        <v>125</v>
      </c>
      <c r="E97">
        <f t="shared" si="18"/>
        <v>5.2426250625520914E-4</v>
      </c>
      <c r="F97">
        <f t="shared" si="19"/>
        <v>1</v>
      </c>
      <c r="I97">
        <v>93</v>
      </c>
      <c r="J97">
        <f t="shared" si="10"/>
        <v>125</v>
      </c>
      <c r="K97">
        <f t="shared" si="11"/>
        <v>1892.3029593509764</v>
      </c>
      <c r="L97">
        <f t="shared" si="12"/>
        <v>6.6057075788156353E-2</v>
      </c>
      <c r="M97">
        <f t="shared" si="13"/>
        <v>6.6057075788156353E-2</v>
      </c>
      <c r="N97">
        <f t="shared" si="14"/>
        <v>1892.3029593509764</v>
      </c>
      <c r="O97">
        <f t="shared" si="15"/>
        <v>0.99206349206349198</v>
      </c>
    </row>
    <row r="98" spans="2:15" x14ac:dyDescent="0.3">
      <c r="B98">
        <f t="shared" si="16"/>
        <v>1</v>
      </c>
      <c r="C98">
        <f t="shared" si="17"/>
        <v>0</v>
      </c>
      <c r="D98">
        <f t="shared" si="17"/>
        <v>125</v>
      </c>
      <c r="E98">
        <f t="shared" si="18"/>
        <v>5.2426250625520914E-4</v>
      </c>
      <c r="F98">
        <f t="shared" si="19"/>
        <v>1</v>
      </c>
      <c r="I98">
        <v>94</v>
      </c>
      <c r="J98">
        <f t="shared" si="10"/>
        <v>125</v>
      </c>
      <c r="K98">
        <f t="shared" si="11"/>
        <v>1892.3029593509764</v>
      </c>
      <c r="L98">
        <f t="shared" si="12"/>
        <v>6.6057075788156353E-2</v>
      </c>
      <c r="M98">
        <f t="shared" si="13"/>
        <v>6.6057075788156353E-2</v>
      </c>
      <c r="N98">
        <f t="shared" si="14"/>
        <v>1892.3029593509764</v>
      </c>
      <c r="O98">
        <f t="shared" si="15"/>
        <v>0.99206349206349198</v>
      </c>
    </row>
    <row r="99" spans="2:15" x14ac:dyDescent="0.3">
      <c r="B99">
        <f t="shared" si="16"/>
        <v>1</v>
      </c>
      <c r="C99">
        <f t="shared" si="17"/>
        <v>0</v>
      </c>
      <c r="D99">
        <f t="shared" si="17"/>
        <v>125</v>
      </c>
      <c r="E99">
        <f t="shared" si="18"/>
        <v>5.2426250625520914E-4</v>
      </c>
      <c r="F99">
        <f t="shared" si="19"/>
        <v>1</v>
      </c>
      <c r="I99">
        <v>95</v>
      </c>
      <c r="J99">
        <f t="shared" si="10"/>
        <v>125</v>
      </c>
      <c r="K99">
        <f t="shared" si="11"/>
        <v>1892.3029593509764</v>
      </c>
      <c r="L99">
        <f t="shared" si="12"/>
        <v>6.6057075788156353E-2</v>
      </c>
      <c r="M99">
        <f t="shared" si="13"/>
        <v>6.6057075788156353E-2</v>
      </c>
      <c r="N99">
        <f t="shared" si="14"/>
        <v>1892.3029593509764</v>
      </c>
      <c r="O99">
        <f t="shared" si="15"/>
        <v>0.99206349206349198</v>
      </c>
    </row>
    <row r="100" spans="2:15" x14ac:dyDescent="0.3">
      <c r="B100">
        <f t="shared" si="16"/>
        <v>1</v>
      </c>
      <c r="C100">
        <f t="shared" si="17"/>
        <v>0</v>
      </c>
      <c r="D100">
        <f t="shared" si="17"/>
        <v>125</v>
      </c>
      <c r="E100">
        <f t="shared" si="18"/>
        <v>5.2426250625520914E-4</v>
      </c>
      <c r="F100">
        <f t="shared" si="19"/>
        <v>1</v>
      </c>
      <c r="I100">
        <v>96</v>
      </c>
      <c r="J100">
        <f t="shared" si="10"/>
        <v>125</v>
      </c>
      <c r="K100">
        <f t="shared" si="11"/>
        <v>1892.3029593509764</v>
      </c>
      <c r="L100">
        <f t="shared" si="12"/>
        <v>6.6057075788156353E-2</v>
      </c>
      <c r="M100">
        <f t="shared" si="13"/>
        <v>6.6057075788156353E-2</v>
      </c>
      <c r="N100">
        <f t="shared" si="14"/>
        <v>1892.3029593509764</v>
      </c>
      <c r="O100">
        <f t="shared" si="15"/>
        <v>0.99206349206349198</v>
      </c>
    </row>
    <row r="101" spans="2:15" x14ac:dyDescent="0.3">
      <c r="B101">
        <f t="shared" si="16"/>
        <v>1</v>
      </c>
      <c r="C101">
        <f t="shared" si="17"/>
        <v>0</v>
      </c>
      <c r="D101">
        <f t="shared" si="17"/>
        <v>125</v>
      </c>
      <c r="E101">
        <f t="shared" si="18"/>
        <v>5.2426250625520914E-4</v>
      </c>
      <c r="F101">
        <f t="shared" si="19"/>
        <v>1</v>
      </c>
      <c r="I101">
        <v>97</v>
      </c>
      <c r="J101">
        <f t="shared" si="10"/>
        <v>125</v>
      </c>
      <c r="K101">
        <f t="shared" si="11"/>
        <v>1892.3029593509764</v>
      </c>
      <c r="L101">
        <f t="shared" si="12"/>
        <v>6.6057075788156353E-2</v>
      </c>
      <c r="M101">
        <f t="shared" si="13"/>
        <v>6.6057075788156353E-2</v>
      </c>
      <c r="N101">
        <f t="shared" si="14"/>
        <v>1892.3029593509764</v>
      </c>
      <c r="O101">
        <f t="shared" si="15"/>
        <v>0.99206349206349198</v>
      </c>
    </row>
    <row r="102" spans="2:15" x14ac:dyDescent="0.3">
      <c r="B102">
        <f t="shared" si="16"/>
        <v>1</v>
      </c>
      <c r="C102">
        <f t="shared" si="17"/>
        <v>0</v>
      </c>
      <c r="D102">
        <f t="shared" si="17"/>
        <v>125</v>
      </c>
      <c r="E102">
        <f t="shared" si="18"/>
        <v>5.2426250625520914E-4</v>
      </c>
      <c r="F102">
        <f t="shared" si="19"/>
        <v>1</v>
      </c>
      <c r="I102">
        <v>98</v>
      </c>
      <c r="J102">
        <f t="shared" si="10"/>
        <v>125</v>
      </c>
      <c r="K102">
        <f t="shared" si="11"/>
        <v>1892.3029593509764</v>
      </c>
      <c r="L102">
        <f t="shared" si="12"/>
        <v>6.6057075788156353E-2</v>
      </c>
      <c r="M102">
        <f t="shared" si="13"/>
        <v>6.6057075788156353E-2</v>
      </c>
      <c r="N102">
        <f t="shared" si="14"/>
        <v>1892.3029593509764</v>
      </c>
      <c r="O102">
        <f t="shared" si="15"/>
        <v>0.99206349206349198</v>
      </c>
    </row>
    <row r="103" spans="2:15" x14ac:dyDescent="0.3">
      <c r="B103">
        <f t="shared" si="16"/>
        <v>1</v>
      </c>
      <c r="C103">
        <f t="shared" si="17"/>
        <v>0</v>
      </c>
      <c r="D103">
        <f t="shared" si="17"/>
        <v>125</v>
      </c>
      <c r="E103">
        <f t="shared" si="18"/>
        <v>5.2426250625520914E-4</v>
      </c>
      <c r="F103">
        <f t="shared" si="19"/>
        <v>1</v>
      </c>
      <c r="I103">
        <v>99</v>
      </c>
      <c r="J103">
        <f t="shared" si="10"/>
        <v>125</v>
      </c>
      <c r="K103">
        <f t="shared" si="11"/>
        <v>1892.3029593509764</v>
      </c>
      <c r="L103">
        <f t="shared" si="12"/>
        <v>6.6057075788156353E-2</v>
      </c>
      <c r="M103">
        <f t="shared" si="13"/>
        <v>6.6057075788156353E-2</v>
      </c>
      <c r="N103">
        <f t="shared" si="14"/>
        <v>1892.3029593509764</v>
      </c>
      <c r="O103">
        <f t="shared" si="15"/>
        <v>0.99206349206349198</v>
      </c>
    </row>
    <row r="104" spans="2:15" x14ac:dyDescent="0.3">
      <c r="B104">
        <f t="shared" si="16"/>
        <v>1</v>
      </c>
      <c r="C104">
        <f t="shared" si="17"/>
        <v>0</v>
      </c>
      <c r="D104">
        <f t="shared" si="17"/>
        <v>125</v>
      </c>
      <c r="E104">
        <f t="shared" si="18"/>
        <v>5.2426250625520914E-4</v>
      </c>
      <c r="F104">
        <f t="shared" si="19"/>
        <v>1</v>
      </c>
      <c r="I104">
        <v>100</v>
      </c>
      <c r="J104">
        <f t="shared" si="10"/>
        <v>125</v>
      </c>
      <c r="K104">
        <f t="shared" si="11"/>
        <v>1892.3029593509764</v>
      </c>
      <c r="L104">
        <f t="shared" si="12"/>
        <v>6.6057075788156353E-2</v>
      </c>
      <c r="M104">
        <f t="shared" si="13"/>
        <v>6.6057075788156353E-2</v>
      </c>
      <c r="N104">
        <f t="shared" si="14"/>
        <v>1892.3029593509764</v>
      </c>
      <c r="O104">
        <f t="shared" si="15"/>
        <v>0.99206349206349198</v>
      </c>
    </row>
    <row r="105" spans="2:15" x14ac:dyDescent="0.3">
      <c r="B105">
        <f t="shared" si="16"/>
        <v>1</v>
      </c>
      <c r="C105">
        <f t="shared" si="17"/>
        <v>0</v>
      </c>
      <c r="D105">
        <f t="shared" si="17"/>
        <v>125</v>
      </c>
      <c r="E105">
        <f t="shared" si="18"/>
        <v>5.2426250625520914E-4</v>
      </c>
      <c r="F105">
        <f t="shared" si="19"/>
        <v>1</v>
      </c>
      <c r="I105">
        <v>101</v>
      </c>
      <c r="J105">
        <f t="shared" si="10"/>
        <v>125</v>
      </c>
      <c r="K105">
        <f t="shared" si="11"/>
        <v>1892.3029593509764</v>
      </c>
      <c r="L105">
        <f t="shared" si="12"/>
        <v>6.6057075788156353E-2</v>
      </c>
      <c r="M105">
        <f t="shared" si="13"/>
        <v>6.6057075788156353E-2</v>
      </c>
      <c r="N105">
        <f t="shared" si="14"/>
        <v>1892.3029593509764</v>
      </c>
      <c r="O105">
        <f t="shared" si="15"/>
        <v>0.99206349206349198</v>
      </c>
    </row>
    <row r="106" spans="2:15" x14ac:dyDescent="0.3">
      <c r="B106">
        <f t="shared" si="16"/>
        <v>1</v>
      </c>
      <c r="C106">
        <f t="shared" si="17"/>
        <v>0</v>
      </c>
      <c r="D106">
        <f t="shared" si="17"/>
        <v>125</v>
      </c>
      <c r="E106">
        <f t="shared" si="18"/>
        <v>5.2426250625520914E-4</v>
      </c>
      <c r="F106">
        <f t="shared" si="19"/>
        <v>1</v>
      </c>
      <c r="I106">
        <v>102</v>
      </c>
      <c r="J106">
        <f t="shared" si="10"/>
        <v>125</v>
      </c>
      <c r="K106">
        <f t="shared" si="11"/>
        <v>1892.3029593509764</v>
      </c>
      <c r="L106">
        <f t="shared" si="12"/>
        <v>6.6057075788156353E-2</v>
      </c>
      <c r="M106">
        <f t="shared" si="13"/>
        <v>6.6057075788156353E-2</v>
      </c>
      <c r="N106">
        <f t="shared" si="14"/>
        <v>1892.3029593509764</v>
      </c>
      <c r="O106">
        <f t="shared" si="15"/>
        <v>0.99206349206349198</v>
      </c>
    </row>
    <row r="107" spans="2:15" x14ac:dyDescent="0.3">
      <c r="B107">
        <f t="shared" si="16"/>
        <v>1</v>
      </c>
      <c r="C107">
        <f t="shared" si="17"/>
        <v>0</v>
      </c>
      <c r="D107">
        <f t="shared" si="17"/>
        <v>125</v>
      </c>
      <c r="E107">
        <f t="shared" si="18"/>
        <v>5.2426250625520914E-4</v>
      </c>
      <c r="F107">
        <f t="shared" si="19"/>
        <v>1</v>
      </c>
      <c r="I107">
        <v>103</v>
      </c>
      <c r="J107">
        <f t="shared" si="10"/>
        <v>125</v>
      </c>
      <c r="K107">
        <f t="shared" si="11"/>
        <v>1892.3029593509764</v>
      </c>
      <c r="L107">
        <f t="shared" si="12"/>
        <v>6.6057075788156353E-2</v>
      </c>
      <c r="M107">
        <f t="shared" si="13"/>
        <v>6.6057075788156353E-2</v>
      </c>
      <c r="N107">
        <f t="shared" si="14"/>
        <v>1892.3029593509764</v>
      </c>
      <c r="O107">
        <f t="shared" si="15"/>
        <v>0.99206349206349198</v>
      </c>
    </row>
    <row r="108" spans="2:15" x14ac:dyDescent="0.3">
      <c r="B108">
        <f t="shared" si="16"/>
        <v>1</v>
      </c>
      <c r="C108">
        <f t="shared" si="17"/>
        <v>0</v>
      </c>
      <c r="D108">
        <f t="shared" si="17"/>
        <v>125</v>
      </c>
      <c r="E108">
        <f t="shared" si="18"/>
        <v>5.2426250625520914E-4</v>
      </c>
      <c r="F108">
        <f t="shared" si="19"/>
        <v>1</v>
      </c>
      <c r="I108">
        <v>104</v>
      </c>
      <c r="J108">
        <f t="shared" si="10"/>
        <v>125</v>
      </c>
      <c r="K108">
        <f t="shared" si="11"/>
        <v>1892.3029593509764</v>
      </c>
      <c r="L108">
        <f t="shared" si="12"/>
        <v>6.6057075788156353E-2</v>
      </c>
      <c r="M108">
        <f t="shared" si="13"/>
        <v>6.6057075788156353E-2</v>
      </c>
      <c r="N108">
        <f t="shared" si="14"/>
        <v>1892.3029593509764</v>
      </c>
      <c r="O108">
        <f t="shared" si="15"/>
        <v>0.99206349206349198</v>
      </c>
    </row>
    <row r="109" spans="2:15" x14ac:dyDescent="0.3">
      <c r="B109">
        <f t="shared" si="16"/>
        <v>1</v>
      </c>
      <c r="C109">
        <f t="shared" si="17"/>
        <v>0</v>
      </c>
      <c r="D109">
        <f t="shared" si="17"/>
        <v>125</v>
      </c>
      <c r="E109">
        <f t="shared" si="18"/>
        <v>5.2426250625520914E-4</v>
      </c>
      <c r="F109">
        <f t="shared" si="19"/>
        <v>1</v>
      </c>
      <c r="I109">
        <v>105</v>
      </c>
      <c r="J109">
        <f t="shared" si="10"/>
        <v>125</v>
      </c>
      <c r="K109">
        <f t="shared" si="11"/>
        <v>1892.3029593509764</v>
      </c>
      <c r="L109">
        <f t="shared" si="12"/>
        <v>6.6057075788156353E-2</v>
      </c>
      <c r="M109">
        <f t="shared" si="13"/>
        <v>6.6057075788156353E-2</v>
      </c>
      <c r="N109">
        <f t="shared" si="14"/>
        <v>1892.3029593509764</v>
      </c>
      <c r="O109">
        <f t="shared" si="15"/>
        <v>0.99206349206349198</v>
      </c>
    </row>
    <row r="110" spans="2:15" x14ac:dyDescent="0.3">
      <c r="B110">
        <f t="shared" si="16"/>
        <v>1</v>
      </c>
      <c r="C110">
        <f t="shared" si="17"/>
        <v>0</v>
      </c>
      <c r="D110">
        <f t="shared" si="17"/>
        <v>125</v>
      </c>
      <c r="E110">
        <f t="shared" si="18"/>
        <v>5.2426250625520914E-4</v>
      </c>
      <c r="F110">
        <f t="shared" si="19"/>
        <v>1</v>
      </c>
      <c r="I110">
        <v>106</v>
      </c>
      <c r="J110">
        <f t="shared" si="10"/>
        <v>125</v>
      </c>
      <c r="K110">
        <f t="shared" si="11"/>
        <v>1892.3029593509764</v>
      </c>
      <c r="L110">
        <f t="shared" si="12"/>
        <v>6.6057075788156353E-2</v>
      </c>
      <c r="M110">
        <f t="shared" si="13"/>
        <v>6.6057075788156353E-2</v>
      </c>
      <c r="N110">
        <f t="shared" si="14"/>
        <v>1892.3029593509764</v>
      </c>
      <c r="O110">
        <f t="shared" si="15"/>
        <v>0.99206349206349198</v>
      </c>
    </row>
    <row r="111" spans="2:15" x14ac:dyDescent="0.3">
      <c r="B111">
        <f t="shared" si="16"/>
        <v>1</v>
      </c>
      <c r="C111">
        <f t="shared" si="17"/>
        <v>0</v>
      </c>
      <c r="D111">
        <f t="shared" si="17"/>
        <v>125</v>
      </c>
      <c r="E111">
        <f t="shared" si="18"/>
        <v>5.2426250625520914E-4</v>
      </c>
      <c r="F111">
        <f t="shared" si="19"/>
        <v>1</v>
      </c>
      <c r="I111">
        <v>107</v>
      </c>
      <c r="J111">
        <f t="shared" si="10"/>
        <v>125</v>
      </c>
      <c r="K111">
        <f t="shared" si="11"/>
        <v>1892.3029593509764</v>
      </c>
      <c r="L111">
        <f t="shared" si="12"/>
        <v>6.6057075788156353E-2</v>
      </c>
      <c r="M111">
        <f t="shared" si="13"/>
        <v>6.6057075788156353E-2</v>
      </c>
      <c r="N111">
        <f t="shared" si="14"/>
        <v>1892.3029593509764</v>
      </c>
      <c r="O111">
        <f t="shared" si="15"/>
        <v>0.99206349206349198</v>
      </c>
    </row>
    <row r="112" spans="2:15" x14ac:dyDescent="0.3">
      <c r="B112">
        <f t="shared" si="16"/>
        <v>1</v>
      </c>
      <c r="C112">
        <f t="shared" si="17"/>
        <v>0</v>
      </c>
      <c r="D112">
        <f t="shared" si="17"/>
        <v>125</v>
      </c>
      <c r="E112">
        <f t="shared" si="18"/>
        <v>5.2426250625520914E-4</v>
      </c>
      <c r="F112">
        <f t="shared" si="19"/>
        <v>1</v>
      </c>
      <c r="I112">
        <v>108</v>
      </c>
      <c r="J112">
        <f t="shared" si="10"/>
        <v>125</v>
      </c>
      <c r="K112">
        <f t="shared" si="11"/>
        <v>1892.3029593509764</v>
      </c>
      <c r="L112">
        <f t="shared" si="12"/>
        <v>6.6057075788156353E-2</v>
      </c>
      <c r="M112">
        <f t="shared" si="13"/>
        <v>6.6057075788156353E-2</v>
      </c>
      <c r="N112">
        <f t="shared" si="14"/>
        <v>1892.3029593509764</v>
      </c>
      <c r="O112">
        <f t="shared" si="15"/>
        <v>0.99206349206349198</v>
      </c>
    </row>
    <row r="113" spans="2:15" x14ac:dyDescent="0.3">
      <c r="B113">
        <f t="shared" si="16"/>
        <v>1</v>
      </c>
      <c r="C113">
        <f t="shared" si="17"/>
        <v>0</v>
      </c>
      <c r="D113">
        <f t="shared" si="17"/>
        <v>125</v>
      </c>
      <c r="E113">
        <f t="shared" si="18"/>
        <v>5.2426250625520914E-4</v>
      </c>
      <c r="F113">
        <f t="shared" si="19"/>
        <v>1</v>
      </c>
      <c r="I113">
        <v>109</v>
      </c>
      <c r="J113">
        <f t="shared" si="10"/>
        <v>125</v>
      </c>
      <c r="K113">
        <f t="shared" si="11"/>
        <v>1892.3029593509764</v>
      </c>
      <c r="L113">
        <f t="shared" si="12"/>
        <v>6.6057075788156353E-2</v>
      </c>
      <c r="M113">
        <f t="shared" si="13"/>
        <v>6.6057075788156353E-2</v>
      </c>
      <c r="N113">
        <f t="shared" si="14"/>
        <v>1892.3029593509764</v>
      </c>
      <c r="O113">
        <f t="shared" si="15"/>
        <v>0.99206349206349198</v>
      </c>
    </row>
    <row r="114" spans="2:15" x14ac:dyDescent="0.3">
      <c r="B114">
        <f t="shared" si="16"/>
        <v>1</v>
      </c>
      <c r="C114">
        <f t="shared" si="17"/>
        <v>0</v>
      </c>
      <c r="D114">
        <f t="shared" si="17"/>
        <v>125</v>
      </c>
      <c r="E114">
        <f t="shared" si="18"/>
        <v>5.2426250625520914E-4</v>
      </c>
      <c r="F114">
        <f t="shared" si="19"/>
        <v>1</v>
      </c>
      <c r="I114">
        <v>110</v>
      </c>
      <c r="J114">
        <f t="shared" si="10"/>
        <v>125</v>
      </c>
      <c r="K114">
        <f t="shared" si="11"/>
        <v>1892.3029593509764</v>
      </c>
      <c r="L114">
        <f t="shared" si="12"/>
        <v>6.6057075788156353E-2</v>
      </c>
      <c r="M114">
        <f t="shared" si="13"/>
        <v>6.6057075788156353E-2</v>
      </c>
      <c r="N114">
        <f t="shared" si="14"/>
        <v>1892.3029593509764</v>
      </c>
      <c r="O114">
        <f t="shared" si="15"/>
        <v>0.99206349206349198</v>
      </c>
    </row>
    <row r="115" spans="2:15" x14ac:dyDescent="0.3">
      <c r="B115">
        <f t="shared" si="16"/>
        <v>1</v>
      </c>
      <c r="C115">
        <f t="shared" si="17"/>
        <v>0</v>
      </c>
      <c r="D115">
        <f t="shared" si="17"/>
        <v>125</v>
      </c>
      <c r="E115">
        <f t="shared" si="18"/>
        <v>5.2426250625520914E-4</v>
      </c>
      <c r="F115">
        <f t="shared" si="19"/>
        <v>1</v>
      </c>
      <c r="I115">
        <v>111</v>
      </c>
      <c r="J115">
        <f t="shared" si="10"/>
        <v>125</v>
      </c>
      <c r="K115">
        <f t="shared" si="11"/>
        <v>1892.3029593509764</v>
      </c>
      <c r="L115">
        <f t="shared" si="12"/>
        <v>6.6057075788156353E-2</v>
      </c>
      <c r="M115">
        <f t="shared" si="13"/>
        <v>6.6057075788156353E-2</v>
      </c>
      <c r="N115">
        <f t="shared" si="14"/>
        <v>1892.3029593509764</v>
      </c>
      <c r="O115">
        <f t="shared" si="15"/>
        <v>0.99206349206349198</v>
      </c>
    </row>
    <row r="116" spans="2:15" x14ac:dyDescent="0.3">
      <c r="B116">
        <f t="shared" si="16"/>
        <v>1</v>
      </c>
      <c r="C116">
        <f t="shared" si="17"/>
        <v>0</v>
      </c>
      <c r="D116">
        <f t="shared" si="17"/>
        <v>125</v>
      </c>
      <c r="E116">
        <f t="shared" si="18"/>
        <v>5.2426250625520914E-4</v>
      </c>
      <c r="F116">
        <f t="shared" si="19"/>
        <v>1</v>
      </c>
      <c r="I116">
        <v>112</v>
      </c>
      <c r="J116">
        <f t="shared" si="10"/>
        <v>125</v>
      </c>
      <c r="K116">
        <f t="shared" si="11"/>
        <v>1892.3029593509764</v>
      </c>
      <c r="L116">
        <f t="shared" si="12"/>
        <v>6.6057075788156353E-2</v>
      </c>
      <c r="M116">
        <f t="shared" si="13"/>
        <v>6.6057075788156353E-2</v>
      </c>
      <c r="N116">
        <f t="shared" si="14"/>
        <v>1892.3029593509764</v>
      </c>
      <c r="O116">
        <f t="shared" si="15"/>
        <v>0.99206349206349198</v>
      </c>
    </row>
    <row r="117" spans="2:15" x14ac:dyDescent="0.3">
      <c r="B117">
        <f t="shared" si="16"/>
        <v>1</v>
      </c>
      <c r="C117">
        <f t="shared" si="17"/>
        <v>0</v>
      </c>
      <c r="D117">
        <f t="shared" si="17"/>
        <v>125</v>
      </c>
      <c r="E117">
        <f t="shared" si="18"/>
        <v>5.2426250625520914E-4</v>
      </c>
      <c r="F117">
        <f t="shared" si="19"/>
        <v>1</v>
      </c>
      <c r="I117">
        <v>113</v>
      </c>
      <c r="J117">
        <f t="shared" si="10"/>
        <v>125</v>
      </c>
      <c r="K117">
        <f t="shared" si="11"/>
        <v>1892.3029593509764</v>
      </c>
      <c r="L117">
        <f t="shared" si="12"/>
        <v>6.6057075788156353E-2</v>
      </c>
      <c r="M117">
        <f t="shared" si="13"/>
        <v>6.6057075788156353E-2</v>
      </c>
      <c r="N117">
        <f t="shared" si="14"/>
        <v>1892.3029593509764</v>
      </c>
      <c r="O117">
        <f t="shared" si="15"/>
        <v>0.99206349206349198</v>
      </c>
    </row>
    <row r="118" spans="2:15" x14ac:dyDescent="0.3">
      <c r="B118">
        <f t="shared" si="16"/>
        <v>1</v>
      </c>
      <c r="C118">
        <f t="shared" si="17"/>
        <v>0</v>
      </c>
      <c r="D118">
        <f t="shared" si="17"/>
        <v>125</v>
      </c>
      <c r="E118">
        <f t="shared" si="18"/>
        <v>5.2426250625520914E-4</v>
      </c>
      <c r="F118">
        <f t="shared" si="19"/>
        <v>1</v>
      </c>
      <c r="I118">
        <v>114</v>
      </c>
      <c r="J118">
        <f t="shared" si="10"/>
        <v>125</v>
      </c>
      <c r="K118">
        <f t="shared" si="11"/>
        <v>1892.3029593509764</v>
      </c>
      <c r="L118">
        <f t="shared" si="12"/>
        <v>6.6057075788156353E-2</v>
      </c>
      <c r="M118">
        <f t="shared" si="13"/>
        <v>6.6057075788156353E-2</v>
      </c>
      <c r="N118">
        <f t="shared" si="14"/>
        <v>1892.3029593509764</v>
      </c>
      <c r="O118">
        <f t="shared" si="15"/>
        <v>0.99206349206349198</v>
      </c>
    </row>
    <row r="119" spans="2:15" x14ac:dyDescent="0.3">
      <c r="B119">
        <f t="shared" si="16"/>
        <v>1</v>
      </c>
      <c r="C119">
        <f t="shared" si="17"/>
        <v>0</v>
      </c>
      <c r="D119">
        <f t="shared" si="17"/>
        <v>125</v>
      </c>
      <c r="E119">
        <f t="shared" si="18"/>
        <v>5.2426250625520914E-4</v>
      </c>
      <c r="F119">
        <f t="shared" si="19"/>
        <v>1</v>
      </c>
      <c r="I119">
        <v>115</v>
      </c>
      <c r="J119">
        <f t="shared" si="10"/>
        <v>125</v>
      </c>
      <c r="K119">
        <f t="shared" si="11"/>
        <v>1892.3029593509764</v>
      </c>
      <c r="L119">
        <f t="shared" si="12"/>
        <v>6.6057075788156353E-2</v>
      </c>
      <c r="M119">
        <f t="shared" si="13"/>
        <v>6.6057075788156353E-2</v>
      </c>
      <c r="N119">
        <f t="shared" si="14"/>
        <v>1892.3029593509764</v>
      </c>
      <c r="O119">
        <f t="shared" si="15"/>
        <v>0.99206349206349198</v>
      </c>
    </row>
    <row r="120" spans="2:15" x14ac:dyDescent="0.3">
      <c r="B120">
        <f t="shared" si="16"/>
        <v>1</v>
      </c>
      <c r="C120">
        <f t="shared" si="17"/>
        <v>0</v>
      </c>
      <c r="D120">
        <f t="shared" si="17"/>
        <v>125</v>
      </c>
      <c r="E120">
        <f t="shared" si="18"/>
        <v>5.2426250625520914E-4</v>
      </c>
      <c r="F120">
        <f t="shared" si="19"/>
        <v>1</v>
      </c>
      <c r="I120">
        <v>116</v>
      </c>
      <c r="J120">
        <f t="shared" si="10"/>
        <v>125</v>
      </c>
      <c r="K120">
        <f t="shared" si="11"/>
        <v>1892.3029593509764</v>
      </c>
      <c r="L120">
        <f t="shared" si="12"/>
        <v>6.6057075788156353E-2</v>
      </c>
      <c r="M120">
        <f t="shared" si="13"/>
        <v>6.6057075788156353E-2</v>
      </c>
      <c r="N120">
        <f t="shared" si="14"/>
        <v>1892.3029593509764</v>
      </c>
      <c r="O120">
        <f t="shared" si="15"/>
        <v>0.99206349206349198</v>
      </c>
    </row>
    <row r="121" spans="2:15" x14ac:dyDescent="0.3">
      <c r="B121">
        <f t="shared" si="16"/>
        <v>1</v>
      </c>
      <c r="C121">
        <f t="shared" si="17"/>
        <v>0</v>
      </c>
      <c r="D121">
        <f t="shared" si="17"/>
        <v>125</v>
      </c>
      <c r="E121">
        <f t="shared" si="18"/>
        <v>5.2426250625520914E-4</v>
      </c>
      <c r="F121">
        <f t="shared" si="19"/>
        <v>1</v>
      </c>
      <c r="I121">
        <v>117</v>
      </c>
      <c r="J121">
        <f t="shared" si="10"/>
        <v>125</v>
      </c>
      <c r="K121">
        <f t="shared" si="11"/>
        <v>1892.3029593509764</v>
      </c>
      <c r="L121">
        <f t="shared" si="12"/>
        <v>6.6057075788156353E-2</v>
      </c>
      <c r="M121">
        <f t="shared" si="13"/>
        <v>6.6057075788156353E-2</v>
      </c>
      <c r="N121">
        <f t="shared" si="14"/>
        <v>1892.3029593509764</v>
      </c>
      <c r="O121">
        <f t="shared" si="15"/>
        <v>0.99206349206349198</v>
      </c>
    </row>
    <row r="122" spans="2:15" x14ac:dyDescent="0.3">
      <c r="B122">
        <f t="shared" si="16"/>
        <v>1</v>
      </c>
      <c r="C122">
        <f t="shared" si="17"/>
        <v>0</v>
      </c>
      <c r="D122">
        <f t="shared" si="17"/>
        <v>125</v>
      </c>
      <c r="E122">
        <f t="shared" si="18"/>
        <v>5.2426250625520914E-4</v>
      </c>
      <c r="F122">
        <f t="shared" si="19"/>
        <v>1</v>
      </c>
      <c r="I122">
        <v>118</v>
      </c>
      <c r="J122">
        <f t="shared" si="10"/>
        <v>125</v>
      </c>
      <c r="K122">
        <f t="shared" si="11"/>
        <v>1892.3029593509764</v>
      </c>
      <c r="L122">
        <f t="shared" si="12"/>
        <v>6.6057075788156353E-2</v>
      </c>
      <c r="M122">
        <f t="shared" si="13"/>
        <v>6.6057075788156353E-2</v>
      </c>
      <c r="N122">
        <f t="shared" si="14"/>
        <v>1892.3029593509764</v>
      </c>
      <c r="O122">
        <f t="shared" si="15"/>
        <v>0.99206349206349198</v>
      </c>
    </row>
    <row r="123" spans="2:15" x14ac:dyDescent="0.3">
      <c r="B123">
        <f t="shared" si="16"/>
        <v>1</v>
      </c>
      <c r="C123">
        <f t="shared" si="17"/>
        <v>0</v>
      </c>
      <c r="D123">
        <f t="shared" si="17"/>
        <v>125</v>
      </c>
      <c r="E123">
        <f t="shared" si="18"/>
        <v>5.2426250625520914E-4</v>
      </c>
      <c r="F123">
        <f t="shared" si="19"/>
        <v>1</v>
      </c>
      <c r="I123">
        <v>119</v>
      </c>
      <c r="J123">
        <f t="shared" si="10"/>
        <v>125</v>
      </c>
      <c r="K123">
        <f t="shared" si="11"/>
        <v>1892.3029593509764</v>
      </c>
      <c r="L123">
        <f t="shared" si="12"/>
        <v>6.6057075788156353E-2</v>
      </c>
      <c r="M123">
        <f t="shared" si="13"/>
        <v>6.6057075788156353E-2</v>
      </c>
      <c r="N123">
        <f t="shared" si="14"/>
        <v>1892.3029593509764</v>
      </c>
      <c r="O123">
        <f t="shared" si="15"/>
        <v>0.99206349206349198</v>
      </c>
    </row>
    <row r="124" spans="2:15" x14ac:dyDescent="0.3">
      <c r="B124">
        <f t="shared" si="16"/>
        <v>1</v>
      </c>
      <c r="C124">
        <f t="shared" si="17"/>
        <v>0</v>
      </c>
      <c r="D124">
        <f t="shared" si="17"/>
        <v>125</v>
      </c>
      <c r="E124">
        <f t="shared" si="18"/>
        <v>5.2426250625520914E-4</v>
      </c>
      <c r="F124">
        <f t="shared" si="19"/>
        <v>1</v>
      </c>
      <c r="I124">
        <v>120</v>
      </c>
      <c r="J124">
        <f t="shared" si="10"/>
        <v>125</v>
      </c>
      <c r="K124">
        <f t="shared" si="11"/>
        <v>1892.3029593509764</v>
      </c>
      <c r="L124">
        <f t="shared" si="12"/>
        <v>6.6057075788156353E-2</v>
      </c>
      <c r="M124">
        <f t="shared" si="13"/>
        <v>6.6057075788156353E-2</v>
      </c>
      <c r="N124">
        <f t="shared" si="14"/>
        <v>1892.3029593509764</v>
      </c>
      <c r="O124">
        <f t="shared" si="15"/>
        <v>0.99206349206349198</v>
      </c>
    </row>
    <row r="125" spans="2:15" x14ac:dyDescent="0.3">
      <c r="B125">
        <f t="shared" si="16"/>
        <v>1</v>
      </c>
      <c r="C125">
        <f t="shared" si="17"/>
        <v>0</v>
      </c>
      <c r="D125">
        <f t="shared" si="17"/>
        <v>125</v>
      </c>
      <c r="E125">
        <f t="shared" si="18"/>
        <v>5.2426250625520914E-4</v>
      </c>
      <c r="F125">
        <f t="shared" si="19"/>
        <v>1</v>
      </c>
      <c r="I125">
        <v>121</v>
      </c>
      <c r="J125">
        <f t="shared" si="10"/>
        <v>125</v>
      </c>
      <c r="K125">
        <f t="shared" si="11"/>
        <v>1892.3029593509764</v>
      </c>
      <c r="L125">
        <f t="shared" si="12"/>
        <v>6.6057075788156353E-2</v>
      </c>
      <c r="M125">
        <f t="shared" si="13"/>
        <v>6.6057075788156353E-2</v>
      </c>
      <c r="N125">
        <f t="shared" si="14"/>
        <v>1892.3029593509764</v>
      </c>
      <c r="O125">
        <f t="shared" si="15"/>
        <v>0.99206349206349198</v>
      </c>
    </row>
    <row r="126" spans="2:15" x14ac:dyDescent="0.3">
      <c r="B126">
        <f t="shared" si="16"/>
        <v>1</v>
      </c>
      <c r="C126">
        <f t="shared" si="17"/>
        <v>0</v>
      </c>
      <c r="D126">
        <f t="shared" si="17"/>
        <v>125</v>
      </c>
      <c r="E126">
        <f t="shared" si="18"/>
        <v>5.2426250625520914E-4</v>
      </c>
      <c r="F126">
        <f t="shared" si="19"/>
        <v>1</v>
      </c>
      <c r="I126">
        <v>122</v>
      </c>
      <c r="J126">
        <f t="shared" si="10"/>
        <v>125</v>
      </c>
      <c r="K126">
        <f t="shared" si="11"/>
        <v>1892.3029593509764</v>
      </c>
      <c r="L126">
        <f t="shared" si="12"/>
        <v>6.6057075788156353E-2</v>
      </c>
      <c r="M126">
        <f t="shared" si="13"/>
        <v>6.6057075788156353E-2</v>
      </c>
      <c r="N126">
        <f t="shared" si="14"/>
        <v>1892.3029593509764</v>
      </c>
      <c r="O126">
        <f t="shared" si="15"/>
        <v>0.99206349206349198</v>
      </c>
    </row>
    <row r="127" spans="2:15" x14ac:dyDescent="0.3">
      <c r="B127">
        <f t="shared" si="16"/>
        <v>1</v>
      </c>
      <c r="C127">
        <f t="shared" si="17"/>
        <v>0</v>
      </c>
      <c r="D127">
        <f t="shared" si="17"/>
        <v>125</v>
      </c>
      <c r="E127">
        <f t="shared" si="18"/>
        <v>5.2426250625520914E-4</v>
      </c>
      <c r="F127">
        <f t="shared" si="19"/>
        <v>1</v>
      </c>
      <c r="I127">
        <v>123</v>
      </c>
      <c r="J127">
        <f t="shared" si="10"/>
        <v>125</v>
      </c>
      <c r="K127">
        <f t="shared" si="11"/>
        <v>1892.3029593509764</v>
      </c>
      <c r="L127">
        <f t="shared" si="12"/>
        <v>6.6057075788156353E-2</v>
      </c>
      <c r="M127">
        <f t="shared" si="13"/>
        <v>6.6057075788156353E-2</v>
      </c>
      <c r="N127">
        <f t="shared" si="14"/>
        <v>1892.3029593509764</v>
      </c>
      <c r="O127">
        <f t="shared" si="15"/>
        <v>0.99206349206349198</v>
      </c>
    </row>
    <row r="128" spans="2:15" x14ac:dyDescent="0.3">
      <c r="B128">
        <f t="shared" si="16"/>
        <v>1</v>
      </c>
      <c r="C128">
        <f t="shared" si="17"/>
        <v>0</v>
      </c>
      <c r="D128">
        <f t="shared" si="17"/>
        <v>125</v>
      </c>
      <c r="E128">
        <f t="shared" si="18"/>
        <v>5.2426250625520914E-4</v>
      </c>
      <c r="F128">
        <f t="shared" si="19"/>
        <v>1</v>
      </c>
      <c r="I128">
        <v>124</v>
      </c>
      <c r="J128">
        <f t="shared" si="10"/>
        <v>125</v>
      </c>
      <c r="K128">
        <f t="shared" si="11"/>
        <v>1892.3029593509764</v>
      </c>
      <c r="L128">
        <f t="shared" si="12"/>
        <v>6.6057075788156353E-2</v>
      </c>
      <c r="M128">
        <f t="shared" si="13"/>
        <v>6.6057075788156353E-2</v>
      </c>
      <c r="N128">
        <f t="shared" si="14"/>
        <v>1892.3029593509764</v>
      </c>
      <c r="O128">
        <f t="shared" si="15"/>
        <v>0.99206349206349198</v>
      </c>
    </row>
    <row r="129" spans="2:15" x14ac:dyDescent="0.3">
      <c r="B129">
        <f t="shared" si="16"/>
        <v>1</v>
      </c>
      <c r="C129">
        <f t="shared" si="17"/>
        <v>0</v>
      </c>
      <c r="D129">
        <f t="shared" si="17"/>
        <v>125</v>
      </c>
      <c r="E129">
        <f t="shared" si="18"/>
        <v>5.2426250625520914E-4</v>
      </c>
      <c r="F129">
        <f t="shared" si="19"/>
        <v>1</v>
      </c>
      <c r="I129">
        <v>125</v>
      </c>
      <c r="J129">
        <f t="shared" si="10"/>
        <v>125</v>
      </c>
      <c r="K129">
        <f t="shared" si="11"/>
        <v>1892.3029593509764</v>
      </c>
      <c r="L129">
        <f t="shared" si="12"/>
        <v>6.6057075788156353E-2</v>
      </c>
      <c r="M129">
        <f t="shared" si="13"/>
        <v>6.6057075788156353E-2</v>
      </c>
      <c r="N129">
        <f t="shared" si="14"/>
        <v>1892.3029593509764</v>
      </c>
      <c r="O129">
        <f t="shared" si="15"/>
        <v>0.99206349206349198</v>
      </c>
    </row>
    <row r="130" spans="2:15" x14ac:dyDescent="0.3">
      <c r="B130">
        <f t="shared" si="16"/>
        <v>1</v>
      </c>
      <c r="C130">
        <f t="shared" si="17"/>
        <v>0</v>
      </c>
      <c r="D130">
        <f t="shared" si="17"/>
        <v>125</v>
      </c>
      <c r="E130">
        <f t="shared" si="18"/>
        <v>5.2426250625520914E-4</v>
      </c>
      <c r="F130">
        <f t="shared" si="19"/>
        <v>1</v>
      </c>
      <c r="I130">
        <v>126</v>
      </c>
      <c r="J130">
        <f t="shared" si="10"/>
        <v>125</v>
      </c>
      <c r="K130">
        <f t="shared" si="11"/>
        <v>1892.3029593509764</v>
      </c>
      <c r="L130">
        <f t="shared" si="12"/>
        <v>6.6057075788156353E-2</v>
      </c>
      <c r="M130">
        <f t="shared" si="13"/>
        <v>6.6057075788156353E-2</v>
      </c>
      <c r="N130">
        <f t="shared" si="14"/>
        <v>1892.3029593509764</v>
      </c>
      <c r="O130">
        <f t="shared" si="15"/>
        <v>0.99206349206349198</v>
      </c>
    </row>
    <row r="131" spans="2:15" x14ac:dyDescent="0.3">
      <c r="B131">
        <f t="shared" si="16"/>
        <v>1</v>
      </c>
      <c r="C131">
        <f t="shared" si="17"/>
        <v>0</v>
      </c>
      <c r="D131">
        <f t="shared" si="17"/>
        <v>125</v>
      </c>
      <c r="E131">
        <f t="shared" si="18"/>
        <v>5.2426250625520914E-4</v>
      </c>
      <c r="F131">
        <f t="shared" si="19"/>
        <v>1</v>
      </c>
      <c r="I131">
        <v>127</v>
      </c>
      <c r="J131">
        <f t="shared" si="10"/>
        <v>125</v>
      </c>
      <c r="K131">
        <f t="shared" si="11"/>
        <v>1892.3029593509764</v>
      </c>
      <c r="L131">
        <f t="shared" si="12"/>
        <v>6.6057075788156353E-2</v>
      </c>
      <c r="M131">
        <f t="shared" si="13"/>
        <v>6.6057075788156353E-2</v>
      </c>
      <c r="N131">
        <f t="shared" si="14"/>
        <v>1892.3029593509764</v>
      </c>
      <c r="O131">
        <f t="shared" si="15"/>
        <v>0.99206349206349198</v>
      </c>
    </row>
    <row r="132" spans="2:15" x14ac:dyDescent="0.3">
      <c r="B132">
        <f t="shared" si="16"/>
        <v>1</v>
      </c>
      <c r="C132">
        <f t="shared" si="17"/>
        <v>0</v>
      </c>
      <c r="D132">
        <f t="shared" si="17"/>
        <v>125</v>
      </c>
      <c r="E132">
        <f t="shared" si="18"/>
        <v>5.2426250625520914E-4</v>
      </c>
      <c r="F132">
        <f t="shared" si="19"/>
        <v>1</v>
      </c>
      <c r="I132">
        <v>128</v>
      </c>
      <c r="J132">
        <f t="shared" si="10"/>
        <v>125</v>
      </c>
      <c r="K132">
        <f t="shared" si="11"/>
        <v>1892.3029593509764</v>
      </c>
      <c r="L132">
        <f t="shared" si="12"/>
        <v>6.6057075788156353E-2</v>
      </c>
      <c r="M132">
        <f t="shared" si="13"/>
        <v>6.6057075788156353E-2</v>
      </c>
      <c r="N132">
        <f t="shared" si="14"/>
        <v>1892.3029593509764</v>
      </c>
      <c r="O132">
        <f t="shared" si="15"/>
        <v>0.99206349206349198</v>
      </c>
    </row>
    <row r="133" spans="2:15" x14ac:dyDescent="0.3">
      <c r="B133">
        <f t="shared" si="16"/>
        <v>1</v>
      </c>
      <c r="C133">
        <f t="shared" si="17"/>
        <v>0</v>
      </c>
      <c r="D133">
        <f t="shared" si="17"/>
        <v>125</v>
      </c>
      <c r="E133">
        <f t="shared" si="18"/>
        <v>5.2426250625520914E-4</v>
      </c>
      <c r="F133">
        <f t="shared" si="19"/>
        <v>1</v>
      </c>
      <c r="I133">
        <v>129</v>
      </c>
      <c r="J133">
        <f t="shared" si="10"/>
        <v>125</v>
      </c>
      <c r="K133">
        <f t="shared" si="11"/>
        <v>1892.3029593509764</v>
      </c>
      <c r="L133">
        <f t="shared" si="12"/>
        <v>6.6057075788156353E-2</v>
      </c>
      <c r="M133">
        <f t="shared" si="13"/>
        <v>6.6057075788156353E-2</v>
      </c>
      <c r="N133">
        <f t="shared" si="14"/>
        <v>1892.3029593509764</v>
      </c>
      <c r="O133">
        <f t="shared" si="15"/>
        <v>0.99206349206349198</v>
      </c>
    </row>
    <row r="134" spans="2:15" x14ac:dyDescent="0.3">
      <c r="B134">
        <f t="shared" si="16"/>
        <v>1</v>
      </c>
      <c r="C134">
        <f t="shared" si="17"/>
        <v>0</v>
      </c>
      <c r="D134">
        <f t="shared" si="17"/>
        <v>125</v>
      </c>
      <c r="E134">
        <f t="shared" si="18"/>
        <v>5.2426250625520914E-4</v>
      </c>
      <c r="F134">
        <f t="shared" si="19"/>
        <v>1</v>
      </c>
      <c r="I134">
        <v>130</v>
      </c>
      <c r="J134">
        <f>K134*L134*F134</f>
        <v>125</v>
      </c>
      <c r="K134">
        <f>D134/(C134+M134)</f>
        <v>1892.3029593509764</v>
      </c>
      <c r="L134">
        <f>E134*(1+J133)</f>
        <v>6.6057075788156353E-2</v>
      </c>
      <c r="M134">
        <f>L134*F134</f>
        <v>6.6057075788156353E-2</v>
      </c>
      <c r="N134">
        <f>K134*F134</f>
        <v>1892.3029593509764</v>
      </c>
      <c r="O134">
        <f>N134*E134*F134</f>
        <v>0.99206349206349198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AE3-C2D4-4104-BEB9-BA93F01A9B05}">
  <dimension ref="A2:AC134"/>
  <sheetViews>
    <sheetView topLeftCell="A2" zoomScale="117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88671875" bestFit="1" customWidth="1"/>
    <col min="4" max="4" width="6.6640625" bestFit="1" customWidth="1"/>
    <col min="5" max="5" width="14.77734375" bestFit="1" customWidth="1"/>
    <col min="6" max="6" width="19.5546875" bestFit="1" customWidth="1"/>
    <col min="9" max="9" width="15.109375" bestFit="1" customWidth="1"/>
    <col min="10" max="17" width="4.33203125" bestFit="1" customWidth="1"/>
    <col min="18" max="25" width="12.33203125" bestFit="1" customWidth="1"/>
    <col min="27" max="27" width="20.109375" bestFit="1" customWidth="1"/>
    <col min="28" max="29" width="13.44140625" bestFit="1" customWidth="1"/>
  </cols>
  <sheetData>
    <row r="2" spans="1:29" x14ac:dyDescent="0.3">
      <c r="A2" t="s">
        <v>27</v>
      </c>
      <c r="D2" t="s">
        <v>38</v>
      </c>
      <c r="E2" t="s">
        <v>38</v>
      </c>
      <c r="H2" t="s">
        <v>28</v>
      </c>
    </row>
    <row r="3" spans="1:29" x14ac:dyDescent="0.3">
      <c r="B3" t="s">
        <v>24</v>
      </c>
      <c r="C3" t="s">
        <v>36</v>
      </c>
      <c r="D3" t="s">
        <v>23</v>
      </c>
      <c r="E3" t="s">
        <v>46</v>
      </c>
      <c r="F3" t="s">
        <v>47</v>
      </c>
      <c r="I3" t="s">
        <v>34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29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31</v>
      </c>
      <c r="AB3" t="s">
        <v>64</v>
      </c>
      <c r="AC3" t="s">
        <v>65</v>
      </c>
    </row>
    <row r="4" spans="1:29" x14ac:dyDescent="0.3">
      <c r="E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9" x14ac:dyDescent="0.3">
      <c r="B5">
        <v>8</v>
      </c>
      <c r="C5">
        <v>0</v>
      </c>
      <c r="D5">
        <f>125</f>
        <v>125</v>
      </c>
      <c r="E5">
        <f xml:space="preserve"> 1/'Over clients'!R12</f>
        <v>4.1941000500416731E-3</v>
      </c>
      <c r="F5">
        <f>1/8</f>
        <v>0.125</v>
      </c>
      <c r="I5">
        <v>1</v>
      </c>
      <c r="J5">
        <f>R5*S5*F5</f>
        <v>15.625000000000004</v>
      </c>
      <c r="K5">
        <f>R5*T5*F5</f>
        <v>15.625000000000004</v>
      </c>
      <c r="L5">
        <f>R5*U5*F5</f>
        <v>15.625000000000004</v>
      </c>
      <c r="M5">
        <f>R5*V5*F5</f>
        <v>15.625000000000004</v>
      </c>
      <c r="N5">
        <f>R5*W5*F5</f>
        <v>15.625000000000004</v>
      </c>
      <c r="O5">
        <f>R5*X5*F5</f>
        <v>15.625000000000004</v>
      </c>
      <c r="P5">
        <f>R5*Y5*F5</f>
        <v>15.625000000000004</v>
      </c>
      <c r="Q5">
        <f>R5*Z5*F5</f>
        <v>15.625000000000004</v>
      </c>
      <c r="R5">
        <f t="shared" ref="R5:R36" si="0">D5/(C5+AA5)</f>
        <v>29803.771609777887</v>
      </c>
      <c r="S5">
        <f t="shared" ref="S5:S36" si="1">E5*(1+J4)</f>
        <v>4.1941000500416731E-3</v>
      </c>
      <c r="T5">
        <f>E5*(1+K4)</f>
        <v>4.1941000500416731E-3</v>
      </c>
      <c r="U5">
        <f>E5*(1+L4)</f>
        <v>4.1941000500416731E-3</v>
      </c>
      <c r="V5">
        <f>E5*(1+M4)</f>
        <v>4.1941000500416731E-3</v>
      </c>
      <c r="W5">
        <f>E5*(1+N4)</f>
        <v>4.1941000500416731E-3</v>
      </c>
      <c r="X5">
        <f>E5*(1+O4)</f>
        <v>4.1941000500416731E-3</v>
      </c>
      <c r="Y5">
        <f>E5*(1+P4)</f>
        <v>4.1941000500416731E-3</v>
      </c>
      <c r="Z5">
        <f>E5*(1+Q4)</f>
        <v>4.1941000500416731E-3</v>
      </c>
      <c r="AA5">
        <f>(S5*F5)+(T5*F5)+(U5*F5)+(V5*F5)+(W5*F5)+(X5*F5)+(Y5*F5)+(Z5*F5)</f>
        <v>4.1941000500416723E-3</v>
      </c>
      <c r="AB5">
        <f t="shared" ref="AB5:AB36" si="2">R5*F5</f>
        <v>3725.4714512222358</v>
      </c>
      <c r="AC5">
        <f t="shared" ref="AC5:AC36" si="3">AB5*E5*F5</f>
        <v>1.9531250000000004</v>
      </c>
    </row>
    <row r="6" spans="1:29" x14ac:dyDescent="0.3">
      <c r="B6">
        <f>B5</f>
        <v>8</v>
      </c>
      <c r="C6">
        <f>C5</f>
        <v>0</v>
      </c>
      <c r="D6">
        <f>D5</f>
        <v>125</v>
      </c>
      <c r="E6">
        <f>E5</f>
        <v>4.1941000500416731E-3</v>
      </c>
      <c r="F6">
        <f>F5</f>
        <v>0.125</v>
      </c>
      <c r="I6">
        <v>2</v>
      </c>
      <c r="J6">
        <f t="shared" ref="J6:J69" si="4">R6*S6*F6</f>
        <v>15.625000000000004</v>
      </c>
      <c r="K6">
        <f t="shared" ref="K6:K69" si="5">R6*T6*F6</f>
        <v>15.625000000000004</v>
      </c>
      <c r="L6">
        <f t="shared" ref="L6:L69" si="6">R6*U6*F6</f>
        <v>15.625000000000004</v>
      </c>
      <c r="M6">
        <f t="shared" ref="M6:M69" si="7">R6*V6*F6</f>
        <v>15.625000000000004</v>
      </c>
      <c r="N6">
        <f t="shared" ref="N6:N69" si="8">R6*W6*F6</f>
        <v>15.625000000000004</v>
      </c>
      <c r="O6">
        <f t="shared" ref="O6:O69" si="9">R6*X6*F6</f>
        <v>15.625000000000004</v>
      </c>
      <c r="P6">
        <f t="shared" ref="P6:P69" si="10">R6*Y6*F6</f>
        <v>15.625000000000004</v>
      </c>
      <c r="Q6">
        <f t="shared" ref="Q6:Q69" si="11">R6*Z6*F6</f>
        <v>15.625000000000004</v>
      </c>
      <c r="R6">
        <f t="shared" si="0"/>
        <v>1792.7080667535565</v>
      </c>
      <c r="S6">
        <f t="shared" si="1"/>
        <v>6.9726913331942836E-2</v>
      </c>
      <c r="T6">
        <f t="shared" ref="T6:T69" si="12">E6*(1+K5)</f>
        <v>6.9726913331942836E-2</v>
      </c>
      <c r="U6">
        <f t="shared" ref="U6:U69" si="13">E6*(1+L5)</f>
        <v>6.9726913331942836E-2</v>
      </c>
      <c r="V6">
        <f t="shared" ref="V6:V69" si="14">E6*(1+M5)</f>
        <v>6.9726913331942836E-2</v>
      </c>
      <c r="W6">
        <f t="shared" ref="W6:W69" si="15">E6*(1+N5)</f>
        <v>6.9726913331942836E-2</v>
      </c>
      <c r="X6">
        <f t="shared" ref="X6:X69" si="16">E6*(1+O5)</f>
        <v>6.9726913331942836E-2</v>
      </c>
      <c r="Y6">
        <f t="shared" ref="Y6:Y69" si="17">E6*(1+P5)</f>
        <v>6.9726913331942836E-2</v>
      </c>
      <c r="Z6">
        <f t="shared" ref="Z6:Z69" si="18">E6*(1+Q5)</f>
        <v>6.9726913331942836E-2</v>
      </c>
      <c r="AA6">
        <f t="shared" ref="AA6:AA69" si="19">(S6*F6)+(T6*F6)+(U6*F6)+(V6*F6)+(W6*F6)+(X6*F6)+(Y6*F6)+(Z6*F6)</f>
        <v>6.9726913331942822E-2</v>
      </c>
      <c r="AB6">
        <f t="shared" si="2"/>
        <v>224.08850834419457</v>
      </c>
      <c r="AC6">
        <f t="shared" si="3"/>
        <v>0.11748120300751878</v>
      </c>
    </row>
    <row r="7" spans="1:29" x14ac:dyDescent="0.3">
      <c r="B7">
        <f t="shared" ref="B7:F22" si="20">B6</f>
        <v>8</v>
      </c>
      <c r="C7">
        <f t="shared" si="20"/>
        <v>0</v>
      </c>
      <c r="D7">
        <f t="shared" si="20"/>
        <v>125</v>
      </c>
      <c r="E7">
        <f t="shared" si="20"/>
        <v>4.1941000500416731E-3</v>
      </c>
      <c r="F7">
        <f t="shared" si="20"/>
        <v>0.125</v>
      </c>
      <c r="I7">
        <v>3</v>
      </c>
      <c r="J7">
        <f t="shared" si="4"/>
        <v>15.625000000000004</v>
      </c>
      <c r="K7">
        <f t="shared" si="5"/>
        <v>15.625000000000004</v>
      </c>
      <c r="L7">
        <f t="shared" si="6"/>
        <v>15.625000000000004</v>
      </c>
      <c r="M7">
        <f t="shared" si="7"/>
        <v>15.625000000000004</v>
      </c>
      <c r="N7">
        <f t="shared" si="8"/>
        <v>15.625000000000004</v>
      </c>
      <c r="O7">
        <f t="shared" si="9"/>
        <v>15.625000000000004</v>
      </c>
      <c r="P7">
        <f t="shared" si="10"/>
        <v>15.625000000000004</v>
      </c>
      <c r="Q7">
        <f t="shared" si="11"/>
        <v>15.625000000000004</v>
      </c>
      <c r="R7">
        <f t="shared" si="0"/>
        <v>1792.7080667535565</v>
      </c>
      <c r="S7">
        <f t="shared" si="1"/>
        <v>6.9726913331942836E-2</v>
      </c>
      <c r="T7">
        <f t="shared" si="12"/>
        <v>6.9726913331942836E-2</v>
      </c>
      <c r="U7">
        <f t="shared" si="13"/>
        <v>6.9726913331942836E-2</v>
      </c>
      <c r="V7">
        <f t="shared" si="14"/>
        <v>6.9726913331942836E-2</v>
      </c>
      <c r="W7">
        <f t="shared" si="15"/>
        <v>6.9726913331942836E-2</v>
      </c>
      <c r="X7">
        <f t="shared" si="16"/>
        <v>6.9726913331942836E-2</v>
      </c>
      <c r="Y7">
        <f t="shared" si="17"/>
        <v>6.9726913331942836E-2</v>
      </c>
      <c r="Z7">
        <f t="shared" si="18"/>
        <v>6.9726913331942836E-2</v>
      </c>
      <c r="AA7">
        <f t="shared" si="19"/>
        <v>6.9726913331942822E-2</v>
      </c>
      <c r="AB7">
        <f t="shared" si="2"/>
        <v>224.08850834419457</v>
      </c>
      <c r="AC7">
        <f t="shared" si="3"/>
        <v>0.11748120300751878</v>
      </c>
    </row>
    <row r="8" spans="1:29" x14ac:dyDescent="0.3">
      <c r="B8">
        <f t="shared" si="20"/>
        <v>8</v>
      </c>
      <c r="C8">
        <f t="shared" si="20"/>
        <v>0</v>
      </c>
      <c r="D8">
        <f t="shared" si="20"/>
        <v>125</v>
      </c>
      <c r="E8">
        <f t="shared" si="20"/>
        <v>4.1941000500416731E-3</v>
      </c>
      <c r="F8">
        <f t="shared" si="20"/>
        <v>0.125</v>
      </c>
      <c r="I8">
        <v>4</v>
      </c>
      <c r="J8">
        <f t="shared" si="4"/>
        <v>15.625000000000004</v>
      </c>
      <c r="K8">
        <f t="shared" si="5"/>
        <v>15.625000000000004</v>
      </c>
      <c r="L8">
        <f t="shared" si="6"/>
        <v>15.625000000000004</v>
      </c>
      <c r="M8">
        <f t="shared" si="7"/>
        <v>15.625000000000004</v>
      </c>
      <c r="N8">
        <f t="shared" si="8"/>
        <v>15.625000000000004</v>
      </c>
      <c r="O8">
        <f t="shared" si="9"/>
        <v>15.625000000000004</v>
      </c>
      <c r="P8">
        <f t="shared" si="10"/>
        <v>15.625000000000004</v>
      </c>
      <c r="Q8">
        <f t="shared" si="11"/>
        <v>15.625000000000004</v>
      </c>
      <c r="R8">
        <f t="shared" si="0"/>
        <v>1792.7080667535565</v>
      </c>
      <c r="S8">
        <f t="shared" si="1"/>
        <v>6.9726913331942836E-2</v>
      </c>
      <c r="T8">
        <f t="shared" si="12"/>
        <v>6.9726913331942836E-2</v>
      </c>
      <c r="U8">
        <f t="shared" si="13"/>
        <v>6.9726913331942836E-2</v>
      </c>
      <c r="V8">
        <f t="shared" si="14"/>
        <v>6.9726913331942836E-2</v>
      </c>
      <c r="W8">
        <f t="shared" si="15"/>
        <v>6.9726913331942836E-2</v>
      </c>
      <c r="X8">
        <f t="shared" si="16"/>
        <v>6.9726913331942836E-2</v>
      </c>
      <c r="Y8">
        <f t="shared" si="17"/>
        <v>6.9726913331942836E-2</v>
      </c>
      <c r="Z8">
        <f t="shared" si="18"/>
        <v>6.9726913331942836E-2</v>
      </c>
      <c r="AA8">
        <f t="shared" si="19"/>
        <v>6.9726913331942822E-2</v>
      </c>
      <c r="AB8">
        <f t="shared" si="2"/>
        <v>224.08850834419457</v>
      </c>
      <c r="AC8">
        <f t="shared" si="3"/>
        <v>0.11748120300751878</v>
      </c>
    </row>
    <row r="9" spans="1:29" x14ac:dyDescent="0.3">
      <c r="B9">
        <f t="shared" si="20"/>
        <v>8</v>
      </c>
      <c r="C9">
        <f t="shared" si="20"/>
        <v>0</v>
      </c>
      <c r="D9">
        <f t="shared" si="20"/>
        <v>125</v>
      </c>
      <c r="E9">
        <f t="shared" si="20"/>
        <v>4.1941000500416731E-3</v>
      </c>
      <c r="F9">
        <f t="shared" si="20"/>
        <v>0.125</v>
      </c>
      <c r="I9">
        <v>5</v>
      </c>
      <c r="J9">
        <f t="shared" si="4"/>
        <v>15.625000000000004</v>
      </c>
      <c r="K9">
        <f t="shared" si="5"/>
        <v>15.625000000000004</v>
      </c>
      <c r="L9">
        <f t="shared" si="6"/>
        <v>15.625000000000004</v>
      </c>
      <c r="M9">
        <f t="shared" si="7"/>
        <v>15.625000000000004</v>
      </c>
      <c r="N9">
        <f t="shared" si="8"/>
        <v>15.625000000000004</v>
      </c>
      <c r="O9">
        <f t="shared" si="9"/>
        <v>15.625000000000004</v>
      </c>
      <c r="P9">
        <f t="shared" si="10"/>
        <v>15.625000000000004</v>
      </c>
      <c r="Q9">
        <f t="shared" si="11"/>
        <v>15.625000000000004</v>
      </c>
      <c r="R9">
        <f t="shared" si="0"/>
        <v>1792.7080667535565</v>
      </c>
      <c r="S9">
        <f t="shared" si="1"/>
        <v>6.9726913331942836E-2</v>
      </c>
      <c r="T9">
        <f t="shared" si="12"/>
        <v>6.9726913331942836E-2</v>
      </c>
      <c r="U9">
        <f t="shared" si="13"/>
        <v>6.9726913331942836E-2</v>
      </c>
      <c r="V9">
        <f t="shared" si="14"/>
        <v>6.9726913331942836E-2</v>
      </c>
      <c r="W9">
        <f t="shared" si="15"/>
        <v>6.9726913331942836E-2</v>
      </c>
      <c r="X9">
        <f t="shared" si="16"/>
        <v>6.9726913331942836E-2</v>
      </c>
      <c r="Y9">
        <f t="shared" si="17"/>
        <v>6.9726913331942836E-2</v>
      </c>
      <c r="Z9">
        <f t="shared" si="18"/>
        <v>6.9726913331942836E-2</v>
      </c>
      <c r="AA9">
        <f t="shared" si="19"/>
        <v>6.9726913331942822E-2</v>
      </c>
      <c r="AB9">
        <f t="shared" si="2"/>
        <v>224.08850834419457</v>
      </c>
      <c r="AC9">
        <f t="shared" si="3"/>
        <v>0.11748120300751878</v>
      </c>
    </row>
    <row r="10" spans="1:29" x14ac:dyDescent="0.3">
      <c r="B10">
        <f t="shared" si="20"/>
        <v>8</v>
      </c>
      <c r="C10">
        <f t="shared" si="20"/>
        <v>0</v>
      </c>
      <c r="D10">
        <f t="shared" si="20"/>
        <v>125</v>
      </c>
      <c r="E10">
        <f t="shared" si="20"/>
        <v>4.1941000500416731E-3</v>
      </c>
      <c r="F10">
        <f t="shared" si="20"/>
        <v>0.125</v>
      </c>
      <c r="I10">
        <v>6</v>
      </c>
      <c r="J10">
        <f t="shared" si="4"/>
        <v>15.625000000000004</v>
      </c>
      <c r="K10">
        <f t="shared" si="5"/>
        <v>15.625000000000004</v>
      </c>
      <c r="L10">
        <f t="shared" si="6"/>
        <v>15.625000000000004</v>
      </c>
      <c r="M10">
        <f t="shared" si="7"/>
        <v>15.625000000000004</v>
      </c>
      <c r="N10">
        <f t="shared" si="8"/>
        <v>15.625000000000004</v>
      </c>
      <c r="O10">
        <f t="shared" si="9"/>
        <v>15.625000000000004</v>
      </c>
      <c r="P10">
        <f t="shared" si="10"/>
        <v>15.625000000000004</v>
      </c>
      <c r="Q10">
        <f t="shared" si="11"/>
        <v>15.625000000000004</v>
      </c>
      <c r="R10">
        <f t="shared" si="0"/>
        <v>1792.7080667535565</v>
      </c>
      <c r="S10">
        <f t="shared" si="1"/>
        <v>6.9726913331942836E-2</v>
      </c>
      <c r="T10">
        <f t="shared" si="12"/>
        <v>6.9726913331942836E-2</v>
      </c>
      <c r="U10">
        <f t="shared" si="13"/>
        <v>6.9726913331942836E-2</v>
      </c>
      <c r="V10">
        <f t="shared" si="14"/>
        <v>6.9726913331942836E-2</v>
      </c>
      <c r="W10">
        <f t="shared" si="15"/>
        <v>6.9726913331942836E-2</v>
      </c>
      <c r="X10">
        <f t="shared" si="16"/>
        <v>6.9726913331942836E-2</v>
      </c>
      <c r="Y10">
        <f t="shared" si="17"/>
        <v>6.9726913331942836E-2</v>
      </c>
      <c r="Z10">
        <f t="shared" si="18"/>
        <v>6.9726913331942836E-2</v>
      </c>
      <c r="AA10">
        <f t="shared" si="19"/>
        <v>6.9726913331942822E-2</v>
      </c>
      <c r="AB10">
        <f t="shared" si="2"/>
        <v>224.08850834419457</v>
      </c>
      <c r="AC10">
        <f t="shared" si="3"/>
        <v>0.11748120300751878</v>
      </c>
    </row>
    <row r="11" spans="1:29" x14ac:dyDescent="0.3">
      <c r="B11">
        <f t="shared" si="20"/>
        <v>8</v>
      </c>
      <c r="C11">
        <f t="shared" si="20"/>
        <v>0</v>
      </c>
      <c r="D11">
        <f t="shared" si="20"/>
        <v>125</v>
      </c>
      <c r="E11">
        <f t="shared" si="20"/>
        <v>4.1941000500416731E-3</v>
      </c>
      <c r="F11">
        <f t="shared" si="20"/>
        <v>0.125</v>
      </c>
      <c r="I11">
        <v>7</v>
      </c>
      <c r="J11">
        <f t="shared" si="4"/>
        <v>15.625000000000004</v>
      </c>
      <c r="K11">
        <f t="shared" si="5"/>
        <v>15.625000000000004</v>
      </c>
      <c r="L11">
        <f t="shared" si="6"/>
        <v>15.625000000000004</v>
      </c>
      <c r="M11">
        <f t="shared" si="7"/>
        <v>15.625000000000004</v>
      </c>
      <c r="N11">
        <f t="shared" si="8"/>
        <v>15.625000000000004</v>
      </c>
      <c r="O11">
        <f t="shared" si="9"/>
        <v>15.625000000000004</v>
      </c>
      <c r="P11">
        <f t="shared" si="10"/>
        <v>15.625000000000004</v>
      </c>
      <c r="Q11">
        <f t="shared" si="11"/>
        <v>15.625000000000004</v>
      </c>
      <c r="R11">
        <f t="shared" si="0"/>
        <v>1792.7080667535565</v>
      </c>
      <c r="S11">
        <f t="shared" si="1"/>
        <v>6.9726913331942836E-2</v>
      </c>
      <c r="T11">
        <f t="shared" si="12"/>
        <v>6.9726913331942836E-2</v>
      </c>
      <c r="U11">
        <f t="shared" si="13"/>
        <v>6.9726913331942836E-2</v>
      </c>
      <c r="V11">
        <f t="shared" si="14"/>
        <v>6.9726913331942836E-2</v>
      </c>
      <c r="W11">
        <f t="shared" si="15"/>
        <v>6.9726913331942836E-2</v>
      </c>
      <c r="X11">
        <f t="shared" si="16"/>
        <v>6.9726913331942836E-2</v>
      </c>
      <c r="Y11">
        <f t="shared" si="17"/>
        <v>6.9726913331942836E-2</v>
      </c>
      <c r="Z11">
        <f t="shared" si="18"/>
        <v>6.9726913331942836E-2</v>
      </c>
      <c r="AA11">
        <f t="shared" si="19"/>
        <v>6.9726913331942822E-2</v>
      </c>
      <c r="AB11">
        <f t="shared" si="2"/>
        <v>224.08850834419457</v>
      </c>
      <c r="AC11">
        <f t="shared" si="3"/>
        <v>0.11748120300751878</v>
      </c>
    </row>
    <row r="12" spans="1:29" x14ac:dyDescent="0.3">
      <c r="B12">
        <f t="shared" si="20"/>
        <v>8</v>
      </c>
      <c r="C12">
        <f t="shared" si="20"/>
        <v>0</v>
      </c>
      <c r="D12">
        <f t="shared" si="20"/>
        <v>125</v>
      </c>
      <c r="E12">
        <f t="shared" si="20"/>
        <v>4.1941000500416731E-3</v>
      </c>
      <c r="F12">
        <f t="shared" si="20"/>
        <v>0.125</v>
      </c>
      <c r="I12">
        <v>8</v>
      </c>
      <c r="J12">
        <f t="shared" si="4"/>
        <v>15.625000000000004</v>
      </c>
      <c r="K12">
        <f t="shared" si="5"/>
        <v>15.625000000000004</v>
      </c>
      <c r="L12">
        <f t="shared" si="6"/>
        <v>15.625000000000004</v>
      </c>
      <c r="M12">
        <f t="shared" si="7"/>
        <v>15.625000000000004</v>
      </c>
      <c r="N12">
        <f t="shared" si="8"/>
        <v>15.625000000000004</v>
      </c>
      <c r="O12">
        <f t="shared" si="9"/>
        <v>15.625000000000004</v>
      </c>
      <c r="P12">
        <f t="shared" si="10"/>
        <v>15.625000000000004</v>
      </c>
      <c r="Q12">
        <f t="shared" si="11"/>
        <v>15.625000000000004</v>
      </c>
      <c r="R12">
        <f t="shared" si="0"/>
        <v>1792.7080667535565</v>
      </c>
      <c r="S12">
        <f t="shared" si="1"/>
        <v>6.9726913331942836E-2</v>
      </c>
      <c r="T12">
        <f t="shared" si="12"/>
        <v>6.9726913331942836E-2</v>
      </c>
      <c r="U12">
        <f t="shared" si="13"/>
        <v>6.9726913331942836E-2</v>
      </c>
      <c r="V12">
        <f t="shared" si="14"/>
        <v>6.9726913331942836E-2</v>
      </c>
      <c r="W12">
        <f t="shared" si="15"/>
        <v>6.9726913331942836E-2</v>
      </c>
      <c r="X12">
        <f t="shared" si="16"/>
        <v>6.9726913331942836E-2</v>
      </c>
      <c r="Y12">
        <f t="shared" si="17"/>
        <v>6.9726913331942836E-2</v>
      </c>
      <c r="Z12">
        <f t="shared" si="18"/>
        <v>6.9726913331942836E-2</v>
      </c>
      <c r="AA12">
        <f t="shared" si="19"/>
        <v>6.9726913331942822E-2</v>
      </c>
      <c r="AB12">
        <f t="shared" si="2"/>
        <v>224.08850834419457</v>
      </c>
      <c r="AC12">
        <f t="shared" si="3"/>
        <v>0.11748120300751878</v>
      </c>
    </row>
    <row r="13" spans="1:29" x14ac:dyDescent="0.3">
      <c r="B13">
        <f t="shared" si="20"/>
        <v>8</v>
      </c>
      <c r="C13">
        <f t="shared" si="20"/>
        <v>0</v>
      </c>
      <c r="D13">
        <f t="shared" si="20"/>
        <v>125</v>
      </c>
      <c r="E13">
        <f t="shared" si="20"/>
        <v>4.1941000500416731E-3</v>
      </c>
      <c r="F13">
        <f t="shared" si="20"/>
        <v>0.125</v>
      </c>
      <c r="I13">
        <v>9</v>
      </c>
      <c r="J13">
        <f t="shared" si="4"/>
        <v>15.625000000000004</v>
      </c>
      <c r="K13">
        <f t="shared" si="5"/>
        <v>15.625000000000004</v>
      </c>
      <c r="L13">
        <f t="shared" si="6"/>
        <v>15.625000000000004</v>
      </c>
      <c r="M13">
        <f t="shared" si="7"/>
        <v>15.625000000000004</v>
      </c>
      <c r="N13">
        <f t="shared" si="8"/>
        <v>15.625000000000004</v>
      </c>
      <c r="O13">
        <f t="shared" si="9"/>
        <v>15.625000000000004</v>
      </c>
      <c r="P13">
        <f t="shared" si="10"/>
        <v>15.625000000000004</v>
      </c>
      <c r="Q13">
        <f t="shared" si="11"/>
        <v>15.625000000000004</v>
      </c>
      <c r="R13">
        <f t="shared" si="0"/>
        <v>1792.7080667535565</v>
      </c>
      <c r="S13">
        <f t="shared" si="1"/>
        <v>6.9726913331942836E-2</v>
      </c>
      <c r="T13">
        <f t="shared" si="12"/>
        <v>6.9726913331942836E-2</v>
      </c>
      <c r="U13">
        <f t="shared" si="13"/>
        <v>6.9726913331942836E-2</v>
      </c>
      <c r="V13">
        <f t="shared" si="14"/>
        <v>6.9726913331942836E-2</v>
      </c>
      <c r="W13">
        <f t="shared" si="15"/>
        <v>6.9726913331942836E-2</v>
      </c>
      <c r="X13">
        <f t="shared" si="16"/>
        <v>6.9726913331942836E-2</v>
      </c>
      <c r="Y13">
        <f t="shared" si="17"/>
        <v>6.9726913331942836E-2</v>
      </c>
      <c r="Z13">
        <f t="shared" si="18"/>
        <v>6.9726913331942836E-2</v>
      </c>
      <c r="AA13">
        <f t="shared" si="19"/>
        <v>6.9726913331942822E-2</v>
      </c>
      <c r="AB13">
        <f t="shared" si="2"/>
        <v>224.08850834419457</v>
      </c>
      <c r="AC13">
        <f t="shared" si="3"/>
        <v>0.11748120300751878</v>
      </c>
    </row>
    <row r="14" spans="1:29" x14ac:dyDescent="0.3">
      <c r="B14">
        <f t="shared" si="20"/>
        <v>8</v>
      </c>
      <c r="C14">
        <f t="shared" si="20"/>
        <v>0</v>
      </c>
      <c r="D14">
        <f t="shared" si="20"/>
        <v>125</v>
      </c>
      <c r="E14">
        <f t="shared" si="20"/>
        <v>4.1941000500416731E-3</v>
      </c>
      <c r="F14">
        <f t="shared" si="20"/>
        <v>0.125</v>
      </c>
      <c r="I14">
        <v>10</v>
      </c>
      <c r="J14">
        <f t="shared" si="4"/>
        <v>15.625000000000004</v>
      </c>
      <c r="K14">
        <f t="shared" si="5"/>
        <v>15.625000000000004</v>
      </c>
      <c r="L14">
        <f t="shared" si="6"/>
        <v>15.625000000000004</v>
      </c>
      <c r="M14">
        <f t="shared" si="7"/>
        <v>15.625000000000004</v>
      </c>
      <c r="N14">
        <f t="shared" si="8"/>
        <v>15.625000000000004</v>
      </c>
      <c r="O14">
        <f t="shared" si="9"/>
        <v>15.625000000000004</v>
      </c>
      <c r="P14">
        <f t="shared" si="10"/>
        <v>15.625000000000004</v>
      </c>
      <c r="Q14">
        <f t="shared" si="11"/>
        <v>15.625000000000004</v>
      </c>
      <c r="R14">
        <f t="shared" si="0"/>
        <v>1792.7080667535565</v>
      </c>
      <c r="S14">
        <f t="shared" si="1"/>
        <v>6.9726913331942836E-2</v>
      </c>
      <c r="T14">
        <f t="shared" si="12"/>
        <v>6.9726913331942836E-2</v>
      </c>
      <c r="U14">
        <f t="shared" si="13"/>
        <v>6.9726913331942836E-2</v>
      </c>
      <c r="V14">
        <f t="shared" si="14"/>
        <v>6.9726913331942836E-2</v>
      </c>
      <c r="W14">
        <f t="shared" si="15"/>
        <v>6.9726913331942836E-2</v>
      </c>
      <c r="X14">
        <f t="shared" si="16"/>
        <v>6.9726913331942836E-2</v>
      </c>
      <c r="Y14">
        <f t="shared" si="17"/>
        <v>6.9726913331942836E-2</v>
      </c>
      <c r="Z14">
        <f t="shared" si="18"/>
        <v>6.9726913331942836E-2</v>
      </c>
      <c r="AA14">
        <f t="shared" si="19"/>
        <v>6.9726913331942822E-2</v>
      </c>
      <c r="AB14">
        <f t="shared" si="2"/>
        <v>224.08850834419457</v>
      </c>
      <c r="AC14">
        <f t="shared" si="3"/>
        <v>0.11748120300751878</v>
      </c>
    </row>
    <row r="15" spans="1:29" x14ac:dyDescent="0.3">
      <c r="B15">
        <f t="shared" si="20"/>
        <v>8</v>
      </c>
      <c r="C15">
        <f t="shared" si="20"/>
        <v>0</v>
      </c>
      <c r="D15">
        <f t="shared" si="20"/>
        <v>125</v>
      </c>
      <c r="E15">
        <f t="shared" si="20"/>
        <v>4.1941000500416731E-3</v>
      </c>
      <c r="F15">
        <f t="shared" si="20"/>
        <v>0.125</v>
      </c>
      <c r="I15">
        <v>11</v>
      </c>
      <c r="J15">
        <f t="shared" si="4"/>
        <v>15.625000000000004</v>
      </c>
      <c r="K15">
        <f t="shared" si="5"/>
        <v>15.625000000000004</v>
      </c>
      <c r="L15">
        <f t="shared" si="6"/>
        <v>15.625000000000004</v>
      </c>
      <c r="M15">
        <f t="shared" si="7"/>
        <v>15.625000000000004</v>
      </c>
      <c r="N15">
        <f t="shared" si="8"/>
        <v>15.625000000000004</v>
      </c>
      <c r="O15">
        <f t="shared" si="9"/>
        <v>15.625000000000004</v>
      </c>
      <c r="P15">
        <f t="shared" si="10"/>
        <v>15.625000000000004</v>
      </c>
      <c r="Q15">
        <f t="shared" si="11"/>
        <v>15.625000000000004</v>
      </c>
      <c r="R15">
        <f t="shared" si="0"/>
        <v>1792.7080667535565</v>
      </c>
      <c r="S15">
        <f t="shared" si="1"/>
        <v>6.9726913331942836E-2</v>
      </c>
      <c r="T15">
        <f t="shared" si="12"/>
        <v>6.9726913331942836E-2</v>
      </c>
      <c r="U15">
        <f t="shared" si="13"/>
        <v>6.9726913331942836E-2</v>
      </c>
      <c r="V15">
        <f t="shared" si="14"/>
        <v>6.9726913331942836E-2</v>
      </c>
      <c r="W15">
        <f t="shared" si="15"/>
        <v>6.9726913331942836E-2</v>
      </c>
      <c r="X15">
        <f t="shared" si="16"/>
        <v>6.9726913331942836E-2</v>
      </c>
      <c r="Y15">
        <f t="shared" si="17"/>
        <v>6.9726913331942836E-2</v>
      </c>
      <c r="Z15">
        <f t="shared" si="18"/>
        <v>6.9726913331942836E-2</v>
      </c>
      <c r="AA15">
        <f t="shared" si="19"/>
        <v>6.9726913331942822E-2</v>
      </c>
      <c r="AB15">
        <f t="shared" si="2"/>
        <v>224.08850834419457</v>
      </c>
      <c r="AC15">
        <f t="shared" si="3"/>
        <v>0.11748120300751878</v>
      </c>
    </row>
    <row r="16" spans="1:29" x14ac:dyDescent="0.3">
      <c r="B16">
        <f t="shared" si="20"/>
        <v>8</v>
      </c>
      <c r="C16">
        <f t="shared" si="20"/>
        <v>0</v>
      </c>
      <c r="D16">
        <f t="shared" si="20"/>
        <v>125</v>
      </c>
      <c r="E16">
        <f t="shared" si="20"/>
        <v>4.1941000500416731E-3</v>
      </c>
      <c r="F16">
        <f t="shared" si="20"/>
        <v>0.125</v>
      </c>
      <c r="I16">
        <v>12</v>
      </c>
      <c r="J16">
        <f t="shared" si="4"/>
        <v>15.625000000000004</v>
      </c>
      <c r="K16">
        <f t="shared" si="5"/>
        <v>15.625000000000004</v>
      </c>
      <c r="L16">
        <f t="shared" si="6"/>
        <v>15.625000000000004</v>
      </c>
      <c r="M16">
        <f t="shared" si="7"/>
        <v>15.625000000000004</v>
      </c>
      <c r="N16">
        <f t="shared" si="8"/>
        <v>15.625000000000004</v>
      </c>
      <c r="O16">
        <f t="shared" si="9"/>
        <v>15.625000000000004</v>
      </c>
      <c r="P16">
        <f t="shared" si="10"/>
        <v>15.625000000000004</v>
      </c>
      <c r="Q16">
        <f t="shared" si="11"/>
        <v>15.625000000000004</v>
      </c>
      <c r="R16">
        <f t="shared" si="0"/>
        <v>1792.7080667535565</v>
      </c>
      <c r="S16">
        <f t="shared" si="1"/>
        <v>6.9726913331942836E-2</v>
      </c>
      <c r="T16">
        <f t="shared" si="12"/>
        <v>6.9726913331942836E-2</v>
      </c>
      <c r="U16">
        <f t="shared" si="13"/>
        <v>6.9726913331942836E-2</v>
      </c>
      <c r="V16">
        <f t="shared" si="14"/>
        <v>6.9726913331942836E-2</v>
      </c>
      <c r="W16">
        <f t="shared" si="15"/>
        <v>6.9726913331942836E-2</v>
      </c>
      <c r="X16">
        <f t="shared" si="16"/>
        <v>6.9726913331942836E-2</v>
      </c>
      <c r="Y16">
        <f t="shared" si="17"/>
        <v>6.9726913331942836E-2</v>
      </c>
      <c r="Z16">
        <f t="shared" si="18"/>
        <v>6.9726913331942836E-2</v>
      </c>
      <c r="AA16">
        <f t="shared" si="19"/>
        <v>6.9726913331942822E-2</v>
      </c>
      <c r="AB16">
        <f t="shared" si="2"/>
        <v>224.08850834419457</v>
      </c>
      <c r="AC16">
        <f t="shared" si="3"/>
        <v>0.11748120300751878</v>
      </c>
    </row>
    <row r="17" spans="2:29" x14ac:dyDescent="0.3">
      <c r="B17">
        <f t="shared" si="20"/>
        <v>8</v>
      </c>
      <c r="C17">
        <f t="shared" si="20"/>
        <v>0</v>
      </c>
      <c r="D17">
        <f t="shared" si="20"/>
        <v>125</v>
      </c>
      <c r="E17">
        <f t="shared" si="20"/>
        <v>4.1941000500416731E-3</v>
      </c>
      <c r="F17">
        <f t="shared" si="20"/>
        <v>0.125</v>
      </c>
      <c r="I17">
        <v>13</v>
      </c>
      <c r="J17">
        <f t="shared" si="4"/>
        <v>15.625000000000004</v>
      </c>
      <c r="K17">
        <f t="shared" si="5"/>
        <v>15.625000000000004</v>
      </c>
      <c r="L17">
        <f t="shared" si="6"/>
        <v>15.625000000000004</v>
      </c>
      <c r="M17">
        <f t="shared" si="7"/>
        <v>15.625000000000004</v>
      </c>
      <c r="N17">
        <f t="shared" si="8"/>
        <v>15.625000000000004</v>
      </c>
      <c r="O17">
        <f t="shared" si="9"/>
        <v>15.625000000000004</v>
      </c>
      <c r="P17">
        <f t="shared" si="10"/>
        <v>15.625000000000004</v>
      </c>
      <c r="Q17">
        <f t="shared" si="11"/>
        <v>15.625000000000004</v>
      </c>
      <c r="R17">
        <f t="shared" si="0"/>
        <v>1792.7080667535565</v>
      </c>
      <c r="S17">
        <f t="shared" si="1"/>
        <v>6.9726913331942836E-2</v>
      </c>
      <c r="T17">
        <f t="shared" si="12"/>
        <v>6.9726913331942836E-2</v>
      </c>
      <c r="U17">
        <f t="shared" si="13"/>
        <v>6.9726913331942836E-2</v>
      </c>
      <c r="V17">
        <f t="shared" si="14"/>
        <v>6.9726913331942836E-2</v>
      </c>
      <c r="W17">
        <f t="shared" si="15"/>
        <v>6.9726913331942836E-2</v>
      </c>
      <c r="X17">
        <f t="shared" si="16"/>
        <v>6.9726913331942836E-2</v>
      </c>
      <c r="Y17">
        <f t="shared" si="17"/>
        <v>6.9726913331942836E-2</v>
      </c>
      <c r="Z17">
        <f t="shared" si="18"/>
        <v>6.9726913331942836E-2</v>
      </c>
      <c r="AA17">
        <f t="shared" si="19"/>
        <v>6.9726913331942822E-2</v>
      </c>
      <c r="AB17">
        <f t="shared" si="2"/>
        <v>224.08850834419457</v>
      </c>
      <c r="AC17">
        <f t="shared" si="3"/>
        <v>0.11748120300751878</v>
      </c>
    </row>
    <row r="18" spans="2:29" x14ac:dyDescent="0.3">
      <c r="B18">
        <f t="shared" si="20"/>
        <v>8</v>
      </c>
      <c r="C18">
        <f t="shared" si="20"/>
        <v>0</v>
      </c>
      <c r="D18">
        <f t="shared" si="20"/>
        <v>125</v>
      </c>
      <c r="E18">
        <f t="shared" si="20"/>
        <v>4.1941000500416731E-3</v>
      </c>
      <c r="F18">
        <f t="shared" si="20"/>
        <v>0.125</v>
      </c>
      <c r="I18">
        <v>14</v>
      </c>
      <c r="J18">
        <f t="shared" si="4"/>
        <v>15.625000000000004</v>
      </c>
      <c r="K18">
        <f t="shared" si="5"/>
        <v>15.625000000000004</v>
      </c>
      <c r="L18">
        <f t="shared" si="6"/>
        <v>15.625000000000004</v>
      </c>
      <c r="M18">
        <f t="shared" si="7"/>
        <v>15.625000000000004</v>
      </c>
      <c r="N18">
        <f t="shared" si="8"/>
        <v>15.625000000000004</v>
      </c>
      <c r="O18">
        <f t="shared" si="9"/>
        <v>15.625000000000004</v>
      </c>
      <c r="P18">
        <f t="shared" si="10"/>
        <v>15.625000000000004</v>
      </c>
      <c r="Q18">
        <f t="shared" si="11"/>
        <v>15.625000000000004</v>
      </c>
      <c r="R18">
        <f t="shared" si="0"/>
        <v>1792.7080667535565</v>
      </c>
      <c r="S18">
        <f t="shared" si="1"/>
        <v>6.9726913331942836E-2</v>
      </c>
      <c r="T18">
        <f t="shared" si="12"/>
        <v>6.9726913331942836E-2</v>
      </c>
      <c r="U18">
        <f t="shared" si="13"/>
        <v>6.9726913331942836E-2</v>
      </c>
      <c r="V18">
        <f t="shared" si="14"/>
        <v>6.9726913331942836E-2</v>
      </c>
      <c r="W18">
        <f t="shared" si="15"/>
        <v>6.9726913331942836E-2</v>
      </c>
      <c r="X18">
        <f t="shared" si="16"/>
        <v>6.9726913331942836E-2</v>
      </c>
      <c r="Y18">
        <f t="shared" si="17"/>
        <v>6.9726913331942836E-2</v>
      </c>
      <c r="Z18">
        <f t="shared" si="18"/>
        <v>6.9726913331942836E-2</v>
      </c>
      <c r="AA18">
        <f t="shared" si="19"/>
        <v>6.9726913331942822E-2</v>
      </c>
      <c r="AB18">
        <f t="shared" si="2"/>
        <v>224.08850834419457</v>
      </c>
      <c r="AC18">
        <f t="shared" si="3"/>
        <v>0.11748120300751878</v>
      </c>
    </row>
    <row r="19" spans="2:29" x14ac:dyDescent="0.3">
      <c r="B19">
        <f t="shared" si="20"/>
        <v>8</v>
      </c>
      <c r="C19">
        <f t="shared" si="20"/>
        <v>0</v>
      </c>
      <c r="D19">
        <f t="shared" si="20"/>
        <v>125</v>
      </c>
      <c r="E19">
        <f t="shared" si="20"/>
        <v>4.1941000500416731E-3</v>
      </c>
      <c r="F19">
        <f t="shared" si="20"/>
        <v>0.125</v>
      </c>
      <c r="I19">
        <v>15</v>
      </c>
      <c r="J19">
        <f t="shared" si="4"/>
        <v>15.625000000000004</v>
      </c>
      <c r="K19">
        <f t="shared" si="5"/>
        <v>15.625000000000004</v>
      </c>
      <c r="L19">
        <f t="shared" si="6"/>
        <v>15.625000000000004</v>
      </c>
      <c r="M19">
        <f t="shared" si="7"/>
        <v>15.625000000000004</v>
      </c>
      <c r="N19">
        <f t="shared" si="8"/>
        <v>15.625000000000004</v>
      </c>
      <c r="O19">
        <f t="shared" si="9"/>
        <v>15.625000000000004</v>
      </c>
      <c r="P19">
        <f t="shared" si="10"/>
        <v>15.625000000000004</v>
      </c>
      <c r="Q19">
        <f t="shared" si="11"/>
        <v>15.625000000000004</v>
      </c>
      <c r="R19">
        <f t="shared" si="0"/>
        <v>1792.7080667535565</v>
      </c>
      <c r="S19">
        <f t="shared" si="1"/>
        <v>6.9726913331942836E-2</v>
      </c>
      <c r="T19">
        <f t="shared" si="12"/>
        <v>6.9726913331942836E-2</v>
      </c>
      <c r="U19">
        <f t="shared" si="13"/>
        <v>6.9726913331942836E-2</v>
      </c>
      <c r="V19">
        <f t="shared" si="14"/>
        <v>6.9726913331942836E-2</v>
      </c>
      <c r="W19">
        <f t="shared" si="15"/>
        <v>6.9726913331942836E-2</v>
      </c>
      <c r="X19">
        <f t="shared" si="16"/>
        <v>6.9726913331942836E-2</v>
      </c>
      <c r="Y19">
        <f t="shared" si="17"/>
        <v>6.9726913331942836E-2</v>
      </c>
      <c r="Z19">
        <f t="shared" si="18"/>
        <v>6.9726913331942836E-2</v>
      </c>
      <c r="AA19">
        <f t="shared" si="19"/>
        <v>6.9726913331942822E-2</v>
      </c>
      <c r="AB19">
        <f t="shared" si="2"/>
        <v>224.08850834419457</v>
      </c>
      <c r="AC19">
        <f t="shared" si="3"/>
        <v>0.11748120300751878</v>
      </c>
    </row>
    <row r="20" spans="2:29" x14ac:dyDescent="0.3">
      <c r="B20">
        <f t="shared" si="20"/>
        <v>8</v>
      </c>
      <c r="C20">
        <f t="shared" si="20"/>
        <v>0</v>
      </c>
      <c r="D20">
        <f t="shared" si="20"/>
        <v>125</v>
      </c>
      <c r="E20">
        <f t="shared" si="20"/>
        <v>4.1941000500416731E-3</v>
      </c>
      <c r="F20">
        <f t="shared" si="20"/>
        <v>0.125</v>
      </c>
      <c r="I20">
        <v>16</v>
      </c>
      <c r="J20">
        <f t="shared" si="4"/>
        <v>15.625000000000004</v>
      </c>
      <c r="K20">
        <f t="shared" si="5"/>
        <v>15.625000000000004</v>
      </c>
      <c r="L20">
        <f t="shared" si="6"/>
        <v>15.625000000000004</v>
      </c>
      <c r="M20">
        <f t="shared" si="7"/>
        <v>15.625000000000004</v>
      </c>
      <c r="N20">
        <f t="shared" si="8"/>
        <v>15.625000000000004</v>
      </c>
      <c r="O20">
        <f t="shared" si="9"/>
        <v>15.625000000000004</v>
      </c>
      <c r="P20">
        <f t="shared" si="10"/>
        <v>15.625000000000004</v>
      </c>
      <c r="Q20">
        <f t="shared" si="11"/>
        <v>15.625000000000004</v>
      </c>
      <c r="R20">
        <f t="shared" si="0"/>
        <v>1792.7080667535565</v>
      </c>
      <c r="S20">
        <f t="shared" si="1"/>
        <v>6.9726913331942836E-2</v>
      </c>
      <c r="T20">
        <f t="shared" si="12"/>
        <v>6.9726913331942836E-2</v>
      </c>
      <c r="U20">
        <f t="shared" si="13"/>
        <v>6.9726913331942836E-2</v>
      </c>
      <c r="V20">
        <f t="shared" si="14"/>
        <v>6.9726913331942836E-2</v>
      </c>
      <c r="W20">
        <f t="shared" si="15"/>
        <v>6.9726913331942836E-2</v>
      </c>
      <c r="X20">
        <f t="shared" si="16"/>
        <v>6.9726913331942836E-2</v>
      </c>
      <c r="Y20">
        <f t="shared" si="17"/>
        <v>6.9726913331942836E-2</v>
      </c>
      <c r="Z20">
        <f t="shared" si="18"/>
        <v>6.9726913331942836E-2</v>
      </c>
      <c r="AA20">
        <f t="shared" si="19"/>
        <v>6.9726913331942822E-2</v>
      </c>
      <c r="AB20">
        <f t="shared" si="2"/>
        <v>224.08850834419457</v>
      </c>
      <c r="AC20">
        <f t="shared" si="3"/>
        <v>0.11748120300751878</v>
      </c>
    </row>
    <row r="21" spans="2:29" x14ac:dyDescent="0.3">
      <c r="B21">
        <f t="shared" si="20"/>
        <v>8</v>
      </c>
      <c r="C21">
        <f t="shared" si="20"/>
        <v>0</v>
      </c>
      <c r="D21">
        <f t="shared" si="20"/>
        <v>125</v>
      </c>
      <c r="E21">
        <f t="shared" si="20"/>
        <v>4.1941000500416731E-3</v>
      </c>
      <c r="F21">
        <f t="shared" si="20"/>
        <v>0.125</v>
      </c>
      <c r="I21">
        <v>17</v>
      </c>
      <c r="J21">
        <f t="shared" si="4"/>
        <v>15.625000000000004</v>
      </c>
      <c r="K21">
        <f t="shared" si="5"/>
        <v>15.625000000000004</v>
      </c>
      <c r="L21">
        <f t="shared" si="6"/>
        <v>15.625000000000004</v>
      </c>
      <c r="M21">
        <f t="shared" si="7"/>
        <v>15.625000000000004</v>
      </c>
      <c r="N21">
        <f t="shared" si="8"/>
        <v>15.625000000000004</v>
      </c>
      <c r="O21">
        <f t="shared" si="9"/>
        <v>15.625000000000004</v>
      </c>
      <c r="P21">
        <f t="shared" si="10"/>
        <v>15.625000000000004</v>
      </c>
      <c r="Q21">
        <f t="shared" si="11"/>
        <v>15.625000000000004</v>
      </c>
      <c r="R21">
        <f t="shared" si="0"/>
        <v>1792.7080667535565</v>
      </c>
      <c r="S21">
        <f t="shared" si="1"/>
        <v>6.9726913331942836E-2</v>
      </c>
      <c r="T21">
        <f t="shared" si="12"/>
        <v>6.9726913331942836E-2</v>
      </c>
      <c r="U21">
        <f t="shared" si="13"/>
        <v>6.9726913331942836E-2</v>
      </c>
      <c r="V21">
        <f t="shared" si="14"/>
        <v>6.9726913331942836E-2</v>
      </c>
      <c r="W21">
        <f t="shared" si="15"/>
        <v>6.9726913331942836E-2</v>
      </c>
      <c r="X21">
        <f t="shared" si="16"/>
        <v>6.9726913331942836E-2</v>
      </c>
      <c r="Y21">
        <f t="shared" si="17"/>
        <v>6.9726913331942836E-2</v>
      </c>
      <c r="Z21">
        <f t="shared" si="18"/>
        <v>6.9726913331942836E-2</v>
      </c>
      <c r="AA21">
        <f t="shared" si="19"/>
        <v>6.9726913331942822E-2</v>
      </c>
      <c r="AB21">
        <f t="shared" si="2"/>
        <v>224.08850834419457</v>
      </c>
      <c r="AC21">
        <f t="shared" si="3"/>
        <v>0.11748120300751878</v>
      </c>
    </row>
    <row r="22" spans="2:29" x14ac:dyDescent="0.3">
      <c r="B22">
        <f t="shared" si="20"/>
        <v>8</v>
      </c>
      <c r="C22">
        <f t="shared" si="20"/>
        <v>0</v>
      </c>
      <c r="D22">
        <f t="shared" si="20"/>
        <v>125</v>
      </c>
      <c r="E22">
        <f t="shared" si="20"/>
        <v>4.1941000500416731E-3</v>
      </c>
      <c r="F22">
        <f t="shared" si="20"/>
        <v>0.125</v>
      </c>
      <c r="I22">
        <v>18</v>
      </c>
      <c r="J22">
        <f t="shared" si="4"/>
        <v>15.625000000000004</v>
      </c>
      <c r="K22">
        <f t="shared" si="5"/>
        <v>15.625000000000004</v>
      </c>
      <c r="L22">
        <f t="shared" si="6"/>
        <v>15.625000000000004</v>
      </c>
      <c r="M22">
        <f t="shared" si="7"/>
        <v>15.625000000000004</v>
      </c>
      <c r="N22">
        <f t="shared" si="8"/>
        <v>15.625000000000004</v>
      </c>
      <c r="O22">
        <f t="shared" si="9"/>
        <v>15.625000000000004</v>
      </c>
      <c r="P22">
        <f t="shared" si="10"/>
        <v>15.625000000000004</v>
      </c>
      <c r="Q22">
        <f t="shared" si="11"/>
        <v>15.625000000000004</v>
      </c>
      <c r="R22">
        <f t="shared" si="0"/>
        <v>1792.7080667535565</v>
      </c>
      <c r="S22">
        <f t="shared" si="1"/>
        <v>6.9726913331942836E-2</v>
      </c>
      <c r="T22">
        <f t="shared" si="12"/>
        <v>6.9726913331942836E-2</v>
      </c>
      <c r="U22">
        <f t="shared" si="13"/>
        <v>6.9726913331942836E-2</v>
      </c>
      <c r="V22">
        <f t="shared" si="14"/>
        <v>6.9726913331942836E-2</v>
      </c>
      <c r="W22">
        <f t="shared" si="15"/>
        <v>6.9726913331942836E-2</v>
      </c>
      <c r="X22">
        <f t="shared" si="16"/>
        <v>6.9726913331942836E-2</v>
      </c>
      <c r="Y22">
        <f t="shared" si="17"/>
        <v>6.9726913331942836E-2</v>
      </c>
      <c r="Z22">
        <f t="shared" si="18"/>
        <v>6.9726913331942836E-2</v>
      </c>
      <c r="AA22">
        <f t="shared" si="19"/>
        <v>6.9726913331942822E-2</v>
      </c>
      <c r="AB22">
        <f t="shared" si="2"/>
        <v>224.08850834419457</v>
      </c>
      <c r="AC22">
        <f t="shared" si="3"/>
        <v>0.11748120300751878</v>
      </c>
    </row>
    <row r="23" spans="2:29" x14ac:dyDescent="0.3">
      <c r="B23">
        <f t="shared" ref="B23:F38" si="21">B22</f>
        <v>8</v>
      </c>
      <c r="C23">
        <f t="shared" si="21"/>
        <v>0</v>
      </c>
      <c r="D23">
        <f t="shared" si="21"/>
        <v>125</v>
      </c>
      <c r="E23">
        <f t="shared" si="21"/>
        <v>4.1941000500416731E-3</v>
      </c>
      <c r="F23">
        <f t="shared" si="21"/>
        <v>0.125</v>
      </c>
      <c r="I23">
        <v>19</v>
      </c>
      <c r="J23">
        <f t="shared" si="4"/>
        <v>15.625000000000004</v>
      </c>
      <c r="K23">
        <f t="shared" si="5"/>
        <v>15.625000000000004</v>
      </c>
      <c r="L23">
        <f t="shared" si="6"/>
        <v>15.625000000000004</v>
      </c>
      <c r="M23">
        <f t="shared" si="7"/>
        <v>15.625000000000004</v>
      </c>
      <c r="N23">
        <f t="shared" si="8"/>
        <v>15.625000000000004</v>
      </c>
      <c r="O23">
        <f t="shared" si="9"/>
        <v>15.625000000000004</v>
      </c>
      <c r="P23">
        <f t="shared" si="10"/>
        <v>15.625000000000004</v>
      </c>
      <c r="Q23">
        <f t="shared" si="11"/>
        <v>15.625000000000004</v>
      </c>
      <c r="R23">
        <f t="shared" si="0"/>
        <v>1792.7080667535565</v>
      </c>
      <c r="S23">
        <f t="shared" si="1"/>
        <v>6.9726913331942836E-2</v>
      </c>
      <c r="T23">
        <f t="shared" si="12"/>
        <v>6.9726913331942836E-2</v>
      </c>
      <c r="U23">
        <f t="shared" si="13"/>
        <v>6.9726913331942836E-2</v>
      </c>
      <c r="V23">
        <f t="shared" si="14"/>
        <v>6.9726913331942836E-2</v>
      </c>
      <c r="W23">
        <f t="shared" si="15"/>
        <v>6.9726913331942836E-2</v>
      </c>
      <c r="X23">
        <f t="shared" si="16"/>
        <v>6.9726913331942836E-2</v>
      </c>
      <c r="Y23">
        <f t="shared" si="17"/>
        <v>6.9726913331942836E-2</v>
      </c>
      <c r="Z23">
        <f t="shared" si="18"/>
        <v>6.9726913331942836E-2</v>
      </c>
      <c r="AA23">
        <f t="shared" si="19"/>
        <v>6.9726913331942822E-2</v>
      </c>
      <c r="AB23">
        <f t="shared" si="2"/>
        <v>224.08850834419457</v>
      </c>
      <c r="AC23">
        <f t="shared" si="3"/>
        <v>0.11748120300751878</v>
      </c>
    </row>
    <row r="24" spans="2:29" x14ac:dyDescent="0.3">
      <c r="B24">
        <f t="shared" si="21"/>
        <v>8</v>
      </c>
      <c r="C24">
        <f t="shared" si="21"/>
        <v>0</v>
      </c>
      <c r="D24">
        <f t="shared" si="21"/>
        <v>125</v>
      </c>
      <c r="E24">
        <f t="shared" si="21"/>
        <v>4.1941000500416731E-3</v>
      </c>
      <c r="F24">
        <f t="shared" si="21"/>
        <v>0.125</v>
      </c>
      <c r="I24">
        <v>20</v>
      </c>
      <c r="J24">
        <f t="shared" si="4"/>
        <v>15.625000000000004</v>
      </c>
      <c r="K24">
        <f t="shared" si="5"/>
        <v>15.625000000000004</v>
      </c>
      <c r="L24">
        <f t="shared" si="6"/>
        <v>15.625000000000004</v>
      </c>
      <c r="M24">
        <f t="shared" si="7"/>
        <v>15.625000000000004</v>
      </c>
      <c r="N24">
        <f t="shared" si="8"/>
        <v>15.625000000000004</v>
      </c>
      <c r="O24">
        <f t="shared" si="9"/>
        <v>15.625000000000004</v>
      </c>
      <c r="P24">
        <f t="shared" si="10"/>
        <v>15.625000000000004</v>
      </c>
      <c r="Q24">
        <f t="shared" si="11"/>
        <v>15.625000000000004</v>
      </c>
      <c r="R24">
        <f t="shared" si="0"/>
        <v>1792.7080667535565</v>
      </c>
      <c r="S24">
        <f t="shared" si="1"/>
        <v>6.9726913331942836E-2</v>
      </c>
      <c r="T24">
        <f t="shared" si="12"/>
        <v>6.9726913331942836E-2</v>
      </c>
      <c r="U24">
        <f t="shared" si="13"/>
        <v>6.9726913331942836E-2</v>
      </c>
      <c r="V24">
        <f t="shared" si="14"/>
        <v>6.9726913331942836E-2</v>
      </c>
      <c r="W24">
        <f t="shared" si="15"/>
        <v>6.9726913331942836E-2</v>
      </c>
      <c r="X24">
        <f t="shared" si="16"/>
        <v>6.9726913331942836E-2</v>
      </c>
      <c r="Y24">
        <f t="shared" si="17"/>
        <v>6.9726913331942836E-2</v>
      </c>
      <c r="Z24">
        <f t="shared" si="18"/>
        <v>6.9726913331942836E-2</v>
      </c>
      <c r="AA24">
        <f t="shared" si="19"/>
        <v>6.9726913331942822E-2</v>
      </c>
      <c r="AB24">
        <f t="shared" si="2"/>
        <v>224.08850834419457</v>
      </c>
      <c r="AC24">
        <f t="shared" si="3"/>
        <v>0.11748120300751878</v>
      </c>
    </row>
    <row r="25" spans="2:29" x14ac:dyDescent="0.3">
      <c r="B25">
        <f t="shared" si="21"/>
        <v>8</v>
      </c>
      <c r="C25">
        <f t="shared" si="21"/>
        <v>0</v>
      </c>
      <c r="D25">
        <f t="shared" si="21"/>
        <v>125</v>
      </c>
      <c r="E25">
        <f t="shared" si="21"/>
        <v>4.1941000500416731E-3</v>
      </c>
      <c r="F25">
        <f t="shared" si="21"/>
        <v>0.125</v>
      </c>
      <c r="I25">
        <v>21</v>
      </c>
      <c r="J25">
        <f t="shared" si="4"/>
        <v>15.625000000000004</v>
      </c>
      <c r="K25">
        <f t="shared" si="5"/>
        <v>15.625000000000004</v>
      </c>
      <c r="L25">
        <f t="shared" si="6"/>
        <v>15.625000000000004</v>
      </c>
      <c r="M25">
        <f t="shared" si="7"/>
        <v>15.625000000000004</v>
      </c>
      <c r="N25">
        <f t="shared" si="8"/>
        <v>15.625000000000004</v>
      </c>
      <c r="O25">
        <f t="shared" si="9"/>
        <v>15.625000000000004</v>
      </c>
      <c r="P25">
        <f t="shared" si="10"/>
        <v>15.625000000000004</v>
      </c>
      <c r="Q25">
        <f t="shared" si="11"/>
        <v>15.625000000000004</v>
      </c>
      <c r="R25">
        <f t="shared" si="0"/>
        <v>1792.7080667535565</v>
      </c>
      <c r="S25">
        <f t="shared" si="1"/>
        <v>6.9726913331942836E-2</v>
      </c>
      <c r="T25">
        <f t="shared" si="12"/>
        <v>6.9726913331942836E-2</v>
      </c>
      <c r="U25">
        <f t="shared" si="13"/>
        <v>6.9726913331942836E-2</v>
      </c>
      <c r="V25">
        <f t="shared" si="14"/>
        <v>6.9726913331942836E-2</v>
      </c>
      <c r="W25">
        <f t="shared" si="15"/>
        <v>6.9726913331942836E-2</v>
      </c>
      <c r="X25">
        <f t="shared" si="16"/>
        <v>6.9726913331942836E-2</v>
      </c>
      <c r="Y25">
        <f t="shared" si="17"/>
        <v>6.9726913331942836E-2</v>
      </c>
      <c r="Z25">
        <f t="shared" si="18"/>
        <v>6.9726913331942836E-2</v>
      </c>
      <c r="AA25">
        <f t="shared" si="19"/>
        <v>6.9726913331942822E-2</v>
      </c>
      <c r="AB25">
        <f t="shared" si="2"/>
        <v>224.08850834419457</v>
      </c>
      <c r="AC25">
        <f t="shared" si="3"/>
        <v>0.11748120300751878</v>
      </c>
    </row>
    <row r="26" spans="2:29" x14ac:dyDescent="0.3">
      <c r="B26">
        <f t="shared" si="21"/>
        <v>8</v>
      </c>
      <c r="C26">
        <f t="shared" si="21"/>
        <v>0</v>
      </c>
      <c r="D26">
        <f t="shared" si="21"/>
        <v>125</v>
      </c>
      <c r="E26">
        <f t="shared" si="21"/>
        <v>4.1941000500416731E-3</v>
      </c>
      <c r="F26">
        <f t="shared" si="21"/>
        <v>0.125</v>
      </c>
      <c r="I26">
        <v>22</v>
      </c>
      <c r="J26">
        <f t="shared" si="4"/>
        <v>15.625000000000004</v>
      </c>
      <c r="K26">
        <f t="shared" si="5"/>
        <v>15.625000000000004</v>
      </c>
      <c r="L26">
        <f t="shared" si="6"/>
        <v>15.625000000000004</v>
      </c>
      <c r="M26">
        <f t="shared" si="7"/>
        <v>15.625000000000004</v>
      </c>
      <c r="N26">
        <f t="shared" si="8"/>
        <v>15.625000000000004</v>
      </c>
      <c r="O26">
        <f t="shared" si="9"/>
        <v>15.625000000000004</v>
      </c>
      <c r="P26">
        <f t="shared" si="10"/>
        <v>15.625000000000004</v>
      </c>
      <c r="Q26">
        <f t="shared" si="11"/>
        <v>15.625000000000004</v>
      </c>
      <c r="R26">
        <f t="shared" si="0"/>
        <v>1792.7080667535565</v>
      </c>
      <c r="S26">
        <f t="shared" si="1"/>
        <v>6.9726913331942836E-2</v>
      </c>
      <c r="T26">
        <f t="shared" si="12"/>
        <v>6.9726913331942836E-2</v>
      </c>
      <c r="U26">
        <f t="shared" si="13"/>
        <v>6.9726913331942836E-2</v>
      </c>
      <c r="V26">
        <f t="shared" si="14"/>
        <v>6.9726913331942836E-2</v>
      </c>
      <c r="W26">
        <f t="shared" si="15"/>
        <v>6.9726913331942836E-2</v>
      </c>
      <c r="X26">
        <f t="shared" si="16"/>
        <v>6.9726913331942836E-2</v>
      </c>
      <c r="Y26">
        <f t="shared" si="17"/>
        <v>6.9726913331942836E-2</v>
      </c>
      <c r="Z26">
        <f t="shared" si="18"/>
        <v>6.9726913331942836E-2</v>
      </c>
      <c r="AA26">
        <f t="shared" si="19"/>
        <v>6.9726913331942822E-2</v>
      </c>
      <c r="AB26">
        <f t="shared" si="2"/>
        <v>224.08850834419457</v>
      </c>
      <c r="AC26">
        <f t="shared" si="3"/>
        <v>0.11748120300751878</v>
      </c>
    </row>
    <row r="27" spans="2:29" x14ac:dyDescent="0.3">
      <c r="B27">
        <f t="shared" si="21"/>
        <v>8</v>
      </c>
      <c r="C27">
        <f t="shared" si="21"/>
        <v>0</v>
      </c>
      <c r="D27">
        <f t="shared" si="21"/>
        <v>125</v>
      </c>
      <c r="E27">
        <f t="shared" si="21"/>
        <v>4.1941000500416731E-3</v>
      </c>
      <c r="F27">
        <f t="shared" si="21"/>
        <v>0.125</v>
      </c>
      <c r="I27">
        <v>23</v>
      </c>
      <c r="J27">
        <f t="shared" si="4"/>
        <v>15.625000000000004</v>
      </c>
      <c r="K27">
        <f t="shared" si="5"/>
        <v>15.625000000000004</v>
      </c>
      <c r="L27">
        <f t="shared" si="6"/>
        <v>15.625000000000004</v>
      </c>
      <c r="M27">
        <f t="shared" si="7"/>
        <v>15.625000000000004</v>
      </c>
      <c r="N27">
        <f t="shared" si="8"/>
        <v>15.625000000000004</v>
      </c>
      <c r="O27">
        <f t="shared" si="9"/>
        <v>15.625000000000004</v>
      </c>
      <c r="P27">
        <f t="shared" si="10"/>
        <v>15.625000000000004</v>
      </c>
      <c r="Q27">
        <f t="shared" si="11"/>
        <v>15.625000000000004</v>
      </c>
      <c r="R27">
        <f t="shared" si="0"/>
        <v>1792.7080667535565</v>
      </c>
      <c r="S27">
        <f t="shared" si="1"/>
        <v>6.9726913331942836E-2</v>
      </c>
      <c r="T27">
        <f t="shared" si="12"/>
        <v>6.9726913331942836E-2</v>
      </c>
      <c r="U27">
        <f t="shared" si="13"/>
        <v>6.9726913331942836E-2</v>
      </c>
      <c r="V27">
        <f t="shared" si="14"/>
        <v>6.9726913331942836E-2</v>
      </c>
      <c r="W27">
        <f t="shared" si="15"/>
        <v>6.9726913331942836E-2</v>
      </c>
      <c r="X27">
        <f t="shared" si="16"/>
        <v>6.9726913331942836E-2</v>
      </c>
      <c r="Y27">
        <f t="shared" si="17"/>
        <v>6.9726913331942836E-2</v>
      </c>
      <c r="Z27">
        <f t="shared" si="18"/>
        <v>6.9726913331942836E-2</v>
      </c>
      <c r="AA27">
        <f t="shared" si="19"/>
        <v>6.9726913331942822E-2</v>
      </c>
      <c r="AB27">
        <f t="shared" si="2"/>
        <v>224.08850834419457</v>
      </c>
      <c r="AC27">
        <f t="shared" si="3"/>
        <v>0.11748120300751878</v>
      </c>
    </row>
    <row r="28" spans="2:29" x14ac:dyDescent="0.3">
      <c r="B28">
        <f t="shared" si="21"/>
        <v>8</v>
      </c>
      <c r="C28">
        <f t="shared" si="21"/>
        <v>0</v>
      </c>
      <c r="D28">
        <f t="shared" si="21"/>
        <v>125</v>
      </c>
      <c r="E28">
        <f t="shared" si="21"/>
        <v>4.1941000500416731E-3</v>
      </c>
      <c r="F28">
        <f t="shared" si="21"/>
        <v>0.125</v>
      </c>
      <c r="I28">
        <v>24</v>
      </c>
      <c r="J28">
        <f t="shared" si="4"/>
        <v>15.625000000000004</v>
      </c>
      <c r="K28">
        <f t="shared" si="5"/>
        <v>15.625000000000004</v>
      </c>
      <c r="L28">
        <f t="shared" si="6"/>
        <v>15.625000000000004</v>
      </c>
      <c r="M28">
        <f t="shared" si="7"/>
        <v>15.625000000000004</v>
      </c>
      <c r="N28">
        <f t="shared" si="8"/>
        <v>15.625000000000004</v>
      </c>
      <c r="O28">
        <f t="shared" si="9"/>
        <v>15.625000000000004</v>
      </c>
      <c r="P28">
        <f t="shared" si="10"/>
        <v>15.625000000000004</v>
      </c>
      <c r="Q28">
        <f t="shared" si="11"/>
        <v>15.625000000000004</v>
      </c>
      <c r="R28">
        <f t="shared" si="0"/>
        <v>1792.7080667535565</v>
      </c>
      <c r="S28">
        <f t="shared" si="1"/>
        <v>6.9726913331942836E-2</v>
      </c>
      <c r="T28">
        <f t="shared" si="12"/>
        <v>6.9726913331942836E-2</v>
      </c>
      <c r="U28">
        <f t="shared" si="13"/>
        <v>6.9726913331942836E-2</v>
      </c>
      <c r="V28">
        <f t="shared" si="14"/>
        <v>6.9726913331942836E-2</v>
      </c>
      <c r="W28">
        <f t="shared" si="15"/>
        <v>6.9726913331942836E-2</v>
      </c>
      <c r="X28">
        <f t="shared" si="16"/>
        <v>6.9726913331942836E-2</v>
      </c>
      <c r="Y28">
        <f t="shared" si="17"/>
        <v>6.9726913331942836E-2</v>
      </c>
      <c r="Z28">
        <f t="shared" si="18"/>
        <v>6.9726913331942836E-2</v>
      </c>
      <c r="AA28">
        <f t="shared" si="19"/>
        <v>6.9726913331942822E-2</v>
      </c>
      <c r="AB28">
        <f t="shared" si="2"/>
        <v>224.08850834419457</v>
      </c>
      <c r="AC28">
        <f t="shared" si="3"/>
        <v>0.11748120300751878</v>
      </c>
    </row>
    <row r="29" spans="2:29" x14ac:dyDescent="0.3">
      <c r="B29">
        <f t="shared" si="21"/>
        <v>8</v>
      </c>
      <c r="C29">
        <f t="shared" si="21"/>
        <v>0</v>
      </c>
      <c r="D29">
        <f t="shared" si="21"/>
        <v>125</v>
      </c>
      <c r="E29">
        <f t="shared" si="21"/>
        <v>4.1941000500416731E-3</v>
      </c>
      <c r="F29">
        <f t="shared" si="21"/>
        <v>0.125</v>
      </c>
      <c r="I29">
        <v>25</v>
      </c>
      <c r="J29">
        <f t="shared" si="4"/>
        <v>15.625000000000004</v>
      </c>
      <c r="K29">
        <f t="shared" si="5"/>
        <v>15.625000000000004</v>
      </c>
      <c r="L29">
        <f t="shared" si="6"/>
        <v>15.625000000000004</v>
      </c>
      <c r="M29">
        <f t="shared" si="7"/>
        <v>15.625000000000004</v>
      </c>
      <c r="N29">
        <f t="shared" si="8"/>
        <v>15.625000000000004</v>
      </c>
      <c r="O29">
        <f t="shared" si="9"/>
        <v>15.625000000000004</v>
      </c>
      <c r="P29">
        <f t="shared" si="10"/>
        <v>15.625000000000004</v>
      </c>
      <c r="Q29">
        <f t="shared" si="11"/>
        <v>15.625000000000004</v>
      </c>
      <c r="R29">
        <f t="shared" si="0"/>
        <v>1792.7080667535565</v>
      </c>
      <c r="S29">
        <f t="shared" si="1"/>
        <v>6.9726913331942836E-2</v>
      </c>
      <c r="T29">
        <f t="shared" si="12"/>
        <v>6.9726913331942836E-2</v>
      </c>
      <c r="U29">
        <f t="shared" si="13"/>
        <v>6.9726913331942836E-2</v>
      </c>
      <c r="V29">
        <f t="shared" si="14"/>
        <v>6.9726913331942836E-2</v>
      </c>
      <c r="W29">
        <f t="shared" si="15"/>
        <v>6.9726913331942836E-2</v>
      </c>
      <c r="X29">
        <f t="shared" si="16"/>
        <v>6.9726913331942836E-2</v>
      </c>
      <c r="Y29">
        <f t="shared" si="17"/>
        <v>6.9726913331942836E-2</v>
      </c>
      <c r="Z29">
        <f t="shared" si="18"/>
        <v>6.9726913331942836E-2</v>
      </c>
      <c r="AA29">
        <f t="shared" si="19"/>
        <v>6.9726913331942822E-2</v>
      </c>
      <c r="AB29">
        <f t="shared" si="2"/>
        <v>224.08850834419457</v>
      </c>
      <c r="AC29">
        <f t="shared" si="3"/>
        <v>0.11748120300751878</v>
      </c>
    </row>
    <row r="30" spans="2:29" x14ac:dyDescent="0.3">
      <c r="B30">
        <f t="shared" si="21"/>
        <v>8</v>
      </c>
      <c r="C30">
        <f t="shared" si="21"/>
        <v>0</v>
      </c>
      <c r="D30">
        <f t="shared" si="21"/>
        <v>125</v>
      </c>
      <c r="E30">
        <f t="shared" si="21"/>
        <v>4.1941000500416731E-3</v>
      </c>
      <c r="F30">
        <f t="shared" si="21"/>
        <v>0.125</v>
      </c>
      <c r="I30">
        <v>26</v>
      </c>
      <c r="J30">
        <f t="shared" si="4"/>
        <v>15.625000000000004</v>
      </c>
      <c r="K30">
        <f t="shared" si="5"/>
        <v>15.625000000000004</v>
      </c>
      <c r="L30">
        <f t="shared" si="6"/>
        <v>15.625000000000004</v>
      </c>
      <c r="M30">
        <f t="shared" si="7"/>
        <v>15.625000000000004</v>
      </c>
      <c r="N30">
        <f t="shared" si="8"/>
        <v>15.625000000000004</v>
      </c>
      <c r="O30">
        <f t="shared" si="9"/>
        <v>15.625000000000004</v>
      </c>
      <c r="P30">
        <f t="shared" si="10"/>
        <v>15.625000000000004</v>
      </c>
      <c r="Q30">
        <f t="shared" si="11"/>
        <v>15.625000000000004</v>
      </c>
      <c r="R30">
        <f t="shared" si="0"/>
        <v>1792.7080667535565</v>
      </c>
      <c r="S30">
        <f t="shared" si="1"/>
        <v>6.9726913331942836E-2</v>
      </c>
      <c r="T30">
        <f t="shared" si="12"/>
        <v>6.9726913331942836E-2</v>
      </c>
      <c r="U30">
        <f t="shared" si="13"/>
        <v>6.9726913331942836E-2</v>
      </c>
      <c r="V30">
        <f t="shared" si="14"/>
        <v>6.9726913331942836E-2</v>
      </c>
      <c r="W30">
        <f t="shared" si="15"/>
        <v>6.9726913331942836E-2</v>
      </c>
      <c r="X30">
        <f t="shared" si="16"/>
        <v>6.9726913331942836E-2</v>
      </c>
      <c r="Y30">
        <f t="shared" si="17"/>
        <v>6.9726913331942836E-2</v>
      </c>
      <c r="Z30">
        <f t="shared" si="18"/>
        <v>6.9726913331942836E-2</v>
      </c>
      <c r="AA30">
        <f t="shared" si="19"/>
        <v>6.9726913331942822E-2</v>
      </c>
      <c r="AB30">
        <f t="shared" si="2"/>
        <v>224.08850834419457</v>
      </c>
      <c r="AC30">
        <f t="shared" si="3"/>
        <v>0.11748120300751878</v>
      </c>
    </row>
    <row r="31" spans="2:29" x14ac:dyDescent="0.3">
      <c r="B31">
        <f t="shared" si="21"/>
        <v>8</v>
      </c>
      <c r="C31">
        <f t="shared" si="21"/>
        <v>0</v>
      </c>
      <c r="D31">
        <f t="shared" si="21"/>
        <v>125</v>
      </c>
      <c r="E31">
        <f t="shared" si="21"/>
        <v>4.1941000500416731E-3</v>
      </c>
      <c r="F31">
        <f t="shared" si="21"/>
        <v>0.125</v>
      </c>
      <c r="I31">
        <v>27</v>
      </c>
      <c r="J31">
        <f t="shared" si="4"/>
        <v>15.625000000000004</v>
      </c>
      <c r="K31">
        <f t="shared" si="5"/>
        <v>15.625000000000004</v>
      </c>
      <c r="L31">
        <f t="shared" si="6"/>
        <v>15.625000000000004</v>
      </c>
      <c r="M31">
        <f t="shared" si="7"/>
        <v>15.625000000000004</v>
      </c>
      <c r="N31">
        <f t="shared" si="8"/>
        <v>15.625000000000004</v>
      </c>
      <c r="O31">
        <f t="shared" si="9"/>
        <v>15.625000000000004</v>
      </c>
      <c r="P31">
        <f t="shared" si="10"/>
        <v>15.625000000000004</v>
      </c>
      <c r="Q31">
        <f t="shared" si="11"/>
        <v>15.625000000000004</v>
      </c>
      <c r="R31">
        <f t="shared" si="0"/>
        <v>1792.7080667535565</v>
      </c>
      <c r="S31">
        <f t="shared" si="1"/>
        <v>6.9726913331942836E-2</v>
      </c>
      <c r="T31">
        <f t="shared" si="12"/>
        <v>6.9726913331942836E-2</v>
      </c>
      <c r="U31">
        <f t="shared" si="13"/>
        <v>6.9726913331942836E-2</v>
      </c>
      <c r="V31">
        <f t="shared" si="14"/>
        <v>6.9726913331942836E-2</v>
      </c>
      <c r="W31">
        <f t="shared" si="15"/>
        <v>6.9726913331942836E-2</v>
      </c>
      <c r="X31">
        <f t="shared" si="16"/>
        <v>6.9726913331942836E-2</v>
      </c>
      <c r="Y31">
        <f t="shared" si="17"/>
        <v>6.9726913331942836E-2</v>
      </c>
      <c r="Z31">
        <f t="shared" si="18"/>
        <v>6.9726913331942836E-2</v>
      </c>
      <c r="AA31">
        <f t="shared" si="19"/>
        <v>6.9726913331942822E-2</v>
      </c>
      <c r="AB31">
        <f t="shared" si="2"/>
        <v>224.08850834419457</v>
      </c>
      <c r="AC31">
        <f t="shared" si="3"/>
        <v>0.11748120300751878</v>
      </c>
    </row>
    <row r="32" spans="2:29" x14ac:dyDescent="0.3">
      <c r="B32">
        <f t="shared" si="21"/>
        <v>8</v>
      </c>
      <c r="C32">
        <f t="shared" si="21"/>
        <v>0</v>
      </c>
      <c r="D32">
        <f t="shared" si="21"/>
        <v>125</v>
      </c>
      <c r="E32">
        <f t="shared" si="21"/>
        <v>4.1941000500416731E-3</v>
      </c>
      <c r="F32">
        <f t="shared" si="21"/>
        <v>0.125</v>
      </c>
      <c r="I32">
        <v>28</v>
      </c>
      <c r="J32">
        <f t="shared" si="4"/>
        <v>15.625000000000004</v>
      </c>
      <c r="K32">
        <f t="shared" si="5"/>
        <v>15.625000000000004</v>
      </c>
      <c r="L32">
        <f t="shared" si="6"/>
        <v>15.625000000000004</v>
      </c>
      <c r="M32">
        <f t="shared" si="7"/>
        <v>15.625000000000004</v>
      </c>
      <c r="N32">
        <f t="shared" si="8"/>
        <v>15.625000000000004</v>
      </c>
      <c r="O32">
        <f t="shared" si="9"/>
        <v>15.625000000000004</v>
      </c>
      <c r="P32">
        <f t="shared" si="10"/>
        <v>15.625000000000004</v>
      </c>
      <c r="Q32">
        <f t="shared" si="11"/>
        <v>15.625000000000004</v>
      </c>
      <c r="R32">
        <f t="shared" si="0"/>
        <v>1792.7080667535565</v>
      </c>
      <c r="S32">
        <f t="shared" si="1"/>
        <v>6.9726913331942836E-2</v>
      </c>
      <c r="T32">
        <f t="shared" si="12"/>
        <v>6.9726913331942836E-2</v>
      </c>
      <c r="U32">
        <f t="shared" si="13"/>
        <v>6.9726913331942836E-2</v>
      </c>
      <c r="V32">
        <f t="shared" si="14"/>
        <v>6.9726913331942836E-2</v>
      </c>
      <c r="W32">
        <f t="shared" si="15"/>
        <v>6.9726913331942836E-2</v>
      </c>
      <c r="X32">
        <f t="shared" si="16"/>
        <v>6.9726913331942836E-2</v>
      </c>
      <c r="Y32">
        <f t="shared" si="17"/>
        <v>6.9726913331942836E-2</v>
      </c>
      <c r="Z32">
        <f t="shared" si="18"/>
        <v>6.9726913331942836E-2</v>
      </c>
      <c r="AA32">
        <f t="shared" si="19"/>
        <v>6.9726913331942822E-2</v>
      </c>
      <c r="AB32">
        <f t="shared" si="2"/>
        <v>224.08850834419457</v>
      </c>
      <c r="AC32">
        <f t="shared" si="3"/>
        <v>0.11748120300751878</v>
      </c>
    </row>
    <row r="33" spans="2:29" x14ac:dyDescent="0.3">
      <c r="B33">
        <f t="shared" si="21"/>
        <v>8</v>
      </c>
      <c r="C33">
        <f t="shared" si="21"/>
        <v>0</v>
      </c>
      <c r="D33">
        <f t="shared" si="21"/>
        <v>125</v>
      </c>
      <c r="E33">
        <f t="shared" si="21"/>
        <v>4.1941000500416731E-3</v>
      </c>
      <c r="F33">
        <f t="shared" si="21"/>
        <v>0.125</v>
      </c>
      <c r="I33">
        <v>29</v>
      </c>
      <c r="J33">
        <f t="shared" si="4"/>
        <v>15.625000000000004</v>
      </c>
      <c r="K33">
        <f t="shared" si="5"/>
        <v>15.625000000000004</v>
      </c>
      <c r="L33">
        <f t="shared" si="6"/>
        <v>15.625000000000004</v>
      </c>
      <c r="M33">
        <f t="shared" si="7"/>
        <v>15.625000000000004</v>
      </c>
      <c r="N33">
        <f t="shared" si="8"/>
        <v>15.625000000000004</v>
      </c>
      <c r="O33">
        <f t="shared" si="9"/>
        <v>15.625000000000004</v>
      </c>
      <c r="P33">
        <f t="shared" si="10"/>
        <v>15.625000000000004</v>
      </c>
      <c r="Q33">
        <f t="shared" si="11"/>
        <v>15.625000000000004</v>
      </c>
      <c r="R33">
        <f t="shared" si="0"/>
        <v>1792.7080667535565</v>
      </c>
      <c r="S33">
        <f t="shared" si="1"/>
        <v>6.9726913331942836E-2</v>
      </c>
      <c r="T33">
        <f t="shared" si="12"/>
        <v>6.9726913331942836E-2</v>
      </c>
      <c r="U33">
        <f t="shared" si="13"/>
        <v>6.9726913331942836E-2</v>
      </c>
      <c r="V33">
        <f t="shared" si="14"/>
        <v>6.9726913331942836E-2</v>
      </c>
      <c r="W33">
        <f t="shared" si="15"/>
        <v>6.9726913331942836E-2</v>
      </c>
      <c r="X33">
        <f t="shared" si="16"/>
        <v>6.9726913331942836E-2</v>
      </c>
      <c r="Y33">
        <f t="shared" si="17"/>
        <v>6.9726913331942836E-2</v>
      </c>
      <c r="Z33">
        <f t="shared" si="18"/>
        <v>6.9726913331942836E-2</v>
      </c>
      <c r="AA33">
        <f t="shared" si="19"/>
        <v>6.9726913331942822E-2</v>
      </c>
      <c r="AB33">
        <f t="shared" si="2"/>
        <v>224.08850834419457</v>
      </c>
      <c r="AC33">
        <f t="shared" si="3"/>
        <v>0.11748120300751878</v>
      </c>
    </row>
    <row r="34" spans="2:29" x14ac:dyDescent="0.3">
      <c r="B34">
        <f t="shared" si="21"/>
        <v>8</v>
      </c>
      <c r="C34">
        <f t="shared" si="21"/>
        <v>0</v>
      </c>
      <c r="D34">
        <f t="shared" si="21"/>
        <v>125</v>
      </c>
      <c r="E34">
        <f t="shared" si="21"/>
        <v>4.1941000500416731E-3</v>
      </c>
      <c r="F34">
        <f t="shared" si="21"/>
        <v>0.125</v>
      </c>
      <c r="I34">
        <v>30</v>
      </c>
      <c r="J34">
        <f t="shared" si="4"/>
        <v>15.625000000000004</v>
      </c>
      <c r="K34">
        <f t="shared" si="5"/>
        <v>15.625000000000004</v>
      </c>
      <c r="L34">
        <f t="shared" si="6"/>
        <v>15.625000000000004</v>
      </c>
      <c r="M34">
        <f t="shared" si="7"/>
        <v>15.625000000000004</v>
      </c>
      <c r="N34">
        <f t="shared" si="8"/>
        <v>15.625000000000004</v>
      </c>
      <c r="O34">
        <f t="shared" si="9"/>
        <v>15.625000000000004</v>
      </c>
      <c r="P34">
        <f t="shared" si="10"/>
        <v>15.625000000000004</v>
      </c>
      <c r="Q34">
        <f t="shared" si="11"/>
        <v>15.625000000000004</v>
      </c>
      <c r="R34">
        <f t="shared" si="0"/>
        <v>1792.7080667535565</v>
      </c>
      <c r="S34">
        <f t="shared" si="1"/>
        <v>6.9726913331942836E-2</v>
      </c>
      <c r="T34">
        <f t="shared" si="12"/>
        <v>6.9726913331942836E-2</v>
      </c>
      <c r="U34">
        <f t="shared" si="13"/>
        <v>6.9726913331942836E-2</v>
      </c>
      <c r="V34">
        <f t="shared" si="14"/>
        <v>6.9726913331942836E-2</v>
      </c>
      <c r="W34">
        <f t="shared" si="15"/>
        <v>6.9726913331942836E-2</v>
      </c>
      <c r="X34">
        <f t="shared" si="16"/>
        <v>6.9726913331942836E-2</v>
      </c>
      <c r="Y34">
        <f t="shared" si="17"/>
        <v>6.9726913331942836E-2</v>
      </c>
      <c r="Z34">
        <f t="shared" si="18"/>
        <v>6.9726913331942836E-2</v>
      </c>
      <c r="AA34">
        <f t="shared" si="19"/>
        <v>6.9726913331942822E-2</v>
      </c>
      <c r="AB34">
        <f t="shared" si="2"/>
        <v>224.08850834419457</v>
      </c>
      <c r="AC34">
        <f t="shared" si="3"/>
        <v>0.11748120300751878</v>
      </c>
    </row>
    <row r="35" spans="2:29" x14ac:dyDescent="0.3">
      <c r="B35">
        <f t="shared" si="21"/>
        <v>8</v>
      </c>
      <c r="C35">
        <f t="shared" si="21"/>
        <v>0</v>
      </c>
      <c r="D35">
        <f t="shared" si="21"/>
        <v>125</v>
      </c>
      <c r="E35">
        <f t="shared" si="21"/>
        <v>4.1941000500416731E-3</v>
      </c>
      <c r="F35">
        <f t="shared" si="21"/>
        <v>0.125</v>
      </c>
      <c r="I35">
        <v>31</v>
      </c>
      <c r="J35">
        <f t="shared" si="4"/>
        <v>15.625000000000004</v>
      </c>
      <c r="K35">
        <f t="shared" si="5"/>
        <v>15.625000000000004</v>
      </c>
      <c r="L35">
        <f t="shared" si="6"/>
        <v>15.625000000000004</v>
      </c>
      <c r="M35">
        <f t="shared" si="7"/>
        <v>15.625000000000004</v>
      </c>
      <c r="N35">
        <f t="shared" si="8"/>
        <v>15.625000000000004</v>
      </c>
      <c r="O35">
        <f t="shared" si="9"/>
        <v>15.625000000000004</v>
      </c>
      <c r="P35">
        <f t="shared" si="10"/>
        <v>15.625000000000004</v>
      </c>
      <c r="Q35">
        <f t="shared" si="11"/>
        <v>15.625000000000004</v>
      </c>
      <c r="R35">
        <f t="shared" si="0"/>
        <v>1792.7080667535565</v>
      </c>
      <c r="S35">
        <f t="shared" si="1"/>
        <v>6.9726913331942836E-2</v>
      </c>
      <c r="T35">
        <f t="shared" si="12"/>
        <v>6.9726913331942836E-2</v>
      </c>
      <c r="U35">
        <f t="shared" si="13"/>
        <v>6.9726913331942836E-2</v>
      </c>
      <c r="V35">
        <f t="shared" si="14"/>
        <v>6.9726913331942836E-2</v>
      </c>
      <c r="W35">
        <f t="shared" si="15"/>
        <v>6.9726913331942836E-2</v>
      </c>
      <c r="X35">
        <f t="shared" si="16"/>
        <v>6.9726913331942836E-2</v>
      </c>
      <c r="Y35">
        <f t="shared" si="17"/>
        <v>6.9726913331942836E-2</v>
      </c>
      <c r="Z35">
        <f t="shared" si="18"/>
        <v>6.9726913331942836E-2</v>
      </c>
      <c r="AA35">
        <f t="shared" si="19"/>
        <v>6.9726913331942822E-2</v>
      </c>
      <c r="AB35">
        <f t="shared" si="2"/>
        <v>224.08850834419457</v>
      </c>
      <c r="AC35">
        <f t="shared" si="3"/>
        <v>0.11748120300751878</v>
      </c>
    </row>
    <row r="36" spans="2:29" x14ac:dyDescent="0.3">
      <c r="B36">
        <f t="shared" si="21"/>
        <v>8</v>
      </c>
      <c r="C36">
        <f t="shared" si="21"/>
        <v>0</v>
      </c>
      <c r="D36">
        <f t="shared" si="21"/>
        <v>125</v>
      </c>
      <c r="E36">
        <f t="shared" si="21"/>
        <v>4.1941000500416731E-3</v>
      </c>
      <c r="F36">
        <f t="shared" si="21"/>
        <v>0.125</v>
      </c>
      <c r="I36">
        <v>32</v>
      </c>
      <c r="J36">
        <f t="shared" si="4"/>
        <v>15.625000000000004</v>
      </c>
      <c r="K36">
        <f t="shared" si="5"/>
        <v>15.625000000000004</v>
      </c>
      <c r="L36">
        <f t="shared" si="6"/>
        <v>15.625000000000004</v>
      </c>
      <c r="M36">
        <f t="shared" si="7"/>
        <v>15.625000000000004</v>
      </c>
      <c r="N36">
        <f t="shared" si="8"/>
        <v>15.625000000000004</v>
      </c>
      <c r="O36">
        <f t="shared" si="9"/>
        <v>15.625000000000004</v>
      </c>
      <c r="P36">
        <f t="shared" si="10"/>
        <v>15.625000000000004</v>
      </c>
      <c r="Q36">
        <f t="shared" si="11"/>
        <v>15.625000000000004</v>
      </c>
      <c r="R36">
        <f t="shared" si="0"/>
        <v>1792.7080667535565</v>
      </c>
      <c r="S36">
        <f t="shared" si="1"/>
        <v>6.9726913331942836E-2</v>
      </c>
      <c r="T36">
        <f t="shared" si="12"/>
        <v>6.9726913331942836E-2</v>
      </c>
      <c r="U36">
        <f t="shared" si="13"/>
        <v>6.9726913331942836E-2</v>
      </c>
      <c r="V36">
        <f t="shared" si="14"/>
        <v>6.9726913331942836E-2</v>
      </c>
      <c r="W36">
        <f t="shared" si="15"/>
        <v>6.9726913331942836E-2</v>
      </c>
      <c r="X36">
        <f t="shared" si="16"/>
        <v>6.9726913331942836E-2</v>
      </c>
      <c r="Y36">
        <f t="shared" si="17"/>
        <v>6.9726913331942836E-2</v>
      </c>
      <c r="Z36">
        <f t="shared" si="18"/>
        <v>6.9726913331942836E-2</v>
      </c>
      <c r="AA36">
        <f t="shared" si="19"/>
        <v>6.9726913331942822E-2</v>
      </c>
      <c r="AB36">
        <f t="shared" si="2"/>
        <v>224.08850834419457</v>
      </c>
      <c r="AC36">
        <f t="shared" si="3"/>
        <v>0.11748120300751878</v>
      </c>
    </row>
    <row r="37" spans="2:29" x14ac:dyDescent="0.3">
      <c r="B37">
        <f t="shared" si="21"/>
        <v>8</v>
      </c>
      <c r="C37">
        <f t="shared" si="21"/>
        <v>0</v>
      </c>
      <c r="D37">
        <f t="shared" si="21"/>
        <v>125</v>
      </c>
      <c r="E37">
        <f t="shared" si="21"/>
        <v>4.1941000500416731E-3</v>
      </c>
      <c r="F37">
        <f t="shared" si="21"/>
        <v>0.125</v>
      </c>
      <c r="I37">
        <v>33</v>
      </c>
      <c r="J37">
        <f t="shared" si="4"/>
        <v>15.625000000000004</v>
      </c>
      <c r="K37">
        <f t="shared" si="5"/>
        <v>15.625000000000004</v>
      </c>
      <c r="L37">
        <f t="shared" si="6"/>
        <v>15.625000000000004</v>
      </c>
      <c r="M37">
        <f t="shared" si="7"/>
        <v>15.625000000000004</v>
      </c>
      <c r="N37">
        <f t="shared" si="8"/>
        <v>15.625000000000004</v>
      </c>
      <c r="O37">
        <f t="shared" si="9"/>
        <v>15.625000000000004</v>
      </c>
      <c r="P37">
        <f t="shared" si="10"/>
        <v>15.625000000000004</v>
      </c>
      <c r="Q37">
        <f t="shared" si="11"/>
        <v>15.625000000000004</v>
      </c>
      <c r="R37">
        <f t="shared" ref="R37:R68" si="22">D37/(C37+AA37)</f>
        <v>1792.7080667535565</v>
      </c>
      <c r="S37">
        <f t="shared" ref="S37:S68" si="23">E37*(1+J36)</f>
        <v>6.9726913331942836E-2</v>
      </c>
      <c r="T37">
        <f t="shared" si="12"/>
        <v>6.9726913331942836E-2</v>
      </c>
      <c r="U37">
        <f t="shared" si="13"/>
        <v>6.9726913331942836E-2</v>
      </c>
      <c r="V37">
        <f t="shared" si="14"/>
        <v>6.9726913331942836E-2</v>
      </c>
      <c r="W37">
        <f t="shared" si="15"/>
        <v>6.9726913331942836E-2</v>
      </c>
      <c r="X37">
        <f t="shared" si="16"/>
        <v>6.9726913331942836E-2</v>
      </c>
      <c r="Y37">
        <f t="shared" si="17"/>
        <v>6.9726913331942836E-2</v>
      </c>
      <c r="Z37">
        <f t="shared" si="18"/>
        <v>6.9726913331942836E-2</v>
      </c>
      <c r="AA37">
        <f t="shared" si="19"/>
        <v>6.9726913331942822E-2</v>
      </c>
      <c r="AB37">
        <f t="shared" ref="AB37:AB68" si="24">R37*F37</f>
        <v>224.08850834419457</v>
      </c>
      <c r="AC37">
        <f t="shared" ref="AC37:AC68" si="25">AB37*E37*F37</f>
        <v>0.11748120300751878</v>
      </c>
    </row>
    <row r="38" spans="2:29" x14ac:dyDescent="0.3">
      <c r="B38">
        <f t="shared" si="21"/>
        <v>8</v>
      </c>
      <c r="C38">
        <f t="shared" si="21"/>
        <v>0</v>
      </c>
      <c r="D38">
        <f t="shared" si="21"/>
        <v>125</v>
      </c>
      <c r="E38">
        <f t="shared" si="21"/>
        <v>4.1941000500416731E-3</v>
      </c>
      <c r="F38">
        <f t="shared" si="21"/>
        <v>0.125</v>
      </c>
      <c r="I38">
        <v>34</v>
      </c>
      <c r="J38">
        <f t="shared" si="4"/>
        <v>15.625000000000004</v>
      </c>
      <c r="K38">
        <f t="shared" si="5"/>
        <v>15.625000000000004</v>
      </c>
      <c r="L38">
        <f t="shared" si="6"/>
        <v>15.625000000000004</v>
      </c>
      <c r="M38">
        <f t="shared" si="7"/>
        <v>15.625000000000004</v>
      </c>
      <c r="N38">
        <f t="shared" si="8"/>
        <v>15.625000000000004</v>
      </c>
      <c r="O38">
        <f t="shared" si="9"/>
        <v>15.625000000000004</v>
      </c>
      <c r="P38">
        <f t="shared" si="10"/>
        <v>15.625000000000004</v>
      </c>
      <c r="Q38">
        <f t="shared" si="11"/>
        <v>15.625000000000004</v>
      </c>
      <c r="R38">
        <f t="shared" si="22"/>
        <v>1792.7080667535565</v>
      </c>
      <c r="S38">
        <f t="shared" si="23"/>
        <v>6.9726913331942836E-2</v>
      </c>
      <c r="T38">
        <f t="shared" si="12"/>
        <v>6.9726913331942836E-2</v>
      </c>
      <c r="U38">
        <f t="shared" si="13"/>
        <v>6.9726913331942836E-2</v>
      </c>
      <c r="V38">
        <f t="shared" si="14"/>
        <v>6.9726913331942836E-2</v>
      </c>
      <c r="W38">
        <f t="shared" si="15"/>
        <v>6.9726913331942836E-2</v>
      </c>
      <c r="X38">
        <f t="shared" si="16"/>
        <v>6.9726913331942836E-2</v>
      </c>
      <c r="Y38">
        <f t="shared" si="17"/>
        <v>6.9726913331942836E-2</v>
      </c>
      <c r="Z38">
        <f t="shared" si="18"/>
        <v>6.9726913331942836E-2</v>
      </c>
      <c r="AA38">
        <f t="shared" si="19"/>
        <v>6.9726913331942822E-2</v>
      </c>
      <c r="AB38">
        <f t="shared" si="24"/>
        <v>224.08850834419457</v>
      </c>
      <c r="AC38">
        <f t="shared" si="25"/>
        <v>0.11748120300751878</v>
      </c>
    </row>
    <row r="39" spans="2:29" x14ac:dyDescent="0.3">
      <c r="B39">
        <f t="shared" ref="B39:F54" si="26">B38</f>
        <v>8</v>
      </c>
      <c r="C39">
        <f t="shared" si="26"/>
        <v>0</v>
      </c>
      <c r="D39">
        <f t="shared" si="26"/>
        <v>125</v>
      </c>
      <c r="E39">
        <f t="shared" si="26"/>
        <v>4.1941000500416731E-3</v>
      </c>
      <c r="F39">
        <f t="shared" si="26"/>
        <v>0.125</v>
      </c>
      <c r="I39">
        <v>35</v>
      </c>
      <c r="J39">
        <f t="shared" si="4"/>
        <v>15.625000000000004</v>
      </c>
      <c r="K39">
        <f t="shared" si="5"/>
        <v>15.625000000000004</v>
      </c>
      <c r="L39">
        <f t="shared" si="6"/>
        <v>15.625000000000004</v>
      </c>
      <c r="M39">
        <f t="shared" si="7"/>
        <v>15.625000000000004</v>
      </c>
      <c r="N39">
        <f t="shared" si="8"/>
        <v>15.625000000000004</v>
      </c>
      <c r="O39">
        <f t="shared" si="9"/>
        <v>15.625000000000004</v>
      </c>
      <c r="P39">
        <f t="shared" si="10"/>
        <v>15.625000000000004</v>
      </c>
      <c r="Q39">
        <f t="shared" si="11"/>
        <v>15.625000000000004</v>
      </c>
      <c r="R39">
        <f t="shared" si="22"/>
        <v>1792.7080667535565</v>
      </c>
      <c r="S39">
        <f t="shared" si="23"/>
        <v>6.9726913331942836E-2</v>
      </c>
      <c r="T39">
        <f t="shared" si="12"/>
        <v>6.9726913331942836E-2</v>
      </c>
      <c r="U39">
        <f t="shared" si="13"/>
        <v>6.9726913331942836E-2</v>
      </c>
      <c r="V39">
        <f t="shared" si="14"/>
        <v>6.9726913331942836E-2</v>
      </c>
      <c r="W39">
        <f t="shared" si="15"/>
        <v>6.9726913331942836E-2</v>
      </c>
      <c r="X39">
        <f t="shared" si="16"/>
        <v>6.9726913331942836E-2</v>
      </c>
      <c r="Y39">
        <f t="shared" si="17"/>
        <v>6.9726913331942836E-2</v>
      </c>
      <c r="Z39">
        <f t="shared" si="18"/>
        <v>6.9726913331942836E-2</v>
      </c>
      <c r="AA39">
        <f t="shared" si="19"/>
        <v>6.9726913331942822E-2</v>
      </c>
      <c r="AB39">
        <f t="shared" si="24"/>
        <v>224.08850834419457</v>
      </c>
      <c r="AC39">
        <f t="shared" si="25"/>
        <v>0.11748120300751878</v>
      </c>
    </row>
    <row r="40" spans="2:29" x14ac:dyDescent="0.3">
      <c r="B40">
        <f t="shared" si="26"/>
        <v>8</v>
      </c>
      <c r="C40">
        <f t="shared" si="26"/>
        <v>0</v>
      </c>
      <c r="D40">
        <f t="shared" si="26"/>
        <v>125</v>
      </c>
      <c r="E40">
        <f t="shared" si="26"/>
        <v>4.1941000500416731E-3</v>
      </c>
      <c r="F40">
        <f t="shared" si="26"/>
        <v>0.125</v>
      </c>
      <c r="I40">
        <v>36</v>
      </c>
      <c r="J40">
        <f t="shared" si="4"/>
        <v>15.625000000000004</v>
      </c>
      <c r="K40">
        <f t="shared" si="5"/>
        <v>15.625000000000004</v>
      </c>
      <c r="L40">
        <f t="shared" si="6"/>
        <v>15.625000000000004</v>
      </c>
      <c r="M40">
        <f t="shared" si="7"/>
        <v>15.625000000000004</v>
      </c>
      <c r="N40">
        <f t="shared" si="8"/>
        <v>15.625000000000004</v>
      </c>
      <c r="O40">
        <f t="shared" si="9"/>
        <v>15.625000000000004</v>
      </c>
      <c r="P40">
        <f t="shared" si="10"/>
        <v>15.625000000000004</v>
      </c>
      <c r="Q40">
        <f t="shared" si="11"/>
        <v>15.625000000000004</v>
      </c>
      <c r="R40">
        <f t="shared" si="22"/>
        <v>1792.7080667535565</v>
      </c>
      <c r="S40">
        <f t="shared" si="23"/>
        <v>6.9726913331942836E-2</v>
      </c>
      <c r="T40">
        <f t="shared" si="12"/>
        <v>6.9726913331942836E-2</v>
      </c>
      <c r="U40">
        <f t="shared" si="13"/>
        <v>6.9726913331942836E-2</v>
      </c>
      <c r="V40">
        <f t="shared" si="14"/>
        <v>6.9726913331942836E-2</v>
      </c>
      <c r="W40">
        <f t="shared" si="15"/>
        <v>6.9726913331942836E-2</v>
      </c>
      <c r="X40">
        <f t="shared" si="16"/>
        <v>6.9726913331942836E-2</v>
      </c>
      <c r="Y40">
        <f t="shared" si="17"/>
        <v>6.9726913331942836E-2</v>
      </c>
      <c r="Z40">
        <f t="shared" si="18"/>
        <v>6.9726913331942836E-2</v>
      </c>
      <c r="AA40">
        <f t="shared" si="19"/>
        <v>6.9726913331942822E-2</v>
      </c>
      <c r="AB40">
        <f t="shared" si="24"/>
        <v>224.08850834419457</v>
      </c>
      <c r="AC40">
        <f t="shared" si="25"/>
        <v>0.11748120300751878</v>
      </c>
    </row>
    <row r="41" spans="2:29" x14ac:dyDescent="0.3">
      <c r="B41">
        <f t="shared" si="26"/>
        <v>8</v>
      </c>
      <c r="C41">
        <f t="shared" si="26"/>
        <v>0</v>
      </c>
      <c r="D41">
        <f t="shared" si="26"/>
        <v>125</v>
      </c>
      <c r="E41">
        <f t="shared" si="26"/>
        <v>4.1941000500416731E-3</v>
      </c>
      <c r="F41">
        <f t="shared" si="26"/>
        <v>0.125</v>
      </c>
      <c r="I41">
        <v>37</v>
      </c>
      <c r="J41">
        <f t="shared" si="4"/>
        <v>15.625000000000004</v>
      </c>
      <c r="K41">
        <f t="shared" si="5"/>
        <v>15.625000000000004</v>
      </c>
      <c r="L41">
        <f t="shared" si="6"/>
        <v>15.625000000000004</v>
      </c>
      <c r="M41">
        <f t="shared" si="7"/>
        <v>15.625000000000004</v>
      </c>
      <c r="N41">
        <f t="shared" si="8"/>
        <v>15.625000000000004</v>
      </c>
      <c r="O41">
        <f t="shared" si="9"/>
        <v>15.625000000000004</v>
      </c>
      <c r="P41">
        <f t="shared" si="10"/>
        <v>15.625000000000004</v>
      </c>
      <c r="Q41">
        <f t="shared" si="11"/>
        <v>15.625000000000004</v>
      </c>
      <c r="R41">
        <f t="shared" si="22"/>
        <v>1792.7080667535565</v>
      </c>
      <c r="S41">
        <f t="shared" si="23"/>
        <v>6.9726913331942836E-2</v>
      </c>
      <c r="T41">
        <f t="shared" si="12"/>
        <v>6.9726913331942836E-2</v>
      </c>
      <c r="U41">
        <f t="shared" si="13"/>
        <v>6.9726913331942836E-2</v>
      </c>
      <c r="V41">
        <f t="shared" si="14"/>
        <v>6.9726913331942836E-2</v>
      </c>
      <c r="W41">
        <f t="shared" si="15"/>
        <v>6.9726913331942836E-2</v>
      </c>
      <c r="X41">
        <f t="shared" si="16"/>
        <v>6.9726913331942836E-2</v>
      </c>
      <c r="Y41">
        <f t="shared" si="17"/>
        <v>6.9726913331942836E-2</v>
      </c>
      <c r="Z41">
        <f t="shared" si="18"/>
        <v>6.9726913331942836E-2</v>
      </c>
      <c r="AA41">
        <f t="shared" si="19"/>
        <v>6.9726913331942822E-2</v>
      </c>
      <c r="AB41">
        <f t="shared" si="24"/>
        <v>224.08850834419457</v>
      </c>
      <c r="AC41">
        <f t="shared" si="25"/>
        <v>0.11748120300751878</v>
      </c>
    </row>
    <row r="42" spans="2:29" x14ac:dyDescent="0.3">
      <c r="B42">
        <f t="shared" si="26"/>
        <v>8</v>
      </c>
      <c r="C42">
        <f t="shared" si="26"/>
        <v>0</v>
      </c>
      <c r="D42">
        <f t="shared" si="26"/>
        <v>125</v>
      </c>
      <c r="E42">
        <f t="shared" si="26"/>
        <v>4.1941000500416731E-3</v>
      </c>
      <c r="F42">
        <f t="shared" si="26"/>
        <v>0.125</v>
      </c>
      <c r="I42">
        <v>38</v>
      </c>
      <c r="J42">
        <f t="shared" si="4"/>
        <v>15.625000000000004</v>
      </c>
      <c r="K42">
        <f t="shared" si="5"/>
        <v>15.625000000000004</v>
      </c>
      <c r="L42">
        <f t="shared" si="6"/>
        <v>15.625000000000004</v>
      </c>
      <c r="M42">
        <f t="shared" si="7"/>
        <v>15.625000000000004</v>
      </c>
      <c r="N42">
        <f t="shared" si="8"/>
        <v>15.625000000000004</v>
      </c>
      <c r="O42">
        <f t="shared" si="9"/>
        <v>15.625000000000004</v>
      </c>
      <c r="P42">
        <f t="shared" si="10"/>
        <v>15.625000000000004</v>
      </c>
      <c r="Q42">
        <f t="shared" si="11"/>
        <v>15.625000000000004</v>
      </c>
      <c r="R42">
        <f t="shared" si="22"/>
        <v>1792.7080667535565</v>
      </c>
      <c r="S42">
        <f t="shared" si="23"/>
        <v>6.9726913331942836E-2</v>
      </c>
      <c r="T42">
        <f t="shared" si="12"/>
        <v>6.9726913331942836E-2</v>
      </c>
      <c r="U42">
        <f t="shared" si="13"/>
        <v>6.9726913331942836E-2</v>
      </c>
      <c r="V42">
        <f t="shared" si="14"/>
        <v>6.9726913331942836E-2</v>
      </c>
      <c r="W42">
        <f t="shared" si="15"/>
        <v>6.9726913331942836E-2</v>
      </c>
      <c r="X42">
        <f t="shared" si="16"/>
        <v>6.9726913331942836E-2</v>
      </c>
      <c r="Y42">
        <f t="shared" si="17"/>
        <v>6.9726913331942836E-2</v>
      </c>
      <c r="Z42">
        <f t="shared" si="18"/>
        <v>6.9726913331942836E-2</v>
      </c>
      <c r="AA42">
        <f t="shared" si="19"/>
        <v>6.9726913331942822E-2</v>
      </c>
      <c r="AB42">
        <f t="shared" si="24"/>
        <v>224.08850834419457</v>
      </c>
      <c r="AC42">
        <f t="shared" si="25"/>
        <v>0.11748120300751878</v>
      </c>
    </row>
    <row r="43" spans="2:29" x14ac:dyDescent="0.3">
      <c r="B43">
        <f t="shared" si="26"/>
        <v>8</v>
      </c>
      <c r="C43">
        <f t="shared" si="26"/>
        <v>0</v>
      </c>
      <c r="D43">
        <f t="shared" si="26"/>
        <v>125</v>
      </c>
      <c r="E43">
        <f t="shared" si="26"/>
        <v>4.1941000500416731E-3</v>
      </c>
      <c r="F43">
        <f t="shared" si="26"/>
        <v>0.125</v>
      </c>
      <c r="I43">
        <v>39</v>
      </c>
      <c r="J43">
        <f t="shared" si="4"/>
        <v>15.625000000000004</v>
      </c>
      <c r="K43">
        <f t="shared" si="5"/>
        <v>15.625000000000004</v>
      </c>
      <c r="L43">
        <f t="shared" si="6"/>
        <v>15.625000000000004</v>
      </c>
      <c r="M43">
        <f t="shared" si="7"/>
        <v>15.625000000000004</v>
      </c>
      <c r="N43">
        <f t="shared" si="8"/>
        <v>15.625000000000004</v>
      </c>
      <c r="O43">
        <f t="shared" si="9"/>
        <v>15.625000000000004</v>
      </c>
      <c r="P43">
        <f t="shared" si="10"/>
        <v>15.625000000000004</v>
      </c>
      <c r="Q43">
        <f t="shared" si="11"/>
        <v>15.625000000000004</v>
      </c>
      <c r="R43">
        <f t="shared" si="22"/>
        <v>1792.7080667535565</v>
      </c>
      <c r="S43">
        <f t="shared" si="23"/>
        <v>6.9726913331942836E-2</v>
      </c>
      <c r="T43">
        <f t="shared" si="12"/>
        <v>6.9726913331942836E-2</v>
      </c>
      <c r="U43">
        <f t="shared" si="13"/>
        <v>6.9726913331942836E-2</v>
      </c>
      <c r="V43">
        <f t="shared" si="14"/>
        <v>6.9726913331942836E-2</v>
      </c>
      <c r="W43">
        <f t="shared" si="15"/>
        <v>6.9726913331942836E-2</v>
      </c>
      <c r="X43">
        <f t="shared" si="16"/>
        <v>6.9726913331942836E-2</v>
      </c>
      <c r="Y43">
        <f t="shared" si="17"/>
        <v>6.9726913331942836E-2</v>
      </c>
      <c r="Z43">
        <f t="shared" si="18"/>
        <v>6.9726913331942836E-2</v>
      </c>
      <c r="AA43">
        <f t="shared" si="19"/>
        <v>6.9726913331942822E-2</v>
      </c>
      <c r="AB43">
        <f t="shared" si="24"/>
        <v>224.08850834419457</v>
      </c>
      <c r="AC43">
        <f t="shared" si="25"/>
        <v>0.11748120300751878</v>
      </c>
    </row>
    <row r="44" spans="2:29" x14ac:dyDescent="0.3">
      <c r="B44">
        <f t="shared" si="26"/>
        <v>8</v>
      </c>
      <c r="C44">
        <f t="shared" si="26"/>
        <v>0</v>
      </c>
      <c r="D44">
        <f t="shared" si="26"/>
        <v>125</v>
      </c>
      <c r="E44">
        <f t="shared" si="26"/>
        <v>4.1941000500416731E-3</v>
      </c>
      <c r="F44">
        <f t="shared" si="26"/>
        <v>0.125</v>
      </c>
      <c r="I44">
        <v>40</v>
      </c>
      <c r="J44">
        <f t="shared" si="4"/>
        <v>15.625000000000004</v>
      </c>
      <c r="K44">
        <f t="shared" si="5"/>
        <v>15.625000000000004</v>
      </c>
      <c r="L44">
        <f t="shared" si="6"/>
        <v>15.625000000000004</v>
      </c>
      <c r="M44">
        <f t="shared" si="7"/>
        <v>15.625000000000004</v>
      </c>
      <c r="N44">
        <f t="shared" si="8"/>
        <v>15.625000000000004</v>
      </c>
      <c r="O44">
        <f t="shared" si="9"/>
        <v>15.625000000000004</v>
      </c>
      <c r="P44">
        <f t="shared" si="10"/>
        <v>15.625000000000004</v>
      </c>
      <c r="Q44">
        <f t="shared" si="11"/>
        <v>15.625000000000004</v>
      </c>
      <c r="R44">
        <f t="shared" si="22"/>
        <v>1792.7080667535565</v>
      </c>
      <c r="S44">
        <f t="shared" si="23"/>
        <v>6.9726913331942836E-2</v>
      </c>
      <c r="T44">
        <f t="shared" si="12"/>
        <v>6.9726913331942836E-2</v>
      </c>
      <c r="U44">
        <f t="shared" si="13"/>
        <v>6.9726913331942836E-2</v>
      </c>
      <c r="V44">
        <f t="shared" si="14"/>
        <v>6.9726913331942836E-2</v>
      </c>
      <c r="W44">
        <f t="shared" si="15"/>
        <v>6.9726913331942836E-2</v>
      </c>
      <c r="X44">
        <f t="shared" si="16"/>
        <v>6.9726913331942836E-2</v>
      </c>
      <c r="Y44">
        <f t="shared" si="17"/>
        <v>6.9726913331942836E-2</v>
      </c>
      <c r="Z44">
        <f t="shared" si="18"/>
        <v>6.9726913331942836E-2</v>
      </c>
      <c r="AA44">
        <f t="shared" si="19"/>
        <v>6.9726913331942822E-2</v>
      </c>
      <c r="AB44">
        <f t="shared" si="24"/>
        <v>224.08850834419457</v>
      </c>
      <c r="AC44">
        <f t="shared" si="25"/>
        <v>0.11748120300751878</v>
      </c>
    </row>
    <row r="45" spans="2:29" x14ac:dyDescent="0.3">
      <c r="B45">
        <f t="shared" si="26"/>
        <v>8</v>
      </c>
      <c r="C45">
        <f t="shared" si="26"/>
        <v>0</v>
      </c>
      <c r="D45">
        <f t="shared" si="26"/>
        <v>125</v>
      </c>
      <c r="E45">
        <f t="shared" si="26"/>
        <v>4.1941000500416731E-3</v>
      </c>
      <c r="F45">
        <f t="shared" si="26"/>
        <v>0.125</v>
      </c>
      <c r="I45">
        <v>41</v>
      </c>
      <c r="J45">
        <f t="shared" si="4"/>
        <v>15.625000000000004</v>
      </c>
      <c r="K45">
        <f t="shared" si="5"/>
        <v>15.625000000000004</v>
      </c>
      <c r="L45">
        <f t="shared" si="6"/>
        <v>15.625000000000004</v>
      </c>
      <c r="M45">
        <f t="shared" si="7"/>
        <v>15.625000000000004</v>
      </c>
      <c r="N45">
        <f t="shared" si="8"/>
        <v>15.625000000000004</v>
      </c>
      <c r="O45">
        <f t="shared" si="9"/>
        <v>15.625000000000004</v>
      </c>
      <c r="P45">
        <f t="shared" si="10"/>
        <v>15.625000000000004</v>
      </c>
      <c r="Q45">
        <f t="shared" si="11"/>
        <v>15.625000000000004</v>
      </c>
      <c r="R45">
        <f t="shared" si="22"/>
        <v>1792.7080667535565</v>
      </c>
      <c r="S45">
        <f t="shared" si="23"/>
        <v>6.9726913331942836E-2</v>
      </c>
      <c r="T45">
        <f t="shared" si="12"/>
        <v>6.9726913331942836E-2</v>
      </c>
      <c r="U45">
        <f t="shared" si="13"/>
        <v>6.9726913331942836E-2</v>
      </c>
      <c r="V45">
        <f t="shared" si="14"/>
        <v>6.9726913331942836E-2</v>
      </c>
      <c r="W45">
        <f t="shared" si="15"/>
        <v>6.9726913331942836E-2</v>
      </c>
      <c r="X45">
        <f t="shared" si="16"/>
        <v>6.9726913331942836E-2</v>
      </c>
      <c r="Y45">
        <f t="shared" si="17"/>
        <v>6.9726913331942836E-2</v>
      </c>
      <c r="Z45">
        <f t="shared" si="18"/>
        <v>6.9726913331942836E-2</v>
      </c>
      <c r="AA45">
        <f t="shared" si="19"/>
        <v>6.9726913331942822E-2</v>
      </c>
      <c r="AB45">
        <f t="shared" si="24"/>
        <v>224.08850834419457</v>
      </c>
      <c r="AC45">
        <f t="shared" si="25"/>
        <v>0.11748120300751878</v>
      </c>
    </row>
    <row r="46" spans="2:29" x14ac:dyDescent="0.3">
      <c r="B46">
        <f t="shared" si="26"/>
        <v>8</v>
      </c>
      <c r="C46">
        <f t="shared" si="26"/>
        <v>0</v>
      </c>
      <c r="D46">
        <f t="shared" si="26"/>
        <v>125</v>
      </c>
      <c r="E46">
        <f t="shared" si="26"/>
        <v>4.1941000500416731E-3</v>
      </c>
      <c r="F46">
        <f t="shared" si="26"/>
        <v>0.125</v>
      </c>
      <c r="I46">
        <v>42</v>
      </c>
      <c r="J46">
        <f t="shared" si="4"/>
        <v>15.625000000000004</v>
      </c>
      <c r="K46">
        <f t="shared" si="5"/>
        <v>15.625000000000004</v>
      </c>
      <c r="L46">
        <f t="shared" si="6"/>
        <v>15.625000000000004</v>
      </c>
      <c r="M46">
        <f t="shared" si="7"/>
        <v>15.625000000000004</v>
      </c>
      <c r="N46">
        <f t="shared" si="8"/>
        <v>15.625000000000004</v>
      </c>
      <c r="O46">
        <f t="shared" si="9"/>
        <v>15.625000000000004</v>
      </c>
      <c r="P46">
        <f t="shared" si="10"/>
        <v>15.625000000000004</v>
      </c>
      <c r="Q46">
        <f t="shared" si="11"/>
        <v>15.625000000000004</v>
      </c>
      <c r="R46">
        <f t="shared" si="22"/>
        <v>1792.7080667535565</v>
      </c>
      <c r="S46">
        <f t="shared" si="23"/>
        <v>6.9726913331942836E-2</v>
      </c>
      <c r="T46">
        <f t="shared" si="12"/>
        <v>6.9726913331942836E-2</v>
      </c>
      <c r="U46">
        <f t="shared" si="13"/>
        <v>6.9726913331942836E-2</v>
      </c>
      <c r="V46">
        <f t="shared" si="14"/>
        <v>6.9726913331942836E-2</v>
      </c>
      <c r="W46">
        <f t="shared" si="15"/>
        <v>6.9726913331942836E-2</v>
      </c>
      <c r="X46">
        <f t="shared" si="16"/>
        <v>6.9726913331942836E-2</v>
      </c>
      <c r="Y46">
        <f t="shared" si="17"/>
        <v>6.9726913331942836E-2</v>
      </c>
      <c r="Z46">
        <f t="shared" si="18"/>
        <v>6.9726913331942836E-2</v>
      </c>
      <c r="AA46">
        <f t="shared" si="19"/>
        <v>6.9726913331942822E-2</v>
      </c>
      <c r="AB46">
        <f t="shared" si="24"/>
        <v>224.08850834419457</v>
      </c>
      <c r="AC46">
        <f t="shared" si="25"/>
        <v>0.11748120300751878</v>
      </c>
    </row>
    <row r="47" spans="2:29" x14ac:dyDescent="0.3">
      <c r="B47">
        <f t="shared" si="26"/>
        <v>8</v>
      </c>
      <c r="C47">
        <f t="shared" si="26"/>
        <v>0</v>
      </c>
      <c r="D47">
        <f t="shared" si="26"/>
        <v>125</v>
      </c>
      <c r="E47">
        <f t="shared" si="26"/>
        <v>4.1941000500416731E-3</v>
      </c>
      <c r="F47">
        <f t="shared" si="26"/>
        <v>0.125</v>
      </c>
      <c r="I47">
        <v>43</v>
      </c>
      <c r="J47">
        <f t="shared" si="4"/>
        <v>15.625000000000004</v>
      </c>
      <c r="K47">
        <f t="shared" si="5"/>
        <v>15.625000000000004</v>
      </c>
      <c r="L47">
        <f t="shared" si="6"/>
        <v>15.625000000000004</v>
      </c>
      <c r="M47">
        <f t="shared" si="7"/>
        <v>15.625000000000004</v>
      </c>
      <c r="N47">
        <f t="shared" si="8"/>
        <v>15.625000000000004</v>
      </c>
      <c r="O47">
        <f t="shared" si="9"/>
        <v>15.625000000000004</v>
      </c>
      <c r="P47">
        <f t="shared" si="10"/>
        <v>15.625000000000004</v>
      </c>
      <c r="Q47">
        <f t="shared" si="11"/>
        <v>15.625000000000004</v>
      </c>
      <c r="R47">
        <f t="shared" si="22"/>
        <v>1792.7080667535565</v>
      </c>
      <c r="S47">
        <f t="shared" si="23"/>
        <v>6.9726913331942836E-2</v>
      </c>
      <c r="T47">
        <f t="shared" si="12"/>
        <v>6.9726913331942836E-2</v>
      </c>
      <c r="U47">
        <f t="shared" si="13"/>
        <v>6.9726913331942836E-2</v>
      </c>
      <c r="V47">
        <f t="shared" si="14"/>
        <v>6.9726913331942836E-2</v>
      </c>
      <c r="W47">
        <f t="shared" si="15"/>
        <v>6.9726913331942836E-2</v>
      </c>
      <c r="X47">
        <f t="shared" si="16"/>
        <v>6.9726913331942836E-2</v>
      </c>
      <c r="Y47">
        <f t="shared" si="17"/>
        <v>6.9726913331942836E-2</v>
      </c>
      <c r="Z47">
        <f t="shared" si="18"/>
        <v>6.9726913331942836E-2</v>
      </c>
      <c r="AA47">
        <f t="shared" si="19"/>
        <v>6.9726913331942822E-2</v>
      </c>
      <c r="AB47">
        <f t="shared" si="24"/>
        <v>224.08850834419457</v>
      </c>
      <c r="AC47">
        <f t="shared" si="25"/>
        <v>0.11748120300751878</v>
      </c>
    </row>
    <row r="48" spans="2:29" x14ac:dyDescent="0.3">
      <c r="B48">
        <f t="shared" si="26"/>
        <v>8</v>
      </c>
      <c r="C48">
        <f t="shared" si="26"/>
        <v>0</v>
      </c>
      <c r="D48">
        <f t="shared" si="26"/>
        <v>125</v>
      </c>
      <c r="E48">
        <f t="shared" si="26"/>
        <v>4.1941000500416731E-3</v>
      </c>
      <c r="F48">
        <f t="shared" si="26"/>
        <v>0.125</v>
      </c>
      <c r="I48">
        <v>44</v>
      </c>
      <c r="J48">
        <f t="shared" si="4"/>
        <v>15.625000000000004</v>
      </c>
      <c r="K48">
        <f t="shared" si="5"/>
        <v>15.625000000000004</v>
      </c>
      <c r="L48">
        <f t="shared" si="6"/>
        <v>15.625000000000004</v>
      </c>
      <c r="M48">
        <f t="shared" si="7"/>
        <v>15.625000000000004</v>
      </c>
      <c r="N48">
        <f t="shared" si="8"/>
        <v>15.625000000000004</v>
      </c>
      <c r="O48">
        <f t="shared" si="9"/>
        <v>15.625000000000004</v>
      </c>
      <c r="P48">
        <f t="shared" si="10"/>
        <v>15.625000000000004</v>
      </c>
      <c r="Q48">
        <f t="shared" si="11"/>
        <v>15.625000000000004</v>
      </c>
      <c r="R48">
        <f t="shared" si="22"/>
        <v>1792.7080667535565</v>
      </c>
      <c r="S48">
        <f t="shared" si="23"/>
        <v>6.9726913331942836E-2</v>
      </c>
      <c r="T48">
        <f t="shared" si="12"/>
        <v>6.9726913331942836E-2</v>
      </c>
      <c r="U48">
        <f t="shared" si="13"/>
        <v>6.9726913331942836E-2</v>
      </c>
      <c r="V48">
        <f t="shared" si="14"/>
        <v>6.9726913331942836E-2</v>
      </c>
      <c r="W48">
        <f t="shared" si="15"/>
        <v>6.9726913331942836E-2</v>
      </c>
      <c r="X48">
        <f t="shared" si="16"/>
        <v>6.9726913331942836E-2</v>
      </c>
      <c r="Y48">
        <f t="shared" si="17"/>
        <v>6.9726913331942836E-2</v>
      </c>
      <c r="Z48">
        <f t="shared" si="18"/>
        <v>6.9726913331942836E-2</v>
      </c>
      <c r="AA48">
        <f t="shared" si="19"/>
        <v>6.9726913331942822E-2</v>
      </c>
      <c r="AB48">
        <f t="shared" si="24"/>
        <v>224.08850834419457</v>
      </c>
      <c r="AC48">
        <f t="shared" si="25"/>
        <v>0.11748120300751878</v>
      </c>
    </row>
    <row r="49" spans="2:29" x14ac:dyDescent="0.3">
      <c r="B49">
        <f t="shared" si="26"/>
        <v>8</v>
      </c>
      <c r="C49">
        <f t="shared" si="26"/>
        <v>0</v>
      </c>
      <c r="D49">
        <f t="shared" si="26"/>
        <v>125</v>
      </c>
      <c r="E49">
        <f t="shared" si="26"/>
        <v>4.1941000500416731E-3</v>
      </c>
      <c r="F49">
        <f t="shared" si="26"/>
        <v>0.125</v>
      </c>
      <c r="I49">
        <v>45</v>
      </c>
      <c r="J49">
        <f t="shared" si="4"/>
        <v>15.625000000000004</v>
      </c>
      <c r="K49">
        <f t="shared" si="5"/>
        <v>15.625000000000004</v>
      </c>
      <c r="L49">
        <f t="shared" si="6"/>
        <v>15.625000000000004</v>
      </c>
      <c r="M49">
        <f t="shared" si="7"/>
        <v>15.625000000000004</v>
      </c>
      <c r="N49">
        <f t="shared" si="8"/>
        <v>15.625000000000004</v>
      </c>
      <c r="O49">
        <f t="shared" si="9"/>
        <v>15.625000000000004</v>
      </c>
      <c r="P49">
        <f t="shared" si="10"/>
        <v>15.625000000000004</v>
      </c>
      <c r="Q49">
        <f t="shared" si="11"/>
        <v>15.625000000000004</v>
      </c>
      <c r="R49">
        <f t="shared" si="22"/>
        <v>1792.7080667535565</v>
      </c>
      <c r="S49">
        <f t="shared" si="23"/>
        <v>6.9726913331942836E-2</v>
      </c>
      <c r="T49">
        <f t="shared" si="12"/>
        <v>6.9726913331942836E-2</v>
      </c>
      <c r="U49">
        <f t="shared" si="13"/>
        <v>6.9726913331942836E-2</v>
      </c>
      <c r="V49">
        <f t="shared" si="14"/>
        <v>6.9726913331942836E-2</v>
      </c>
      <c r="W49">
        <f t="shared" si="15"/>
        <v>6.9726913331942836E-2</v>
      </c>
      <c r="X49">
        <f t="shared" si="16"/>
        <v>6.9726913331942836E-2</v>
      </c>
      <c r="Y49">
        <f t="shared" si="17"/>
        <v>6.9726913331942836E-2</v>
      </c>
      <c r="Z49">
        <f t="shared" si="18"/>
        <v>6.9726913331942836E-2</v>
      </c>
      <c r="AA49">
        <f t="shared" si="19"/>
        <v>6.9726913331942822E-2</v>
      </c>
      <c r="AB49">
        <f t="shared" si="24"/>
        <v>224.08850834419457</v>
      </c>
      <c r="AC49">
        <f t="shared" si="25"/>
        <v>0.11748120300751878</v>
      </c>
    </row>
    <row r="50" spans="2:29" x14ac:dyDescent="0.3">
      <c r="B50">
        <f t="shared" si="26"/>
        <v>8</v>
      </c>
      <c r="C50">
        <f t="shared" si="26"/>
        <v>0</v>
      </c>
      <c r="D50">
        <f t="shared" si="26"/>
        <v>125</v>
      </c>
      <c r="E50">
        <f t="shared" si="26"/>
        <v>4.1941000500416731E-3</v>
      </c>
      <c r="F50">
        <f t="shared" si="26"/>
        <v>0.125</v>
      </c>
      <c r="I50">
        <v>46</v>
      </c>
      <c r="J50">
        <f t="shared" si="4"/>
        <v>15.625000000000004</v>
      </c>
      <c r="K50">
        <f t="shared" si="5"/>
        <v>15.625000000000004</v>
      </c>
      <c r="L50">
        <f t="shared" si="6"/>
        <v>15.625000000000004</v>
      </c>
      <c r="M50">
        <f t="shared" si="7"/>
        <v>15.625000000000004</v>
      </c>
      <c r="N50">
        <f t="shared" si="8"/>
        <v>15.625000000000004</v>
      </c>
      <c r="O50">
        <f t="shared" si="9"/>
        <v>15.625000000000004</v>
      </c>
      <c r="P50">
        <f t="shared" si="10"/>
        <v>15.625000000000004</v>
      </c>
      <c r="Q50">
        <f t="shared" si="11"/>
        <v>15.625000000000004</v>
      </c>
      <c r="R50">
        <f t="shared" si="22"/>
        <v>1792.7080667535565</v>
      </c>
      <c r="S50">
        <f t="shared" si="23"/>
        <v>6.9726913331942836E-2</v>
      </c>
      <c r="T50">
        <f t="shared" si="12"/>
        <v>6.9726913331942836E-2</v>
      </c>
      <c r="U50">
        <f t="shared" si="13"/>
        <v>6.9726913331942836E-2</v>
      </c>
      <c r="V50">
        <f t="shared" si="14"/>
        <v>6.9726913331942836E-2</v>
      </c>
      <c r="W50">
        <f t="shared" si="15"/>
        <v>6.9726913331942836E-2</v>
      </c>
      <c r="X50">
        <f t="shared" si="16"/>
        <v>6.9726913331942836E-2</v>
      </c>
      <c r="Y50">
        <f t="shared" si="17"/>
        <v>6.9726913331942836E-2</v>
      </c>
      <c r="Z50">
        <f t="shared" si="18"/>
        <v>6.9726913331942836E-2</v>
      </c>
      <c r="AA50">
        <f t="shared" si="19"/>
        <v>6.9726913331942822E-2</v>
      </c>
      <c r="AB50">
        <f t="shared" si="24"/>
        <v>224.08850834419457</v>
      </c>
      <c r="AC50">
        <f t="shared" si="25"/>
        <v>0.11748120300751878</v>
      </c>
    </row>
    <row r="51" spans="2:29" x14ac:dyDescent="0.3">
      <c r="B51">
        <f t="shared" si="26"/>
        <v>8</v>
      </c>
      <c r="C51">
        <f t="shared" si="26"/>
        <v>0</v>
      </c>
      <c r="D51">
        <f t="shared" si="26"/>
        <v>125</v>
      </c>
      <c r="E51">
        <f t="shared" si="26"/>
        <v>4.1941000500416731E-3</v>
      </c>
      <c r="F51">
        <f t="shared" si="26"/>
        <v>0.125</v>
      </c>
      <c r="I51">
        <v>47</v>
      </c>
      <c r="J51">
        <f t="shared" si="4"/>
        <v>15.625000000000004</v>
      </c>
      <c r="K51">
        <f t="shared" si="5"/>
        <v>15.625000000000004</v>
      </c>
      <c r="L51">
        <f t="shared" si="6"/>
        <v>15.625000000000004</v>
      </c>
      <c r="M51">
        <f t="shared" si="7"/>
        <v>15.625000000000004</v>
      </c>
      <c r="N51">
        <f t="shared" si="8"/>
        <v>15.625000000000004</v>
      </c>
      <c r="O51">
        <f t="shared" si="9"/>
        <v>15.625000000000004</v>
      </c>
      <c r="P51">
        <f t="shared" si="10"/>
        <v>15.625000000000004</v>
      </c>
      <c r="Q51">
        <f t="shared" si="11"/>
        <v>15.625000000000004</v>
      </c>
      <c r="R51">
        <f t="shared" si="22"/>
        <v>1792.7080667535565</v>
      </c>
      <c r="S51">
        <f t="shared" si="23"/>
        <v>6.9726913331942836E-2</v>
      </c>
      <c r="T51">
        <f t="shared" si="12"/>
        <v>6.9726913331942836E-2</v>
      </c>
      <c r="U51">
        <f t="shared" si="13"/>
        <v>6.9726913331942836E-2</v>
      </c>
      <c r="V51">
        <f t="shared" si="14"/>
        <v>6.9726913331942836E-2</v>
      </c>
      <c r="W51">
        <f t="shared" si="15"/>
        <v>6.9726913331942836E-2</v>
      </c>
      <c r="X51">
        <f t="shared" si="16"/>
        <v>6.9726913331942836E-2</v>
      </c>
      <c r="Y51">
        <f t="shared" si="17"/>
        <v>6.9726913331942836E-2</v>
      </c>
      <c r="Z51">
        <f t="shared" si="18"/>
        <v>6.9726913331942836E-2</v>
      </c>
      <c r="AA51">
        <f t="shared" si="19"/>
        <v>6.9726913331942822E-2</v>
      </c>
      <c r="AB51">
        <f t="shared" si="24"/>
        <v>224.08850834419457</v>
      </c>
      <c r="AC51">
        <f t="shared" si="25"/>
        <v>0.11748120300751878</v>
      </c>
    </row>
    <row r="52" spans="2:29" x14ac:dyDescent="0.3">
      <c r="B52">
        <f t="shared" si="26"/>
        <v>8</v>
      </c>
      <c r="C52">
        <f t="shared" si="26"/>
        <v>0</v>
      </c>
      <c r="D52">
        <f t="shared" si="26"/>
        <v>125</v>
      </c>
      <c r="E52">
        <f t="shared" si="26"/>
        <v>4.1941000500416731E-3</v>
      </c>
      <c r="F52">
        <f t="shared" si="26"/>
        <v>0.125</v>
      </c>
      <c r="I52">
        <v>48</v>
      </c>
      <c r="J52">
        <f t="shared" si="4"/>
        <v>15.625000000000004</v>
      </c>
      <c r="K52">
        <f t="shared" si="5"/>
        <v>15.625000000000004</v>
      </c>
      <c r="L52">
        <f t="shared" si="6"/>
        <v>15.625000000000004</v>
      </c>
      <c r="M52">
        <f t="shared" si="7"/>
        <v>15.625000000000004</v>
      </c>
      <c r="N52">
        <f t="shared" si="8"/>
        <v>15.625000000000004</v>
      </c>
      <c r="O52">
        <f t="shared" si="9"/>
        <v>15.625000000000004</v>
      </c>
      <c r="P52">
        <f t="shared" si="10"/>
        <v>15.625000000000004</v>
      </c>
      <c r="Q52">
        <f t="shared" si="11"/>
        <v>15.625000000000004</v>
      </c>
      <c r="R52">
        <f t="shared" si="22"/>
        <v>1792.7080667535565</v>
      </c>
      <c r="S52">
        <f t="shared" si="23"/>
        <v>6.9726913331942836E-2</v>
      </c>
      <c r="T52">
        <f t="shared" si="12"/>
        <v>6.9726913331942836E-2</v>
      </c>
      <c r="U52">
        <f t="shared" si="13"/>
        <v>6.9726913331942836E-2</v>
      </c>
      <c r="V52">
        <f t="shared" si="14"/>
        <v>6.9726913331942836E-2</v>
      </c>
      <c r="W52">
        <f t="shared" si="15"/>
        <v>6.9726913331942836E-2</v>
      </c>
      <c r="X52">
        <f t="shared" si="16"/>
        <v>6.9726913331942836E-2</v>
      </c>
      <c r="Y52">
        <f t="shared" si="17"/>
        <v>6.9726913331942836E-2</v>
      </c>
      <c r="Z52">
        <f t="shared" si="18"/>
        <v>6.9726913331942836E-2</v>
      </c>
      <c r="AA52">
        <f t="shared" si="19"/>
        <v>6.9726913331942822E-2</v>
      </c>
      <c r="AB52">
        <f t="shared" si="24"/>
        <v>224.08850834419457</v>
      </c>
      <c r="AC52">
        <f t="shared" si="25"/>
        <v>0.11748120300751878</v>
      </c>
    </row>
    <row r="53" spans="2:29" x14ac:dyDescent="0.3">
      <c r="B53">
        <f t="shared" si="26"/>
        <v>8</v>
      </c>
      <c r="C53">
        <f t="shared" si="26"/>
        <v>0</v>
      </c>
      <c r="D53">
        <f t="shared" si="26"/>
        <v>125</v>
      </c>
      <c r="E53">
        <f t="shared" si="26"/>
        <v>4.1941000500416731E-3</v>
      </c>
      <c r="F53">
        <f t="shared" si="26"/>
        <v>0.125</v>
      </c>
      <c r="I53">
        <v>49</v>
      </c>
      <c r="J53">
        <f t="shared" si="4"/>
        <v>15.625000000000004</v>
      </c>
      <c r="K53">
        <f t="shared" si="5"/>
        <v>15.625000000000004</v>
      </c>
      <c r="L53">
        <f t="shared" si="6"/>
        <v>15.625000000000004</v>
      </c>
      <c r="M53">
        <f t="shared" si="7"/>
        <v>15.625000000000004</v>
      </c>
      <c r="N53">
        <f t="shared" si="8"/>
        <v>15.625000000000004</v>
      </c>
      <c r="O53">
        <f t="shared" si="9"/>
        <v>15.625000000000004</v>
      </c>
      <c r="P53">
        <f t="shared" si="10"/>
        <v>15.625000000000004</v>
      </c>
      <c r="Q53">
        <f t="shared" si="11"/>
        <v>15.625000000000004</v>
      </c>
      <c r="R53">
        <f t="shared" si="22"/>
        <v>1792.7080667535565</v>
      </c>
      <c r="S53">
        <f t="shared" si="23"/>
        <v>6.9726913331942836E-2</v>
      </c>
      <c r="T53">
        <f t="shared" si="12"/>
        <v>6.9726913331942836E-2</v>
      </c>
      <c r="U53">
        <f t="shared" si="13"/>
        <v>6.9726913331942836E-2</v>
      </c>
      <c r="V53">
        <f t="shared" si="14"/>
        <v>6.9726913331942836E-2</v>
      </c>
      <c r="W53">
        <f t="shared" si="15"/>
        <v>6.9726913331942836E-2</v>
      </c>
      <c r="X53">
        <f t="shared" si="16"/>
        <v>6.9726913331942836E-2</v>
      </c>
      <c r="Y53">
        <f t="shared" si="17"/>
        <v>6.9726913331942836E-2</v>
      </c>
      <c r="Z53">
        <f t="shared" si="18"/>
        <v>6.9726913331942836E-2</v>
      </c>
      <c r="AA53">
        <f t="shared" si="19"/>
        <v>6.9726913331942822E-2</v>
      </c>
      <c r="AB53">
        <f t="shared" si="24"/>
        <v>224.08850834419457</v>
      </c>
      <c r="AC53">
        <f t="shared" si="25"/>
        <v>0.11748120300751878</v>
      </c>
    </row>
    <row r="54" spans="2:29" x14ac:dyDescent="0.3">
      <c r="B54">
        <f t="shared" si="26"/>
        <v>8</v>
      </c>
      <c r="C54">
        <f t="shared" si="26"/>
        <v>0</v>
      </c>
      <c r="D54">
        <f t="shared" si="26"/>
        <v>125</v>
      </c>
      <c r="E54">
        <f t="shared" si="26"/>
        <v>4.1941000500416731E-3</v>
      </c>
      <c r="F54">
        <f t="shared" si="26"/>
        <v>0.125</v>
      </c>
      <c r="I54">
        <v>50</v>
      </c>
      <c r="J54">
        <f t="shared" si="4"/>
        <v>15.625000000000004</v>
      </c>
      <c r="K54">
        <f t="shared" si="5"/>
        <v>15.625000000000004</v>
      </c>
      <c r="L54">
        <f t="shared" si="6"/>
        <v>15.625000000000004</v>
      </c>
      <c r="M54">
        <f t="shared" si="7"/>
        <v>15.625000000000004</v>
      </c>
      <c r="N54">
        <f t="shared" si="8"/>
        <v>15.625000000000004</v>
      </c>
      <c r="O54">
        <f t="shared" si="9"/>
        <v>15.625000000000004</v>
      </c>
      <c r="P54">
        <f t="shared" si="10"/>
        <v>15.625000000000004</v>
      </c>
      <c r="Q54">
        <f t="shared" si="11"/>
        <v>15.625000000000004</v>
      </c>
      <c r="R54">
        <f t="shared" si="22"/>
        <v>1792.7080667535565</v>
      </c>
      <c r="S54">
        <f t="shared" si="23"/>
        <v>6.9726913331942836E-2</v>
      </c>
      <c r="T54">
        <f t="shared" si="12"/>
        <v>6.9726913331942836E-2</v>
      </c>
      <c r="U54">
        <f t="shared" si="13"/>
        <v>6.9726913331942836E-2</v>
      </c>
      <c r="V54">
        <f t="shared" si="14"/>
        <v>6.9726913331942836E-2</v>
      </c>
      <c r="W54">
        <f t="shared" si="15"/>
        <v>6.9726913331942836E-2</v>
      </c>
      <c r="X54">
        <f t="shared" si="16"/>
        <v>6.9726913331942836E-2</v>
      </c>
      <c r="Y54">
        <f t="shared" si="17"/>
        <v>6.9726913331942836E-2</v>
      </c>
      <c r="Z54">
        <f t="shared" si="18"/>
        <v>6.9726913331942836E-2</v>
      </c>
      <c r="AA54">
        <f t="shared" si="19"/>
        <v>6.9726913331942822E-2</v>
      </c>
      <c r="AB54">
        <f t="shared" si="24"/>
        <v>224.08850834419457</v>
      </c>
      <c r="AC54">
        <f t="shared" si="25"/>
        <v>0.11748120300751878</v>
      </c>
    </row>
    <row r="55" spans="2:29" x14ac:dyDescent="0.3">
      <c r="B55">
        <f t="shared" ref="B55:F70" si="27">B54</f>
        <v>8</v>
      </c>
      <c r="C55">
        <f t="shared" si="27"/>
        <v>0</v>
      </c>
      <c r="D55">
        <f t="shared" si="27"/>
        <v>125</v>
      </c>
      <c r="E55">
        <f t="shared" si="27"/>
        <v>4.1941000500416731E-3</v>
      </c>
      <c r="F55">
        <f t="shared" si="27"/>
        <v>0.125</v>
      </c>
      <c r="I55">
        <v>51</v>
      </c>
      <c r="J55">
        <f t="shared" si="4"/>
        <v>15.625000000000004</v>
      </c>
      <c r="K55">
        <f t="shared" si="5"/>
        <v>15.625000000000004</v>
      </c>
      <c r="L55">
        <f t="shared" si="6"/>
        <v>15.625000000000004</v>
      </c>
      <c r="M55">
        <f t="shared" si="7"/>
        <v>15.625000000000004</v>
      </c>
      <c r="N55">
        <f t="shared" si="8"/>
        <v>15.625000000000004</v>
      </c>
      <c r="O55">
        <f t="shared" si="9"/>
        <v>15.625000000000004</v>
      </c>
      <c r="P55">
        <f t="shared" si="10"/>
        <v>15.625000000000004</v>
      </c>
      <c r="Q55">
        <f t="shared" si="11"/>
        <v>15.625000000000004</v>
      </c>
      <c r="R55">
        <f t="shared" si="22"/>
        <v>1792.7080667535565</v>
      </c>
      <c r="S55">
        <f t="shared" si="23"/>
        <v>6.9726913331942836E-2</v>
      </c>
      <c r="T55">
        <f t="shared" si="12"/>
        <v>6.9726913331942836E-2</v>
      </c>
      <c r="U55">
        <f t="shared" si="13"/>
        <v>6.9726913331942836E-2</v>
      </c>
      <c r="V55">
        <f t="shared" si="14"/>
        <v>6.9726913331942836E-2</v>
      </c>
      <c r="W55">
        <f t="shared" si="15"/>
        <v>6.9726913331942836E-2</v>
      </c>
      <c r="X55">
        <f t="shared" si="16"/>
        <v>6.9726913331942836E-2</v>
      </c>
      <c r="Y55">
        <f t="shared" si="17"/>
        <v>6.9726913331942836E-2</v>
      </c>
      <c r="Z55">
        <f t="shared" si="18"/>
        <v>6.9726913331942836E-2</v>
      </c>
      <c r="AA55">
        <f t="shared" si="19"/>
        <v>6.9726913331942822E-2</v>
      </c>
      <c r="AB55">
        <f t="shared" si="24"/>
        <v>224.08850834419457</v>
      </c>
      <c r="AC55">
        <f t="shared" si="25"/>
        <v>0.11748120300751878</v>
      </c>
    </row>
    <row r="56" spans="2:29" x14ac:dyDescent="0.3">
      <c r="B56">
        <f t="shared" si="27"/>
        <v>8</v>
      </c>
      <c r="C56">
        <f t="shared" si="27"/>
        <v>0</v>
      </c>
      <c r="D56">
        <f t="shared" si="27"/>
        <v>125</v>
      </c>
      <c r="E56">
        <f t="shared" si="27"/>
        <v>4.1941000500416731E-3</v>
      </c>
      <c r="F56">
        <f t="shared" si="27"/>
        <v>0.125</v>
      </c>
      <c r="I56">
        <v>52</v>
      </c>
      <c r="J56">
        <f t="shared" si="4"/>
        <v>15.625000000000004</v>
      </c>
      <c r="K56">
        <f t="shared" si="5"/>
        <v>15.625000000000004</v>
      </c>
      <c r="L56">
        <f t="shared" si="6"/>
        <v>15.625000000000004</v>
      </c>
      <c r="M56">
        <f t="shared" si="7"/>
        <v>15.625000000000004</v>
      </c>
      <c r="N56">
        <f t="shared" si="8"/>
        <v>15.625000000000004</v>
      </c>
      <c r="O56">
        <f t="shared" si="9"/>
        <v>15.625000000000004</v>
      </c>
      <c r="P56">
        <f t="shared" si="10"/>
        <v>15.625000000000004</v>
      </c>
      <c r="Q56">
        <f t="shared" si="11"/>
        <v>15.625000000000004</v>
      </c>
      <c r="R56">
        <f t="shared" si="22"/>
        <v>1792.7080667535565</v>
      </c>
      <c r="S56">
        <f t="shared" si="23"/>
        <v>6.9726913331942836E-2</v>
      </c>
      <c r="T56">
        <f t="shared" si="12"/>
        <v>6.9726913331942836E-2</v>
      </c>
      <c r="U56">
        <f t="shared" si="13"/>
        <v>6.9726913331942836E-2</v>
      </c>
      <c r="V56">
        <f t="shared" si="14"/>
        <v>6.9726913331942836E-2</v>
      </c>
      <c r="W56">
        <f t="shared" si="15"/>
        <v>6.9726913331942836E-2</v>
      </c>
      <c r="X56">
        <f t="shared" si="16"/>
        <v>6.9726913331942836E-2</v>
      </c>
      <c r="Y56">
        <f t="shared" si="17"/>
        <v>6.9726913331942836E-2</v>
      </c>
      <c r="Z56">
        <f t="shared" si="18"/>
        <v>6.9726913331942836E-2</v>
      </c>
      <c r="AA56">
        <f t="shared" si="19"/>
        <v>6.9726913331942822E-2</v>
      </c>
      <c r="AB56">
        <f t="shared" si="24"/>
        <v>224.08850834419457</v>
      </c>
      <c r="AC56">
        <f t="shared" si="25"/>
        <v>0.11748120300751878</v>
      </c>
    </row>
    <row r="57" spans="2:29" x14ac:dyDescent="0.3">
      <c r="B57">
        <f t="shared" si="27"/>
        <v>8</v>
      </c>
      <c r="C57">
        <f t="shared" si="27"/>
        <v>0</v>
      </c>
      <c r="D57">
        <f t="shared" si="27"/>
        <v>125</v>
      </c>
      <c r="E57">
        <f t="shared" si="27"/>
        <v>4.1941000500416731E-3</v>
      </c>
      <c r="F57">
        <f t="shared" si="27"/>
        <v>0.125</v>
      </c>
      <c r="I57">
        <v>53</v>
      </c>
      <c r="J57">
        <f t="shared" si="4"/>
        <v>15.625000000000004</v>
      </c>
      <c r="K57">
        <f t="shared" si="5"/>
        <v>15.625000000000004</v>
      </c>
      <c r="L57">
        <f t="shared" si="6"/>
        <v>15.625000000000004</v>
      </c>
      <c r="M57">
        <f t="shared" si="7"/>
        <v>15.625000000000004</v>
      </c>
      <c r="N57">
        <f t="shared" si="8"/>
        <v>15.625000000000004</v>
      </c>
      <c r="O57">
        <f t="shared" si="9"/>
        <v>15.625000000000004</v>
      </c>
      <c r="P57">
        <f t="shared" si="10"/>
        <v>15.625000000000004</v>
      </c>
      <c r="Q57">
        <f t="shared" si="11"/>
        <v>15.625000000000004</v>
      </c>
      <c r="R57">
        <f t="shared" si="22"/>
        <v>1792.7080667535565</v>
      </c>
      <c r="S57">
        <f t="shared" si="23"/>
        <v>6.9726913331942836E-2</v>
      </c>
      <c r="T57">
        <f t="shared" si="12"/>
        <v>6.9726913331942836E-2</v>
      </c>
      <c r="U57">
        <f t="shared" si="13"/>
        <v>6.9726913331942836E-2</v>
      </c>
      <c r="V57">
        <f t="shared" si="14"/>
        <v>6.9726913331942836E-2</v>
      </c>
      <c r="W57">
        <f t="shared" si="15"/>
        <v>6.9726913331942836E-2</v>
      </c>
      <c r="X57">
        <f t="shared" si="16"/>
        <v>6.9726913331942836E-2</v>
      </c>
      <c r="Y57">
        <f t="shared" si="17"/>
        <v>6.9726913331942836E-2</v>
      </c>
      <c r="Z57">
        <f t="shared" si="18"/>
        <v>6.9726913331942836E-2</v>
      </c>
      <c r="AA57">
        <f t="shared" si="19"/>
        <v>6.9726913331942822E-2</v>
      </c>
      <c r="AB57">
        <f t="shared" si="24"/>
        <v>224.08850834419457</v>
      </c>
      <c r="AC57">
        <f t="shared" si="25"/>
        <v>0.11748120300751878</v>
      </c>
    </row>
    <row r="58" spans="2:29" x14ac:dyDescent="0.3">
      <c r="B58">
        <f t="shared" si="27"/>
        <v>8</v>
      </c>
      <c r="C58">
        <f t="shared" si="27"/>
        <v>0</v>
      </c>
      <c r="D58">
        <f t="shared" si="27"/>
        <v>125</v>
      </c>
      <c r="E58">
        <f t="shared" si="27"/>
        <v>4.1941000500416731E-3</v>
      </c>
      <c r="F58">
        <f t="shared" si="27"/>
        <v>0.125</v>
      </c>
      <c r="I58">
        <v>54</v>
      </c>
      <c r="J58">
        <f t="shared" si="4"/>
        <v>15.625000000000004</v>
      </c>
      <c r="K58">
        <f t="shared" si="5"/>
        <v>15.625000000000004</v>
      </c>
      <c r="L58">
        <f t="shared" si="6"/>
        <v>15.625000000000004</v>
      </c>
      <c r="M58">
        <f t="shared" si="7"/>
        <v>15.625000000000004</v>
      </c>
      <c r="N58">
        <f t="shared" si="8"/>
        <v>15.625000000000004</v>
      </c>
      <c r="O58">
        <f t="shared" si="9"/>
        <v>15.625000000000004</v>
      </c>
      <c r="P58">
        <f t="shared" si="10"/>
        <v>15.625000000000004</v>
      </c>
      <c r="Q58">
        <f t="shared" si="11"/>
        <v>15.625000000000004</v>
      </c>
      <c r="R58">
        <f t="shared" si="22"/>
        <v>1792.7080667535565</v>
      </c>
      <c r="S58">
        <f t="shared" si="23"/>
        <v>6.9726913331942836E-2</v>
      </c>
      <c r="T58">
        <f t="shared" si="12"/>
        <v>6.9726913331942836E-2</v>
      </c>
      <c r="U58">
        <f t="shared" si="13"/>
        <v>6.9726913331942836E-2</v>
      </c>
      <c r="V58">
        <f t="shared" si="14"/>
        <v>6.9726913331942836E-2</v>
      </c>
      <c r="W58">
        <f t="shared" si="15"/>
        <v>6.9726913331942836E-2</v>
      </c>
      <c r="X58">
        <f t="shared" si="16"/>
        <v>6.9726913331942836E-2</v>
      </c>
      <c r="Y58">
        <f t="shared" si="17"/>
        <v>6.9726913331942836E-2</v>
      </c>
      <c r="Z58">
        <f t="shared" si="18"/>
        <v>6.9726913331942836E-2</v>
      </c>
      <c r="AA58">
        <f t="shared" si="19"/>
        <v>6.9726913331942822E-2</v>
      </c>
      <c r="AB58">
        <f t="shared" si="24"/>
        <v>224.08850834419457</v>
      </c>
      <c r="AC58">
        <f t="shared" si="25"/>
        <v>0.11748120300751878</v>
      </c>
    </row>
    <row r="59" spans="2:29" x14ac:dyDescent="0.3">
      <c r="B59">
        <f t="shared" si="27"/>
        <v>8</v>
      </c>
      <c r="C59">
        <f t="shared" si="27"/>
        <v>0</v>
      </c>
      <c r="D59">
        <f t="shared" si="27"/>
        <v>125</v>
      </c>
      <c r="E59">
        <f t="shared" si="27"/>
        <v>4.1941000500416731E-3</v>
      </c>
      <c r="F59">
        <f t="shared" si="27"/>
        <v>0.125</v>
      </c>
      <c r="I59">
        <v>55</v>
      </c>
      <c r="J59">
        <f t="shared" si="4"/>
        <v>15.625000000000004</v>
      </c>
      <c r="K59">
        <f t="shared" si="5"/>
        <v>15.625000000000004</v>
      </c>
      <c r="L59">
        <f t="shared" si="6"/>
        <v>15.625000000000004</v>
      </c>
      <c r="M59">
        <f t="shared" si="7"/>
        <v>15.625000000000004</v>
      </c>
      <c r="N59">
        <f t="shared" si="8"/>
        <v>15.625000000000004</v>
      </c>
      <c r="O59">
        <f t="shared" si="9"/>
        <v>15.625000000000004</v>
      </c>
      <c r="P59">
        <f t="shared" si="10"/>
        <v>15.625000000000004</v>
      </c>
      <c r="Q59">
        <f t="shared" si="11"/>
        <v>15.625000000000004</v>
      </c>
      <c r="R59">
        <f t="shared" si="22"/>
        <v>1792.7080667535565</v>
      </c>
      <c r="S59">
        <f t="shared" si="23"/>
        <v>6.9726913331942836E-2</v>
      </c>
      <c r="T59">
        <f t="shared" si="12"/>
        <v>6.9726913331942836E-2</v>
      </c>
      <c r="U59">
        <f t="shared" si="13"/>
        <v>6.9726913331942836E-2</v>
      </c>
      <c r="V59">
        <f t="shared" si="14"/>
        <v>6.9726913331942836E-2</v>
      </c>
      <c r="W59">
        <f t="shared" si="15"/>
        <v>6.9726913331942836E-2</v>
      </c>
      <c r="X59">
        <f t="shared" si="16"/>
        <v>6.9726913331942836E-2</v>
      </c>
      <c r="Y59">
        <f t="shared" si="17"/>
        <v>6.9726913331942836E-2</v>
      </c>
      <c r="Z59">
        <f t="shared" si="18"/>
        <v>6.9726913331942836E-2</v>
      </c>
      <c r="AA59">
        <f t="shared" si="19"/>
        <v>6.9726913331942822E-2</v>
      </c>
      <c r="AB59">
        <f t="shared" si="24"/>
        <v>224.08850834419457</v>
      </c>
      <c r="AC59">
        <f t="shared" si="25"/>
        <v>0.11748120300751878</v>
      </c>
    </row>
    <row r="60" spans="2:29" x14ac:dyDescent="0.3">
      <c r="B60">
        <f t="shared" si="27"/>
        <v>8</v>
      </c>
      <c r="C60">
        <f t="shared" si="27"/>
        <v>0</v>
      </c>
      <c r="D60">
        <f t="shared" si="27"/>
        <v>125</v>
      </c>
      <c r="E60">
        <f t="shared" si="27"/>
        <v>4.1941000500416731E-3</v>
      </c>
      <c r="F60">
        <f t="shared" si="27"/>
        <v>0.125</v>
      </c>
      <c r="I60">
        <v>56</v>
      </c>
      <c r="J60">
        <f t="shared" si="4"/>
        <v>15.625000000000004</v>
      </c>
      <c r="K60">
        <f t="shared" si="5"/>
        <v>15.625000000000004</v>
      </c>
      <c r="L60">
        <f t="shared" si="6"/>
        <v>15.625000000000004</v>
      </c>
      <c r="M60">
        <f t="shared" si="7"/>
        <v>15.625000000000004</v>
      </c>
      <c r="N60">
        <f t="shared" si="8"/>
        <v>15.625000000000004</v>
      </c>
      <c r="O60">
        <f t="shared" si="9"/>
        <v>15.625000000000004</v>
      </c>
      <c r="P60">
        <f t="shared" si="10"/>
        <v>15.625000000000004</v>
      </c>
      <c r="Q60">
        <f t="shared" si="11"/>
        <v>15.625000000000004</v>
      </c>
      <c r="R60">
        <f t="shared" si="22"/>
        <v>1792.7080667535565</v>
      </c>
      <c r="S60">
        <f t="shared" si="23"/>
        <v>6.9726913331942836E-2</v>
      </c>
      <c r="T60">
        <f t="shared" si="12"/>
        <v>6.9726913331942836E-2</v>
      </c>
      <c r="U60">
        <f t="shared" si="13"/>
        <v>6.9726913331942836E-2</v>
      </c>
      <c r="V60">
        <f t="shared" si="14"/>
        <v>6.9726913331942836E-2</v>
      </c>
      <c r="W60">
        <f t="shared" si="15"/>
        <v>6.9726913331942836E-2</v>
      </c>
      <c r="X60">
        <f t="shared" si="16"/>
        <v>6.9726913331942836E-2</v>
      </c>
      <c r="Y60">
        <f t="shared" si="17"/>
        <v>6.9726913331942836E-2</v>
      </c>
      <c r="Z60">
        <f t="shared" si="18"/>
        <v>6.9726913331942836E-2</v>
      </c>
      <c r="AA60">
        <f t="shared" si="19"/>
        <v>6.9726913331942822E-2</v>
      </c>
      <c r="AB60">
        <f t="shared" si="24"/>
        <v>224.08850834419457</v>
      </c>
      <c r="AC60">
        <f t="shared" si="25"/>
        <v>0.11748120300751878</v>
      </c>
    </row>
    <row r="61" spans="2:29" x14ac:dyDescent="0.3">
      <c r="B61">
        <f t="shared" si="27"/>
        <v>8</v>
      </c>
      <c r="C61">
        <f t="shared" si="27"/>
        <v>0</v>
      </c>
      <c r="D61">
        <f t="shared" si="27"/>
        <v>125</v>
      </c>
      <c r="E61">
        <f t="shared" si="27"/>
        <v>4.1941000500416731E-3</v>
      </c>
      <c r="F61">
        <f t="shared" si="27"/>
        <v>0.125</v>
      </c>
      <c r="I61">
        <v>57</v>
      </c>
      <c r="J61">
        <f t="shared" si="4"/>
        <v>15.625000000000004</v>
      </c>
      <c r="K61">
        <f t="shared" si="5"/>
        <v>15.625000000000004</v>
      </c>
      <c r="L61">
        <f t="shared" si="6"/>
        <v>15.625000000000004</v>
      </c>
      <c r="M61">
        <f t="shared" si="7"/>
        <v>15.625000000000004</v>
      </c>
      <c r="N61">
        <f t="shared" si="8"/>
        <v>15.625000000000004</v>
      </c>
      <c r="O61">
        <f t="shared" si="9"/>
        <v>15.625000000000004</v>
      </c>
      <c r="P61">
        <f t="shared" si="10"/>
        <v>15.625000000000004</v>
      </c>
      <c r="Q61">
        <f t="shared" si="11"/>
        <v>15.625000000000004</v>
      </c>
      <c r="R61">
        <f t="shared" si="22"/>
        <v>1792.7080667535565</v>
      </c>
      <c r="S61">
        <f t="shared" si="23"/>
        <v>6.9726913331942836E-2</v>
      </c>
      <c r="T61">
        <f t="shared" si="12"/>
        <v>6.9726913331942836E-2</v>
      </c>
      <c r="U61">
        <f t="shared" si="13"/>
        <v>6.9726913331942836E-2</v>
      </c>
      <c r="V61">
        <f t="shared" si="14"/>
        <v>6.9726913331942836E-2</v>
      </c>
      <c r="W61">
        <f t="shared" si="15"/>
        <v>6.9726913331942836E-2</v>
      </c>
      <c r="X61">
        <f t="shared" si="16"/>
        <v>6.9726913331942836E-2</v>
      </c>
      <c r="Y61">
        <f t="shared" si="17"/>
        <v>6.9726913331942836E-2</v>
      </c>
      <c r="Z61">
        <f t="shared" si="18"/>
        <v>6.9726913331942836E-2</v>
      </c>
      <c r="AA61">
        <f t="shared" si="19"/>
        <v>6.9726913331942822E-2</v>
      </c>
      <c r="AB61">
        <f t="shared" si="24"/>
        <v>224.08850834419457</v>
      </c>
      <c r="AC61">
        <f t="shared" si="25"/>
        <v>0.11748120300751878</v>
      </c>
    </row>
    <row r="62" spans="2:29" x14ac:dyDescent="0.3">
      <c r="B62">
        <f t="shared" si="27"/>
        <v>8</v>
      </c>
      <c r="C62">
        <f t="shared" si="27"/>
        <v>0</v>
      </c>
      <c r="D62">
        <f t="shared" si="27"/>
        <v>125</v>
      </c>
      <c r="E62">
        <f t="shared" si="27"/>
        <v>4.1941000500416731E-3</v>
      </c>
      <c r="F62">
        <f t="shared" si="27"/>
        <v>0.125</v>
      </c>
      <c r="I62">
        <v>58</v>
      </c>
      <c r="J62">
        <f t="shared" si="4"/>
        <v>15.625000000000004</v>
      </c>
      <c r="K62">
        <f t="shared" si="5"/>
        <v>15.625000000000004</v>
      </c>
      <c r="L62">
        <f t="shared" si="6"/>
        <v>15.625000000000004</v>
      </c>
      <c r="M62">
        <f t="shared" si="7"/>
        <v>15.625000000000004</v>
      </c>
      <c r="N62">
        <f t="shared" si="8"/>
        <v>15.625000000000004</v>
      </c>
      <c r="O62">
        <f t="shared" si="9"/>
        <v>15.625000000000004</v>
      </c>
      <c r="P62">
        <f t="shared" si="10"/>
        <v>15.625000000000004</v>
      </c>
      <c r="Q62">
        <f t="shared" si="11"/>
        <v>15.625000000000004</v>
      </c>
      <c r="R62">
        <f t="shared" si="22"/>
        <v>1792.7080667535565</v>
      </c>
      <c r="S62">
        <f t="shared" si="23"/>
        <v>6.9726913331942836E-2</v>
      </c>
      <c r="T62">
        <f t="shared" si="12"/>
        <v>6.9726913331942836E-2</v>
      </c>
      <c r="U62">
        <f t="shared" si="13"/>
        <v>6.9726913331942836E-2</v>
      </c>
      <c r="V62">
        <f t="shared" si="14"/>
        <v>6.9726913331942836E-2</v>
      </c>
      <c r="W62">
        <f t="shared" si="15"/>
        <v>6.9726913331942836E-2</v>
      </c>
      <c r="X62">
        <f t="shared" si="16"/>
        <v>6.9726913331942836E-2</v>
      </c>
      <c r="Y62">
        <f t="shared" si="17"/>
        <v>6.9726913331942836E-2</v>
      </c>
      <c r="Z62">
        <f t="shared" si="18"/>
        <v>6.9726913331942836E-2</v>
      </c>
      <c r="AA62">
        <f t="shared" si="19"/>
        <v>6.9726913331942822E-2</v>
      </c>
      <c r="AB62">
        <f t="shared" si="24"/>
        <v>224.08850834419457</v>
      </c>
      <c r="AC62">
        <f t="shared" si="25"/>
        <v>0.11748120300751878</v>
      </c>
    </row>
    <row r="63" spans="2:29" x14ac:dyDescent="0.3">
      <c r="B63">
        <f t="shared" si="27"/>
        <v>8</v>
      </c>
      <c r="C63">
        <f t="shared" si="27"/>
        <v>0</v>
      </c>
      <c r="D63">
        <f t="shared" si="27"/>
        <v>125</v>
      </c>
      <c r="E63">
        <f t="shared" si="27"/>
        <v>4.1941000500416731E-3</v>
      </c>
      <c r="F63">
        <f t="shared" si="27"/>
        <v>0.125</v>
      </c>
      <c r="I63">
        <v>59</v>
      </c>
      <c r="J63">
        <f t="shared" si="4"/>
        <v>15.625000000000004</v>
      </c>
      <c r="K63">
        <f t="shared" si="5"/>
        <v>15.625000000000004</v>
      </c>
      <c r="L63">
        <f t="shared" si="6"/>
        <v>15.625000000000004</v>
      </c>
      <c r="M63">
        <f t="shared" si="7"/>
        <v>15.625000000000004</v>
      </c>
      <c r="N63">
        <f t="shared" si="8"/>
        <v>15.625000000000004</v>
      </c>
      <c r="O63">
        <f t="shared" si="9"/>
        <v>15.625000000000004</v>
      </c>
      <c r="P63">
        <f t="shared" si="10"/>
        <v>15.625000000000004</v>
      </c>
      <c r="Q63">
        <f t="shared" si="11"/>
        <v>15.625000000000004</v>
      </c>
      <c r="R63">
        <f t="shared" si="22"/>
        <v>1792.7080667535565</v>
      </c>
      <c r="S63">
        <f t="shared" si="23"/>
        <v>6.9726913331942836E-2</v>
      </c>
      <c r="T63">
        <f t="shared" si="12"/>
        <v>6.9726913331942836E-2</v>
      </c>
      <c r="U63">
        <f t="shared" si="13"/>
        <v>6.9726913331942836E-2</v>
      </c>
      <c r="V63">
        <f t="shared" si="14"/>
        <v>6.9726913331942836E-2</v>
      </c>
      <c r="W63">
        <f t="shared" si="15"/>
        <v>6.9726913331942836E-2</v>
      </c>
      <c r="X63">
        <f t="shared" si="16"/>
        <v>6.9726913331942836E-2</v>
      </c>
      <c r="Y63">
        <f t="shared" si="17"/>
        <v>6.9726913331942836E-2</v>
      </c>
      <c r="Z63">
        <f t="shared" si="18"/>
        <v>6.9726913331942836E-2</v>
      </c>
      <c r="AA63">
        <f t="shared" si="19"/>
        <v>6.9726913331942822E-2</v>
      </c>
      <c r="AB63">
        <f t="shared" si="24"/>
        <v>224.08850834419457</v>
      </c>
      <c r="AC63">
        <f t="shared" si="25"/>
        <v>0.11748120300751878</v>
      </c>
    </row>
    <row r="64" spans="2:29" x14ac:dyDescent="0.3">
      <c r="B64">
        <f t="shared" si="27"/>
        <v>8</v>
      </c>
      <c r="C64">
        <f t="shared" si="27"/>
        <v>0</v>
      </c>
      <c r="D64">
        <f t="shared" si="27"/>
        <v>125</v>
      </c>
      <c r="E64">
        <f t="shared" si="27"/>
        <v>4.1941000500416731E-3</v>
      </c>
      <c r="F64">
        <f t="shared" si="27"/>
        <v>0.125</v>
      </c>
      <c r="I64">
        <v>60</v>
      </c>
      <c r="J64">
        <f t="shared" si="4"/>
        <v>15.625000000000004</v>
      </c>
      <c r="K64">
        <f t="shared" si="5"/>
        <v>15.625000000000004</v>
      </c>
      <c r="L64">
        <f t="shared" si="6"/>
        <v>15.625000000000004</v>
      </c>
      <c r="M64">
        <f t="shared" si="7"/>
        <v>15.625000000000004</v>
      </c>
      <c r="N64">
        <f t="shared" si="8"/>
        <v>15.625000000000004</v>
      </c>
      <c r="O64">
        <f t="shared" si="9"/>
        <v>15.625000000000004</v>
      </c>
      <c r="P64">
        <f t="shared" si="10"/>
        <v>15.625000000000004</v>
      </c>
      <c r="Q64">
        <f t="shared" si="11"/>
        <v>15.625000000000004</v>
      </c>
      <c r="R64">
        <f t="shared" si="22"/>
        <v>1792.7080667535565</v>
      </c>
      <c r="S64">
        <f t="shared" si="23"/>
        <v>6.9726913331942836E-2</v>
      </c>
      <c r="T64">
        <f t="shared" si="12"/>
        <v>6.9726913331942836E-2</v>
      </c>
      <c r="U64">
        <f t="shared" si="13"/>
        <v>6.9726913331942836E-2</v>
      </c>
      <c r="V64">
        <f t="shared" si="14"/>
        <v>6.9726913331942836E-2</v>
      </c>
      <c r="W64">
        <f t="shared" si="15"/>
        <v>6.9726913331942836E-2</v>
      </c>
      <c r="X64">
        <f t="shared" si="16"/>
        <v>6.9726913331942836E-2</v>
      </c>
      <c r="Y64">
        <f t="shared" si="17"/>
        <v>6.9726913331942836E-2</v>
      </c>
      <c r="Z64">
        <f t="shared" si="18"/>
        <v>6.9726913331942836E-2</v>
      </c>
      <c r="AA64">
        <f t="shared" si="19"/>
        <v>6.9726913331942822E-2</v>
      </c>
      <c r="AB64">
        <f t="shared" si="24"/>
        <v>224.08850834419457</v>
      </c>
      <c r="AC64">
        <f t="shared" si="25"/>
        <v>0.11748120300751878</v>
      </c>
    </row>
    <row r="65" spans="2:29" x14ac:dyDescent="0.3">
      <c r="B65">
        <f t="shared" si="27"/>
        <v>8</v>
      </c>
      <c r="C65">
        <f t="shared" si="27"/>
        <v>0</v>
      </c>
      <c r="D65">
        <f t="shared" si="27"/>
        <v>125</v>
      </c>
      <c r="E65">
        <f t="shared" si="27"/>
        <v>4.1941000500416731E-3</v>
      </c>
      <c r="F65">
        <f t="shared" si="27"/>
        <v>0.125</v>
      </c>
      <c r="I65">
        <v>61</v>
      </c>
      <c r="J65">
        <f t="shared" si="4"/>
        <v>15.625000000000004</v>
      </c>
      <c r="K65">
        <f t="shared" si="5"/>
        <v>15.625000000000004</v>
      </c>
      <c r="L65">
        <f t="shared" si="6"/>
        <v>15.625000000000004</v>
      </c>
      <c r="M65">
        <f t="shared" si="7"/>
        <v>15.625000000000004</v>
      </c>
      <c r="N65">
        <f t="shared" si="8"/>
        <v>15.625000000000004</v>
      </c>
      <c r="O65">
        <f t="shared" si="9"/>
        <v>15.625000000000004</v>
      </c>
      <c r="P65">
        <f t="shared" si="10"/>
        <v>15.625000000000004</v>
      </c>
      <c r="Q65">
        <f t="shared" si="11"/>
        <v>15.625000000000004</v>
      </c>
      <c r="R65">
        <f t="shared" si="22"/>
        <v>1792.7080667535565</v>
      </c>
      <c r="S65">
        <f t="shared" si="23"/>
        <v>6.9726913331942836E-2</v>
      </c>
      <c r="T65">
        <f t="shared" si="12"/>
        <v>6.9726913331942836E-2</v>
      </c>
      <c r="U65">
        <f t="shared" si="13"/>
        <v>6.9726913331942836E-2</v>
      </c>
      <c r="V65">
        <f t="shared" si="14"/>
        <v>6.9726913331942836E-2</v>
      </c>
      <c r="W65">
        <f t="shared" si="15"/>
        <v>6.9726913331942836E-2</v>
      </c>
      <c r="X65">
        <f t="shared" si="16"/>
        <v>6.9726913331942836E-2</v>
      </c>
      <c r="Y65">
        <f t="shared" si="17"/>
        <v>6.9726913331942836E-2</v>
      </c>
      <c r="Z65">
        <f t="shared" si="18"/>
        <v>6.9726913331942836E-2</v>
      </c>
      <c r="AA65">
        <f t="shared" si="19"/>
        <v>6.9726913331942822E-2</v>
      </c>
      <c r="AB65">
        <f t="shared" si="24"/>
        <v>224.08850834419457</v>
      </c>
      <c r="AC65">
        <f t="shared" si="25"/>
        <v>0.11748120300751878</v>
      </c>
    </row>
    <row r="66" spans="2:29" x14ac:dyDescent="0.3">
      <c r="B66">
        <f t="shared" si="27"/>
        <v>8</v>
      </c>
      <c r="C66">
        <f t="shared" si="27"/>
        <v>0</v>
      </c>
      <c r="D66">
        <f t="shared" si="27"/>
        <v>125</v>
      </c>
      <c r="E66">
        <f t="shared" si="27"/>
        <v>4.1941000500416731E-3</v>
      </c>
      <c r="F66">
        <f t="shared" si="27"/>
        <v>0.125</v>
      </c>
      <c r="I66">
        <v>62</v>
      </c>
      <c r="J66">
        <f t="shared" si="4"/>
        <v>15.625000000000004</v>
      </c>
      <c r="K66">
        <f t="shared" si="5"/>
        <v>15.625000000000004</v>
      </c>
      <c r="L66">
        <f t="shared" si="6"/>
        <v>15.625000000000004</v>
      </c>
      <c r="M66">
        <f t="shared" si="7"/>
        <v>15.625000000000004</v>
      </c>
      <c r="N66">
        <f t="shared" si="8"/>
        <v>15.625000000000004</v>
      </c>
      <c r="O66">
        <f t="shared" si="9"/>
        <v>15.625000000000004</v>
      </c>
      <c r="P66">
        <f t="shared" si="10"/>
        <v>15.625000000000004</v>
      </c>
      <c r="Q66">
        <f t="shared" si="11"/>
        <v>15.625000000000004</v>
      </c>
      <c r="R66">
        <f t="shared" si="22"/>
        <v>1792.7080667535565</v>
      </c>
      <c r="S66">
        <f t="shared" si="23"/>
        <v>6.9726913331942836E-2</v>
      </c>
      <c r="T66">
        <f t="shared" si="12"/>
        <v>6.9726913331942836E-2</v>
      </c>
      <c r="U66">
        <f t="shared" si="13"/>
        <v>6.9726913331942836E-2</v>
      </c>
      <c r="V66">
        <f t="shared" si="14"/>
        <v>6.9726913331942836E-2</v>
      </c>
      <c r="W66">
        <f t="shared" si="15"/>
        <v>6.9726913331942836E-2</v>
      </c>
      <c r="X66">
        <f t="shared" si="16"/>
        <v>6.9726913331942836E-2</v>
      </c>
      <c r="Y66">
        <f t="shared" si="17"/>
        <v>6.9726913331942836E-2</v>
      </c>
      <c r="Z66">
        <f t="shared" si="18"/>
        <v>6.9726913331942836E-2</v>
      </c>
      <c r="AA66">
        <f t="shared" si="19"/>
        <v>6.9726913331942822E-2</v>
      </c>
      <c r="AB66">
        <f t="shared" si="24"/>
        <v>224.08850834419457</v>
      </c>
      <c r="AC66">
        <f t="shared" si="25"/>
        <v>0.11748120300751878</v>
      </c>
    </row>
    <row r="67" spans="2:29" x14ac:dyDescent="0.3">
      <c r="B67">
        <f t="shared" si="27"/>
        <v>8</v>
      </c>
      <c r="C67">
        <f t="shared" si="27"/>
        <v>0</v>
      </c>
      <c r="D67">
        <f t="shared" si="27"/>
        <v>125</v>
      </c>
      <c r="E67">
        <f t="shared" si="27"/>
        <v>4.1941000500416731E-3</v>
      </c>
      <c r="F67">
        <f t="shared" si="27"/>
        <v>0.125</v>
      </c>
      <c r="I67">
        <v>63</v>
      </c>
      <c r="J67">
        <f t="shared" si="4"/>
        <v>15.625000000000004</v>
      </c>
      <c r="K67">
        <f t="shared" si="5"/>
        <v>15.625000000000004</v>
      </c>
      <c r="L67">
        <f t="shared" si="6"/>
        <v>15.625000000000004</v>
      </c>
      <c r="M67">
        <f t="shared" si="7"/>
        <v>15.625000000000004</v>
      </c>
      <c r="N67">
        <f t="shared" si="8"/>
        <v>15.625000000000004</v>
      </c>
      <c r="O67">
        <f t="shared" si="9"/>
        <v>15.625000000000004</v>
      </c>
      <c r="P67">
        <f t="shared" si="10"/>
        <v>15.625000000000004</v>
      </c>
      <c r="Q67">
        <f t="shared" si="11"/>
        <v>15.625000000000004</v>
      </c>
      <c r="R67">
        <f t="shared" si="22"/>
        <v>1792.7080667535565</v>
      </c>
      <c r="S67">
        <f t="shared" si="23"/>
        <v>6.9726913331942836E-2</v>
      </c>
      <c r="T67">
        <f t="shared" si="12"/>
        <v>6.9726913331942836E-2</v>
      </c>
      <c r="U67">
        <f t="shared" si="13"/>
        <v>6.9726913331942836E-2</v>
      </c>
      <c r="V67">
        <f t="shared" si="14"/>
        <v>6.9726913331942836E-2</v>
      </c>
      <c r="W67">
        <f t="shared" si="15"/>
        <v>6.9726913331942836E-2</v>
      </c>
      <c r="X67">
        <f t="shared" si="16"/>
        <v>6.9726913331942836E-2</v>
      </c>
      <c r="Y67">
        <f t="shared" si="17"/>
        <v>6.9726913331942836E-2</v>
      </c>
      <c r="Z67">
        <f t="shared" si="18"/>
        <v>6.9726913331942836E-2</v>
      </c>
      <c r="AA67">
        <f t="shared" si="19"/>
        <v>6.9726913331942822E-2</v>
      </c>
      <c r="AB67">
        <f t="shared" si="24"/>
        <v>224.08850834419457</v>
      </c>
      <c r="AC67">
        <f t="shared" si="25"/>
        <v>0.11748120300751878</v>
      </c>
    </row>
    <row r="68" spans="2:29" x14ac:dyDescent="0.3">
      <c r="B68">
        <f t="shared" si="27"/>
        <v>8</v>
      </c>
      <c r="C68">
        <f t="shared" si="27"/>
        <v>0</v>
      </c>
      <c r="D68">
        <f t="shared" si="27"/>
        <v>125</v>
      </c>
      <c r="E68">
        <f t="shared" si="27"/>
        <v>4.1941000500416731E-3</v>
      </c>
      <c r="F68">
        <f t="shared" si="27"/>
        <v>0.125</v>
      </c>
      <c r="I68">
        <v>64</v>
      </c>
      <c r="J68">
        <f t="shared" si="4"/>
        <v>15.625000000000004</v>
      </c>
      <c r="K68">
        <f t="shared" si="5"/>
        <v>15.625000000000004</v>
      </c>
      <c r="L68">
        <f t="shared" si="6"/>
        <v>15.625000000000004</v>
      </c>
      <c r="M68">
        <f t="shared" si="7"/>
        <v>15.625000000000004</v>
      </c>
      <c r="N68">
        <f t="shared" si="8"/>
        <v>15.625000000000004</v>
      </c>
      <c r="O68">
        <f t="shared" si="9"/>
        <v>15.625000000000004</v>
      </c>
      <c r="P68">
        <f t="shared" si="10"/>
        <v>15.625000000000004</v>
      </c>
      <c r="Q68">
        <f t="shared" si="11"/>
        <v>15.625000000000004</v>
      </c>
      <c r="R68">
        <f t="shared" si="22"/>
        <v>1792.7080667535565</v>
      </c>
      <c r="S68">
        <f t="shared" si="23"/>
        <v>6.9726913331942836E-2</v>
      </c>
      <c r="T68">
        <f t="shared" si="12"/>
        <v>6.9726913331942836E-2</v>
      </c>
      <c r="U68">
        <f t="shared" si="13"/>
        <v>6.9726913331942836E-2</v>
      </c>
      <c r="V68">
        <f t="shared" si="14"/>
        <v>6.9726913331942836E-2</v>
      </c>
      <c r="W68">
        <f t="shared" si="15"/>
        <v>6.9726913331942836E-2</v>
      </c>
      <c r="X68">
        <f t="shared" si="16"/>
        <v>6.9726913331942836E-2</v>
      </c>
      <c r="Y68">
        <f t="shared" si="17"/>
        <v>6.9726913331942836E-2</v>
      </c>
      <c r="Z68">
        <f t="shared" si="18"/>
        <v>6.9726913331942836E-2</v>
      </c>
      <c r="AA68">
        <f t="shared" si="19"/>
        <v>6.9726913331942822E-2</v>
      </c>
      <c r="AB68">
        <f t="shared" si="24"/>
        <v>224.08850834419457</v>
      </c>
      <c r="AC68">
        <f t="shared" si="25"/>
        <v>0.11748120300751878</v>
      </c>
    </row>
    <row r="69" spans="2:29" x14ac:dyDescent="0.3">
      <c r="B69">
        <f t="shared" si="27"/>
        <v>8</v>
      </c>
      <c r="C69">
        <f t="shared" si="27"/>
        <v>0</v>
      </c>
      <c r="D69">
        <f t="shared" si="27"/>
        <v>125</v>
      </c>
      <c r="E69">
        <f t="shared" si="27"/>
        <v>4.1941000500416731E-3</v>
      </c>
      <c r="F69">
        <f t="shared" si="27"/>
        <v>0.125</v>
      </c>
      <c r="I69">
        <v>65</v>
      </c>
      <c r="J69">
        <f t="shared" si="4"/>
        <v>15.625000000000004</v>
      </c>
      <c r="K69">
        <f t="shared" si="5"/>
        <v>15.625000000000004</v>
      </c>
      <c r="L69">
        <f t="shared" si="6"/>
        <v>15.625000000000004</v>
      </c>
      <c r="M69">
        <f t="shared" si="7"/>
        <v>15.625000000000004</v>
      </c>
      <c r="N69">
        <f t="shared" si="8"/>
        <v>15.625000000000004</v>
      </c>
      <c r="O69">
        <f t="shared" si="9"/>
        <v>15.625000000000004</v>
      </c>
      <c r="P69">
        <f t="shared" si="10"/>
        <v>15.625000000000004</v>
      </c>
      <c r="Q69">
        <f t="shared" si="11"/>
        <v>15.625000000000004</v>
      </c>
      <c r="R69">
        <f t="shared" ref="R69:R100" si="28">D69/(C69+AA69)</f>
        <v>1792.7080667535565</v>
      </c>
      <c r="S69">
        <f t="shared" ref="S69:S100" si="29">E69*(1+J68)</f>
        <v>6.9726913331942836E-2</v>
      </c>
      <c r="T69">
        <f t="shared" si="12"/>
        <v>6.9726913331942836E-2</v>
      </c>
      <c r="U69">
        <f t="shared" si="13"/>
        <v>6.9726913331942836E-2</v>
      </c>
      <c r="V69">
        <f t="shared" si="14"/>
        <v>6.9726913331942836E-2</v>
      </c>
      <c r="W69">
        <f t="shared" si="15"/>
        <v>6.9726913331942836E-2</v>
      </c>
      <c r="X69">
        <f t="shared" si="16"/>
        <v>6.9726913331942836E-2</v>
      </c>
      <c r="Y69">
        <f t="shared" si="17"/>
        <v>6.9726913331942836E-2</v>
      </c>
      <c r="Z69">
        <f t="shared" si="18"/>
        <v>6.9726913331942836E-2</v>
      </c>
      <c r="AA69">
        <f t="shared" si="19"/>
        <v>6.9726913331942822E-2</v>
      </c>
      <c r="AB69">
        <f t="shared" ref="AB69:AB100" si="30">R69*F69</f>
        <v>224.08850834419457</v>
      </c>
      <c r="AC69">
        <f t="shared" ref="AC69:AC100" si="31">AB69*E69*F69</f>
        <v>0.11748120300751878</v>
      </c>
    </row>
    <row r="70" spans="2:29" x14ac:dyDescent="0.3">
      <c r="B70">
        <f t="shared" si="27"/>
        <v>8</v>
      </c>
      <c r="C70">
        <f t="shared" si="27"/>
        <v>0</v>
      </c>
      <c r="D70">
        <f t="shared" si="27"/>
        <v>125</v>
      </c>
      <c r="E70">
        <f t="shared" si="27"/>
        <v>4.1941000500416731E-3</v>
      </c>
      <c r="F70">
        <f t="shared" si="27"/>
        <v>0.125</v>
      </c>
      <c r="I70">
        <v>66</v>
      </c>
      <c r="J70">
        <f t="shared" ref="J70:J133" si="32">R70*S70*F70</f>
        <v>15.625000000000004</v>
      </c>
      <c r="K70">
        <f t="shared" ref="K70:K133" si="33">R70*T70*F70</f>
        <v>15.625000000000004</v>
      </c>
      <c r="L70">
        <f t="shared" ref="L70:L133" si="34">R70*U70*F70</f>
        <v>15.625000000000004</v>
      </c>
      <c r="M70">
        <f t="shared" ref="M70:M133" si="35">R70*V70*F70</f>
        <v>15.625000000000004</v>
      </c>
      <c r="N70">
        <f t="shared" ref="N70:N133" si="36">R70*W70*F70</f>
        <v>15.625000000000004</v>
      </c>
      <c r="O70">
        <f t="shared" ref="O70:O133" si="37">R70*X70*F70</f>
        <v>15.625000000000004</v>
      </c>
      <c r="P70">
        <f t="shared" ref="P70:P133" si="38">R70*Y70*F70</f>
        <v>15.625000000000004</v>
      </c>
      <c r="Q70">
        <f t="shared" ref="Q70:Q133" si="39">R70*Z70*F70</f>
        <v>15.625000000000004</v>
      </c>
      <c r="R70">
        <f t="shared" si="28"/>
        <v>1792.7080667535565</v>
      </c>
      <c r="S70">
        <f t="shared" si="29"/>
        <v>6.9726913331942836E-2</v>
      </c>
      <c r="T70">
        <f t="shared" ref="T70:T133" si="40">E70*(1+K69)</f>
        <v>6.9726913331942836E-2</v>
      </c>
      <c r="U70">
        <f t="shared" ref="U70:U133" si="41">E70*(1+L69)</f>
        <v>6.9726913331942836E-2</v>
      </c>
      <c r="V70">
        <f t="shared" ref="V70:V133" si="42">E70*(1+M69)</f>
        <v>6.9726913331942836E-2</v>
      </c>
      <c r="W70">
        <f t="shared" ref="W70:W133" si="43">E70*(1+N69)</f>
        <v>6.9726913331942836E-2</v>
      </c>
      <c r="X70">
        <f t="shared" ref="X70:X133" si="44">E70*(1+O69)</f>
        <v>6.9726913331942836E-2</v>
      </c>
      <c r="Y70">
        <f t="shared" ref="Y70:Y133" si="45">E70*(1+P69)</f>
        <v>6.9726913331942836E-2</v>
      </c>
      <c r="Z70">
        <f t="shared" ref="Z70:Z133" si="46">E70*(1+Q69)</f>
        <v>6.9726913331942836E-2</v>
      </c>
      <c r="AA70">
        <f t="shared" ref="AA70:AA133" si="47">(S70*F70)+(T70*F70)+(U70*F70)+(V70*F70)+(W70*F70)+(X70*F70)+(Y70*F70)+(Z70*F70)</f>
        <v>6.9726913331942822E-2</v>
      </c>
      <c r="AB70">
        <f t="shared" si="30"/>
        <v>224.08850834419457</v>
      </c>
      <c r="AC70">
        <f t="shared" si="31"/>
        <v>0.11748120300751878</v>
      </c>
    </row>
    <row r="71" spans="2:29" x14ac:dyDescent="0.3">
      <c r="B71">
        <f t="shared" ref="B71:F86" si="48">B70</f>
        <v>8</v>
      </c>
      <c r="C71">
        <f t="shared" si="48"/>
        <v>0</v>
      </c>
      <c r="D71">
        <f t="shared" si="48"/>
        <v>125</v>
      </c>
      <c r="E71">
        <f t="shared" si="48"/>
        <v>4.1941000500416731E-3</v>
      </c>
      <c r="F71">
        <f t="shared" si="48"/>
        <v>0.125</v>
      </c>
      <c r="I71">
        <v>67</v>
      </c>
      <c r="J71">
        <f t="shared" si="32"/>
        <v>15.625000000000004</v>
      </c>
      <c r="K71">
        <f t="shared" si="33"/>
        <v>15.625000000000004</v>
      </c>
      <c r="L71">
        <f t="shared" si="34"/>
        <v>15.625000000000004</v>
      </c>
      <c r="M71">
        <f t="shared" si="35"/>
        <v>15.625000000000004</v>
      </c>
      <c r="N71">
        <f t="shared" si="36"/>
        <v>15.625000000000004</v>
      </c>
      <c r="O71">
        <f t="shared" si="37"/>
        <v>15.625000000000004</v>
      </c>
      <c r="P71">
        <f t="shared" si="38"/>
        <v>15.625000000000004</v>
      </c>
      <c r="Q71">
        <f t="shared" si="39"/>
        <v>15.625000000000004</v>
      </c>
      <c r="R71">
        <f t="shared" si="28"/>
        <v>1792.7080667535565</v>
      </c>
      <c r="S71">
        <f t="shared" si="29"/>
        <v>6.9726913331942836E-2</v>
      </c>
      <c r="T71">
        <f t="shared" si="40"/>
        <v>6.9726913331942836E-2</v>
      </c>
      <c r="U71">
        <f t="shared" si="41"/>
        <v>6.9726913331942836E-2</v>
      </c>
      <c r="V71">
        <f t="shared" si="42"/>
        <v>6.9726913331942836E-2</v>
      </c>
      <c r="W71">
        <f t="shared" si="43"/>
        <v>6.9726913331942836E-2</v>
      </c>
      <c r="X71">
        <f t="shared" si="44"/>
        <v>6.9726913331942836E-2</v>
      </c>
      <c r="Y71">
        <f t="shared" si="45"/>
        <v>6.9726913331942836E-2</v>
      </c>
      <c r="Z71">
        <f t="shared" si="46"/>
        <v>6.9726913331942836E-2</v>
      </c>
      <c r="AA71">
        <f t="shared" si="47"/>
        <v>6.9726913331942822E-2</v>
      </c>
      <c r="AB71">
        <f t="shared" si="30"/>
        <v>224.08850834419457</v>
      </c>
      <c r="AC71">
        <f t="shared" si="31"/>
        <v>0.11748120300751878</v>
      </c>
    </row>
    <row r="72" spans="2:29" x14ac:dyDescent="0.3">
      <c r="B72">
        <f t="shared" si="48"/>
        <v>8</v>
      </c>
      <c r="C72">
        <f t="shared" si="48"/>
        <v>0</v>
      </c>
      <c r="D72">
        <f t="shared" si="48"/>
        <v>125</v>
      </c>
      <c r="E72">
        <f t="shared" si="48"/>
        <v>4.1941000500416731E-3</v>
      </c>
      <c r="F72">
        <f t="shared" si="48"/>
        <v>0.125</v>
      </c>
      <c r="I72">
        <v>68</v>
      </c>
      <c r="J72">
        <f t="shared" si="32"/>
        <v>15.625000000000004</v>
      </c>
      <c r="K72">
        <f t="shared" si="33"/>
        <v>15.625000000000004</v>
      </c>
      <c r="L72">
        <f t="shared" si="34"/>
        <v>15.625000000000004</v>
      </c>
      <c r="M72">
        <f t="shared" si="35"/>
        <v>15.625000000000004</v>
      </c>
      <c r="N72">
        <f t="shared" si="36"/>
        <v>15.625000000000004</v>
      </c>
      <c r="O72">
        <f t="shared" si="37"/>
        <v>15.625000000000004</v>
      </c>
      <c r="P72">
        <f t="shared" si="38"/>
        <v>15.625000000000004</v>
      </c>
      <c r="Q72">
        <f t="shared" si="39"/>
        <v>15.625000000000004</v>
      </c>
      <c r="R72">
        <f t="shared" si="28"/>
        <v>1792.7080667535565</v>
      </c>
      <c r="S72">
        <f t="shared" si="29"/>
        <v>6.9726913331942836E-2</v>
      </c>
      <c r="T72">
        <f t="shared" si="40"/>
        <v>6.9726913331942836E-2</v>
      </c>
      <c r="U72">
        <f t="shared" si="41"/>
        <v>6.9726913331942836E-2</v>
      </c>
      <c r="V72">
        <f t="shared" si="42"/>
        <v>6.9726913331942836E-2</v>
      </c>
      <c r="W72">
        <f t="shared" si="43"/>
        <v>6.9726913331942836E-2</v>
      </c>
      <c r="X72">
        <f t="shared" si="44"/>
        <v>6.9726913331942836E-2</v>
      </c>
      <c r="Y72">
        <f t="shared" si="45"/>
        <v>6.9726913331942836E-2</v>
      </c>
      <c r="Z72">
        <f t="shared" si="46"/>
        <v>6.9726913331942836E-2</v>
      </c>
      <c r="AA72">
        <f t="shared" si="47"/>
        <v>6.9726913331942822E-2</v>
      </c>
      <c r="AB72">
        <f t="shared" si="30"/>
        <v>224.08850834419457</v>
      </c>
      <c r="AC72">
        <f t="shared" si="31"/>
        <v>0.11748120300751878</v>
      </c>
    </row>
    <row r="73" spans="2:29" x14ac:dyDescent="0.3">
      <c r="B73">
        <f t="shared" si="48"/>
        <v>8</v>
      </c>
      <c r="C73">
        <f t="shared" si="48"/>
        <v>0</v>
      </c>
      <c r="D73">
        <f t="shared" si="48"/>
        <v>125</v>
      </c>
      <c r="E73">
        <f t="shared" si="48"/>
        <v>4.1941000500416731E-3</v>
      </c>
      <c r="F73">
        <f t="shared" si="48"/>
        <v>0.125</v>
      </c>
      <c r="I73">
        <v>69</v>
      </c>
      <c r="J73">
        <f t="shared" si="32"/>
        <v>15.625000000000004</v>
      </c>
      <c r="K73">
        <f t="shared" si="33"/>
        <v>15.625000000000004</v>
      </c>
      <c r="L73">
        <f t="shared" si="34"/>
        <v>15.625000000000004</v>
      </c>
      <c r="M73">
        <f t="shared" si="35"/>
        <v>15.625000000000004</v>
      </c>
      <c r="N73">
        <f t="shared" si="36"/>
        <v>15.625000000000004</v>
      </c>
      <c r="O73">
        <f t="shared" si="37"/>
        <v>15.625000000000004</v>
      </c>
      <c r="P73">
        <f t="shared" si="38"/>
        <v>15.625000000000004</v>
      </c>
      <c r="Q73">
        <f t="shared" si="39"/>
        <v>15.625000000000004</v>
      </c>
      <c r="R73">
        <f t="shared" si="28"/>
        <v>1792.7080667535565</v>
      </c>
      <c r="S73">
        <f t="shared" si="29"/>
        <v>6.9726913331942836E-2</v>
      </c>
      <c r="T73">
        <f t="shared" si="40"/>
        <v>6.9726913331942836E-2</v>
      </c>
      <c r="U73">
        <f t="shared" si="41"/>
        <v>6.9726913331942836E-2</v>
      </c>
      <c r="V73">
        <f t="shared" si="42"/>
        <v>6.9726913331942836E-2</v>
      </c>
      <c r="W73">
        <f t="shared" si="43"/>
        <v>6.9726913331942836E-2</v>
      </c>
      <c r="X73">
        <f t="shared" si="44"/>
        <v>6.9726913331942836E-2</v>
      </c>
      <c r="Y73">
        <f t="shared" si="45"/>
        <v>6.9726913331942836E-2</v>
      </c>
      <c r="Z73">
        <f t="shared" si="46"/>
        <v>6.9726913331942836E-2</v>
      </c>
      <c r="AA73">
        <f t="shared" si="47"/>
        <v>6.9726913331942822E-2</v>
      </c>
      <c r="AB73">
        <f t="shared" si="30"/>
        <v>224.08850834419457</v>
      </c>
      <c r="AC73">
        <f t="shared" si="31"/>
        <v>0.11748120300751878</v>
      </c>
    </row>
    <row r="74" spans="2:29" x14ac:dyDescent="0.3">
      <c r="B74">
        <f t="shared" si="48"/>
        <v>8</v>
      </c>
      <c r="C74">
        <f t="shared" si="48"/>
        <v>0</v>
      </c>
      <c r="D74">
        <f t="shared" si="48"/>
        <v>125</v>
      </c>
      <c r="E74">
        <f t="shared" si="48"/>
        <v>4.1941000500416731E-3</v>
      </c>
      <c r="F74">
        <f t="shared" si="48"/>
        <v>0.125</v>
      </c>
      <c r="I74">
        <v>70</v>
      </c>
      <c r="J74">
        <f t="shared" si="32"/>
        <v>15.625000000000004</v>
      </c>
      <c r="K74">
        <f t="shared" si="33"/>
        <v>15.625000000000004</v>
      </c>
      <c r="L74">
        <f t="shared" si="34"/>
        <v>15.625000000000004</v>
      </c>
      <c r="M74">
        <f t="shared" si="35"/>
        <v>15.625000000000004</v>
      </c>
      <c r="N74">
        <f t="shared" si="36"/>
        <v>15.625000000000004</v>
      </c>
      <c r="O74">
        <f t="shared" si="37"/>
        <v>15.625000000000004</v>
      </c>
      <c r="P74">
        <f t="shared" si="38"/>
        <v>15.625000000000004</v>
      </c>
      <c r="Q74">
        <f t="shared" si="39"/>
        <v>15.625000000000004</v>
      </c>
      <c r="R74">
        <f t="shared" si="28"/>
        <v>1792.7080667535565</v>
      </c>
      <c r="S74">
        <f t="shared" si="29"/>
        <v>6.9726913331942836E-2</v>
      </c>
      <c r="T74">
        <f t="shared" si="40"/>
        <v>6.9726913331942836E-2</v>
      </c>
      <c r="U74">
        <f t="shared" si="41"/>
        <v>6.9726913331942836E-2</v>
      </c>
      <c r="V74">
        <f t="shared" si="42"/>
        <v>6.9726913331942836E-2</v>
      </c>
      <c r="W74">
        <f t="shared" si="43"/>
        <v>6.9726913331942836E-2</v>
      </c>
      <c r="X74">
        <f t="shared" si="44"/>
        <v>6.9726913331942836E-2</v>
      </c>
      <c r="Y74">
        <f t="shared" si="45"/>
        <v>6.9726913331942836E-2</v>
      </c>
      <c r="Z74">
        <f t="shared" si="46"/>
        <v>6.9726913331942836E-2</v>
      </c>
      <c r="AA74">
        <f t="shared" si="47"/>
        <v>6.9726913331942822E-2</v>
      </c>
      <c r="AB74">
        <f t="shared" si="30"/>
        <v>224.08850834419457</v>
      </c>
      <c r="AC74">
        <f t="shared" si="31"/>
        <v>0.11748120300751878</v>
      </c>
    </row>
    <row r="75" spans="2:29" x14ac:dyDescent="0.3">
      <c r="B75">
        <f t="shared" si="48"/>
        <v>8</v>
      </c>
      <c r="C75">
        <f t="shared" si="48"/>
        <v>0</v>
      </c>
      <c r="D75">
        <f t="shared" si="48"/>
        <v>125</v>
      </c>
      <c r="E75">
        <f t="shared" si="48"/>
        <v>4.1941000500416731E-3</v>
      </c>
      <c r="F75">
        <f t="shared" si="48"/>
        <v>0.125</v>
      </c>
      <c r="I75">
        <v>71</v>
      </c>
      <c r="J75">
        <f t="shared" si="32"/>
        <v>15.625000000000004</v>
      </c>
      <c r="K75">
        <f t="shared" si="33"/>
        <v>15.625000000000004</v>
      </c>
      <c r="L75">
        <f t="shared" si="34"/>
        <v>15.625000000000004</v>
      </c>
      <c r="M75">
        <f t="shared" si="35"/>
        <v>15.625000000000004</v>
      </c>
      <c r="N75">
        <f t="shared" si="36"/>
        <v>15.625000000000004</v>
      </c>
      <c r="O75">
        <f t="shared" si="37"/>
        <v>15.625000000000004</v>
      </c>
      <c r="P75">
        <f t="shared" si="38"/>
        <v>15.625000000000004</v>
      </c>
      <c r="Q75">
        <f t="shared" si="39"/>
        <v>15.625000000000004</v>
      </c>
      <c r="R75">
        <f t="shared" si="28"/>
        <v>1792.7080667535565</v>
      </c>
      <c r="S75">
        <f t="shared" si="29"/>
        <v>6.9726913331942836E-2</v>
      </c>
      <c r="T75">
        <f t="shared" si="40"/>
        <v>6.9726913331942836E-2</v>
      </c>
      <c r="U75">
        <f t="shared" si="41"/>
        <v>6.9726913331942836E-2</v>
      </c>
      <c r="V75">
        <f t="shared" si="42"/>
        <v>6.9726913331942836E-2</v>
      </c>
      <c r="W75">
        <f t="shared" si="43"/>
        <v>6.9726913331942836E-2</v>
      </c>
      <c r="X75">
        <f t="shared" si="44"/>
        <v>6.9726913331942836E-2</v>
      </c>
      <c r="Y75">
        <f t="shared" si="45"/>
        <v>6.9726913331942836E-2</v>
      </c>
      <c r="Z75">
        <f t="shared" si="46"/>
        <v>6.9726913331942836E-2</v>
      </c>
      <c r="AA75">
        <f t="shared" si="47"/>
        <v>6.9726913331942822E-2</v>
      </c>
      <c r="AB75">
        <f t="shared" si="30"/>
        <v>224.08850834419457</v>
      </c>
      <c r="AC75">
        <f t="shared" si="31"/>
        <v>0.11748120300751878</v>
      </c>
    </row>
    <row r="76" spans="2:29" x14ac:dyDescent="0.3">
      <c r="B76">
        <f t="shared" si="48"/>
        <v>8</v>
      </c>
      <c r="C76">
        <f t="shared" si="48"/>
        <v>0</v>
      </c>
      <c r="D76">
        <f t="shared" si="48"/>
        <v>125</v>
      </c>
      <c r="E76">
        <f t="shared" si="48"/>
        <v>4.1941000500416731E-3</v>
      </c>
      <c r="F76">
        <f t="shared" si="48"/>
        <v>0.125</v>
      </c>
      <c r="I76">
        <v>72</v>
      </c>
      <c r="J76">
        <f t="shared" si="32"/>
        <v>15.625000000000004</v>
      </c>
      <c r="K76">
        <f t="shared" si="33"/>
        <v>15.625000000000004</v>
      </c>
      <c r="L76">
        <f t="shared" si="34"/>
        <v>15.625000000000004</v>
      </c>
      <c r="M76">
        <f t="shared" si="35"/>
        <v>15.625000000000004</v>
      </c>
      <c r="N76">
        <f t="shared" si="36"/>
        <v>15.625000000000004</v>
      </c>
      <c r="O76">
        <f t="shared" si="37"/>
        <v>15.625000000000004</v>
      </c>
      <c r="P76">
        <f t="shared" si="38"/>
        <v>15.625000000000004</v>
      </c>
      <c r="Q76">
        <f t="shared" si="39"/>
        <v>15.625000000000004</v>
      </c>
      <c r="R76">
        <f t="shared" si="28"/>
        <v>1792.7080667535565</v>
      </c>
      <c r="S76">
        <f t="shared" si="29"/>
        <v>6.9726913331942836E-2</v>
      </c>
      <c r="T76">
        <f t="shared" si="40"/>
        <v>6.9726913331942836E-2</v>
      </c>
      <c r="U76">
        <f t="shared" si="41"/>
        <v>6.9726913331942836E-2</v>
      </c>
      <c r="V76">
        <f t="shared" si="42"/>
        <v>6.9726913331942836E-2</v>
      </c>
      <c r="W76">
        <f t="shared" si="43"/>
        <v>6.9726913331942836E-2</v>
      </c>
      <c r="X76">
        <f t="shared" si="44"/>
        <v>6.9726913331942836E-2</v>
      </c>
      <c r="Y76">
        <f t="shared" si="45"/>
        <v>6.9726913331942836E-2</v>
      </c>
      <c r="Z76">
        <f t="shared" si="46"/>
        <v>6.9726913331942836E-2</v>
      </c>
      <c r="AA76">
        <f t="shared" si="47"/>
        <v>6.9726913331942822E-2</v>
      </c>
      <c r="AB76">
        <f t="shared" si="30"/>
        <v>224.08850834419457</v>
      </c>
      <c r="AC76">
        <f t="shared" si="31"/>
        <v>0.11748120300751878</v>
      </c>
    </row>
    <row r="77" spans="2:29" x14ac:dyDescent="0.3">
      <c r="B77">
        <f t="shared" si="48"/>
        <v>8</v>
      </c>
      <c r="C77">
        <f t="shared" si="48"/>
        <v>0</v>
      </c>
      <c r="D77">
        <f t="shared" si="48"/>
        <v>125</v>
      </c>
      <c r="E77">
        <f t="shared" si="48"/>
        <v>4.1941000500416731E-3</v>
      </c>
      <c r="F77">
        <f t="shared" si="48"/>
        <v>0.125</v>
      </c>
      <c r="I77">
        <v>73</v>
      </c>
      <c r="J77">
        <f t="shared" si="32"/>
        <v>15.625000000000004</v>
      </c>
      <c r="K77">
        <f t="shared" si="33"/>
        <v>15.625000000000004</v>
      </c>
      <c r="L77">
        <f t="shared" si="34"/>
        <v>15.625000000000004</v>
      </c>
      <c r="M77">
        <f t="shared" si="35"/>
        <v>15.625000000000004</v>
      </c>
      <c r="N77">
        <f t="shared" si="36"/>
        <v>15.625000000000004</v>
      </c>
      <c r="O77">
        <f t="shared" si="37"/>
        <v>15.625000000000004</v>
      </c>
      <c r="P77">
        <f t="shared" si="38"/>
        <v>15.625000000000004</v>
      </c>
      <c r="Q77">
        <f t="shared" si="39"/>
        <v>15.625000000000004</v>
      </c>
      <c r="R77">
        <f t="shared" si="28"/>
        <v>1792.7080667535565</v>
      </c>
      <c r="S77">
        <f t="shared" si="29"/>
        <v>6.9726913331942836E-2</v>
      </c>
      <c r="T77">
        <f t="shared" si="40"/>
        <v>6.9726913331942836E-2</v>
      </c>
      <c r="U77">
        <f t="shared" si="41"/>
        <v>6.9726913331942836E-2</v>
      </c>
      <c r="V77">
        <f t="shared" si="42"/>
        <v>6.9726913331942836E-2</v>
      </c>
      <c r="W77">
        <f t="shared" si="43"/>
        <v>6.9726913331942836E-2</v>
      </c>
      <c r="X77">
        <f t="shared" si="44"/>
        <v>6.9726913331942836E-2</v>
      </c>
      <c r="Y77">
        <f t="shared" si="45"/>
        <v>6.9726913331942836E-2</v>
      </c>
      <c r="Z77">
        <f t="shared" si="46"/>
        <v>6.9726913331942836E-2</v>
      </c>
      <c r="AA77">
        <f t="shared" si="47"/>
        <v>6.9726913331942822E-2</v>
      </c>
      <c r="AB77">
        <f t="shared" si="30"/>
        <v>224.08850834419457</v>
      </c>
      <c r="AC77">
        <f t="shared" si="31"/>
        <v>0.11748120300751878</v>
      </c>
    </row>
    <row r="78" spans="2:29" x14ac:dyDescent="0.3">
      <c r="B78">
        <f t="shared" si="48"/>
        <v>8</v>
      </c>
      <c r="C78">
        <f t="shared" si="48"/>
        <v>0</v>
      </c>
      <c r="D78">
        <f t="shared" si="48"/>
        <v>125</v>
      </c>
      <c r="E78">
        <f t="shared" si="48"/>
        <v>4.1941000500416731E-3</v>
      </c>
      <c r="F78">
        <f t="shared" si="48"/>
        <v>0.125</v>
      </c>
      <c r="I78">
        <v>74</v>
      </c>
      <c r="J78">
        <f t="shared" si="32"/>
        <v>15.625000000000004</v>
      </c>
      <c r="K78">
        <f t="shared" si="33"/>
        <v>15.625000000000004</v>
      </c>
      <c r="L78">
        <f t="shared" si="34"/>
        <v>15.625000000000004</v>
      </c>
      <c r="M78">
        <f t="shared" si="35"/>
        <v>15.625000000000004</v>
      </c>
      <c r="N78">
        <f t="shared" si="36"/>
        <v>15.625000000000004</v>
      </c>
      <c r="O78">
        <f t="shared" si="37"/>
        <v>15.625000000000004</v>
      </c>
      <c r="P78">
        <f t="shared" si="38"/>
        <v>15.625000000000004</v>
      </c>
      <c r="Q78">
        <f t="shared" si="39"/>
        <v>15.625000000000004</v>
      </c>
      <c r="R78">
        <f t="shared" si="28"/>
        <v>1792.7080667535565</v>
      </c>
      <c r="S78">
        <f t="shared" si="29"/>
        <v>6.9726913331942836E-2</v>
      </c>
      <c r="T78">
        <f t="shared" si="40"/>
        <v>6.9726913331942836E-2</v>
      </c>
      <c r="U78">
        <f t="shared" si="41"/>
        <v>6.9726913331942836E-2</v>
      </c>
      <c r="V78">
        <f t="shared" si="42"/>
        <v>6.9726913331942836E-2</v>
      </c>
      <c r="W78">
        <f t="shared" si="43"/>
        <v>6.9726913331942836E-2</v>
      </c>
      <c r="X78">
        <f t="shared" si="44"/>
        <v>6.9726913331942836E-2</v>
      </c>
      <c r="Y78">
        <f t="shared" si="45"/>
        <v>6.9726913331942836E-2</v>
      </c>
      <c r="Z78">
        <f t="shared" si="46"/>
        <v>6.9726913331942836E-2</v>
      </c>
      <c r="AA78">
        <f t="shared" si="47"/>
        <v>6.9726913331942822E-2</v>
      </c>
      <c r="AB78">
        <f t="shared" si="30"/>
        <v>224.08850834419457</v>
      </c>
      <c r="AC78">
        <f t="shared" si="31"/>
        <v>0.11748120300751878</v>
      </c>
    </row>
    <row r="79" spans="2:29" x14ac:dyDescent="0.3">
      <c r="B79">
        <f t="shared" si="48"/>
        <v>8</v>
      </c>
      <c r="C79">
        <f t="shared" si="48"/>
        <v>0</v>
      </c>
      <c r="D79">
        <f t="shared" si="48"/>
        <v>125</v>
      </c>
      <c r="E79">
        <f t="shared" si="48"/>
        <v>4.1941000500416731E-3</v>
      </c>
      <c r="F79">
        <f t="shared" si="48"/>
        <v>0.125</v>
      </c>
      <c r="I79">
        <v>75</v>
      </c>
      <c r="J79">
        <f t="shared" si="32"/>
        <v>15.625000000000004</v>
      </c>
      <c r="K79">
        <f t="shared" si="33"/>
        <v>15.625000000000004</v>
      </c>
      <c r="L79">
        <f t="shared" si="34"/>
        <v>15.625000000000004</v>
      </c>
      <c r="M79">
        <f t="shared" si="35"/>
        <v>15.625000000000004</v>
      </c>
      <c r="N79">
        <f t="shared" si="36"/>
        <v>15.625000000000004</v>
      </c>
      <c r="O79">
        <f t="shared" si="37"/>
        <v>15.625000000000004</v>
      </c>
      <c r="P79">
        <f t="shared" si="38"/>
        <v>15.625000000000004</v>
      </c>
      <c r="Q79">
        <f t="shared" si="39"/>
        <v>15.625000000000004</v>
      </c>
      <c r="R79">
        <f t="shared" si="28"/>
        <v>1792.7080667535565</v>
      </c>
      <c r="S79">
        <f t="shared" si="29"/>
        <v>6.9726913331942836E-2</v>
      </c>
      <c r="T79">
        <f t="shared" si="40"/>
        <v>6.9726913331942836E-2</v>
      </c>
      <c r="U79">
        <f t="shared" si="41"/>
        <v>6.9726913331942836E-2</v>
      </c>
      <c r="V79">
        <f t="shared" si="42"/>
        <v>6.9726913331942836E-2</v>
      </c>
      <c r="W79">
        <f t="shared" si="43"/>
        <v>6.9726913331942836E-2</v>
      </c>
      <c r="X79">
        <f t="shared" si="44"/>
        <v>6.9726913331942836E-2</v>
      </c>
      <c r="Y79">
        <f t="shared" si="45"/>
        <v>6.9726913331942836E-2</v>
      </c>
      <c r="Z79">
        <f t="shared" si="46"/>
        <v>6.9726913331942836E-2</v>
      </c>
      <c r="AA79">
        <f t="shared" si="47"/>
        <v>6.9726913331942822E-2</v>
      </c>
      <c r="AB79">
        <f t="shared" si="30"/>
        <v>224.08850834419457</v>
      </c>
      <c r="AC79">
        <f t="shared" si="31"/>
        <v>0.11748120300751878</v>
      </c>
    </row>
    <row r="80" spans="2:29" x14ac:dyDescent="0.3">
      <c r="B80">
        <f t="shared" si="48"/>
        <v>8</v>
      </c>
      <c r="C80">
        <f t="shared" si="48"/>
        <v>0</v>
      </c>
      <c r="D80">
        <f t="shared" si="48"/>
        <v>125</v>
      </c>
      <c r="E80">
        <f t="shared" si="48"/>
        <v>4.1941000500416731E-3</v>
      </c>
      <c r="F80">
        <f t="shared" si="48"/>
        <v>0.125</v>
      </c>
      <c r="I80">
        <v>76</v>
      </c>
      <c r="J80">
        <f t="shared" si="32"/>
        <v>15.625000000000004</v>
      </c>
      <c r="K80">
        <f t="shared" si="33"/>
        <v>15.625000000000004</v>
      </c>
      <c r="L80">
        <f t="shared" si="34"/>
        <v>15.625000000000004</v>
      </c>
      <c r="M80">
        <f t="shared" si="35"/>
        <v>15.625000000000004</v>
      </c>
      <c r="N80">
        <f t="shared" si="36"/>
        <v>15.625000000000004</v>
      </c>
      <c r="O80">
        <f t="shared" si="37"/>
        <v>15.625000000000004</v>
      </c>
      <c r="P80">
        <f t="shared" si="38"/>
        <v>15.625000000000004</v>
      </c>
      <c r="Q80">
        <f t="shared" si="39"/>
        <v>15.625000000000004</v>
      </c>
      <c r="R80">
        <f t="shared" si="28"/>
        <v>1792.7080667535565</v>
      </c>
      <c r="S80">
        <f t="shared" si="29"/>
        <v>6.9726913331942836E-2</v>
      </c>
      <c r="T80">
        <f t="shared" si="40"/>
        <v>6.9726913331942836E-2</v>
      </c>
      <c r="U80">
        <f t="shared" si="41"/>
        <v>6.9726913331942836E-2</v>
      </c>
      <c r="V80">
        <f t="shared" si="42"/>
        <v>6.9726913331942836E-2</v>
      </c>
      <c r="W80">
        <f t="shared" si="43"/>
        <v>6.9726913331942836E-2</v>
      </c>
      <c r="X80">
        <f t="shared" si="44"/>
        <v>6.9726913331942836E-2</v>
      </c>
      <c r="Y80">
        <f t="shared" si="45"/>
        <v>6.9726913331942836E-2</v>
      </c>
      <c r="Z80">
        <f t="shared" si="46"/>
        <v>6.9726913331942836E-2</v>
      </c>
      <c r="AA80">
        <f t="shared" si="47"/>
        <v>6.9726913331942822E-2</v>
      </c>
      <c r="AB80">
        <f t="shared" si="30"/>
        <v>224.08850834419457</v>
      </c>
      <c r="AC80">
        <f t="shared" si="31"/>
        <v>0.11748120300751878</v>
      </c>
    </row>
    <row r="81" spans="2:29" x14ac:dyDescent="0.3">
      <c r="B81">
        <f t="shared" si="48"/>
        <v>8</v>
      </c>
      <c r="C81">
        <f t="shared" si="48"/>
        <v>0</v>
      </c>
      <c r="D81">
        <f t="shared" si="48"/>
        <v>125</v>
      </c>
      <c r="E81">
        <f t="shared" si="48"/>
        <v>4.1941000500416731E-3</v>
      </c>
      <c r="F81">
        <f t="shared" si="48"/>
        <v>0.125</v>
      </c>
      <c r="I81">
        <v>77</v>
      </c>
      <c r="J81">
        <f t="shared" si="32"/>
        <v>15.625000000000004</v>
      </c>
      <c r="K81">
        <f t="shared" si="33"/>
        <v>15.625000000000004</v>
      </c>
      <c r="L81">
        <f t="shared" si="34"/>
        <v>15.625000000000004</v>
      </c>
      <c r="M81">
        <f t="shared" si="35"/>
        <v>15.625000000000004</v>
      </c>
      <c r="N81">
        <f t="shared" si="36"/>
        <v>15.625000000000004</v>
      </c>
      <c r="O81">
        <f t="shared" si="37"/>
        <v>15.625000000000004</v>
      </c>
      <c r="P81">
        <f t="shared" si="38"/>
        <v>15.625000000000004</v>
      </c>
      <c r="Q81">
        <f t="shared" si="39"/>
        <v>15.625000000000004</v>
      </c>
      <c r="R81">
        <f t="shared" si="28"/>
        <v>1792.7080667535565</v>
      </c>
      <c r="S81">
        <f t="shared" si="29"/>
        <v>6.9726913331942836E-2</v>
      </c>
      <c r="T81">
        <f t="shared" si="40"/>
        <v>6.9726913331942836E-2</v>
      </c>
      <c r="U81">
        <f t="shared" si="41"/>
        <v>6.9726913331942836E-2</v>
      </c>
      <c r="V81">
        <f t="shared" si="42"/>
        <v>6.9726913331942836E-2</v>
      </c>
      <c r="W81">
        <f t="shared" si="43"/>
        <v>6.9726913331942836E-2</v>
      </c>
      <c r="X81">
        <f t="shared" si="44"/>
        <v>6.9726913331942836E-2</v>
      </c>
      <c r="Y81">
        <f t="shared" si="45"/>
        <v>6.9726913331942836E-2</v>
      </c>
      <c r="Z81">
        <f t="shared" si="46"/>
        <v>6.9726913331942836E-2</v>
      </c>
      <c r="AA81">
        <f t="shared" si="47"/>
        <v>6.9726913331942822E-2</v>
      </c>
      <c r="AB81">
        <f t="shared" si="30"/>
        <v>224.08850834419457</v>
      </c>
      <c r="AC81">
        <f t="shared" si="31"/>
        <v>0.11748120300751878</v>
      </c>
    </row>
    <row r="82" spans="2:29" x14ac:dyDescent="0.3">
      <c r="B82">
        <f t="shared" si="48"/>
        <v>8</v>
      </c>
      <c r="C82">
        <f t="shared" si="48"/>
        <v>0</v>
      </c>
      <c r="D82">
        <f t="shared" si="48"/>
        <v>125</v>
      </c>
      <c r="E82">
        <f t="shared" si="48"/>
        <v>4.1941000500416731E-3</v>
      </c>
      <c r="F82">
        <f t="shared" si="48"/>
        <v>0.125</v>
      </c>
      <c r="I82">
        <v>78</v>
      </c>
      <c r="J82">
        <f t="shared" si="32"/>
        <v>15.625000000000004</v>
      </c>
      <c r="K82">
        <f t="shared" si="33"/>
        <v>15.625000000000004</v>
      </c>
      <c r="L82">
        <f t="shared" si="34"/>
        <v>15.625000000000004</v>
      </c>
      <c r="M82">
        <f t="shared" si="35"/>
        <v>15.625000000000004</v>
      </c>
      <c r="N82">
        <f t="shared" si="36"/>
        <v>15.625000000000004</v>
      </c>
      <c r="O82">
        <f t="shared" si="37"/>
        <v>15.625000000000004</v>
      </c>
      <c r="P82">
        <f t="shared" si="38"/>
        <v>15.625000000000004</v>
      </c>
      <c r="Q82">
        <f t="shared" si="39"/>
        <v>15.625000000000004</v>
      </c>
      <c r="R82">
        <f t="shared" si="28"/>
        <v>1792.7080667535565</v>
      </c>
      <c r="S82">
        <f t="shared" si="29"/>
        <v>6.9726913331942836E-2</v>
      </c>
      <c r="T82">
        <f t="shared" si="40"/>
        <v>6.9726913331942836E-2</v>
      </c>
      <c r="U82">
        <f t="shared" si="41"/>
        <v>6.9726913331942836E-2</v>
      </c>
      <c r="V82">
        <f t="shared" si="42"/>
        <v>6.9726913331942836E-2</v>
      </c>
      <c r="W82">
        <f t="shared" si="43"/>
        <v>6.9726913331942836E-2</v>
      </c>
      <c r="X82">
        <f t="shared" si="44"/>
        <v>6.9726913331942836E-2</v>
      </c>
      <c r="Y82">
        <f t="shared" si="45"/>
        <v>6.9726913331942836E-2</v>
      </c>
      <c r="Z82">
        <f t="shared" si="46"/>
        <v>6.9726913331942836E-2</v>
      </c>
      <c r="AA82">
        <f t="shared" si="47"/>
        <v>6.9726913331942822E-2</v>
      </c>
      <c r="AB82">
        <f t="shared" si="30"/>
        <v>224.08850834419457</v>
      </c>
      <c r="AC82">
        <f t="shared" si="31"/>
        <v>0.11748120300751878</v>
      </c>
    </row>
    <row r="83" spans="2:29" x14ac:dyDescent="0.3">
      <c r="B83">
        <f t="shared" si="48"/>
        <v>8</v>
      </c>
      <c r="C83">
        <f t="shared" si="48"/>
        <v>0</v>
      </c>
      <c r="D83">
        <f t="shared" si="48"/>
        <v>125</v>
      </c>
      <c r="E83">
        <f t="shared" si="48"/>
        <v>4.1941000500416731E-3</v>
      </c>
      <c r="F83">
        <f t="shared" si="48"/>
        <v>0.125</v>
      </c>
      <c r="I83">
        <v>79</v>
      </c>
      <c r="J83">
        <f t="shared" si="32"/>
        <v>15.625000000000004</v>
      </c>
      <c r="K83">
        <f t="shared" si="33"/>
        <v>15.625000000000004</v>
      </c>
      <c r="L83">
        <f t="shared" si="34"/>
        <v>15.625000000000004</v>
      </c>
      <c r="M83">
        <f t="shared" si="35"/>
        <v>15.625000000000004</v>
      </c>
      <c r="N83">
        <f t="shared" si="36"/>
        <v>15.625000000000004</v>
      </c>
      <c r="O83">
        <f t="shared" si="37"/>
        <v>15.625000000000004</v>
      </c>
      <c r="P83">
        <f t="shared" si="38"/>
        <v>15.625000000000004</v>
      </c>
      <c r="Q83">
        <f t="shared" si="39"/>
        <v>15.625000000000004</v>
      </c>
      <c r="R83">
        <f t="shared" si="28"/>
        <v>1792.7080667535565</v>
      </c>
      <c r="S83">
        <f t="shared" si="29"/>
        <v>6.9726913331942836E-2</v>
      </c>
      <c r="T83">
        <f t="shared" si="40"/>
        <v>6.9726913331942836E-2</v>
      </c>
      <c r="U83">
        <f t="shared" si="41"/>
        <v>6.9726913331942836E-2</v>
      </c>
      <c r="V83">
        <f t="shared" si="42"/>
        <v>6.9726913331942836E-2</v>
      </c>
      <c r="W83">
        <f t="shared" si="43"/>
        <v>6.9726913331942836E-2</v>
      </c>
      <c r="X83">
        <f t="shared" si="44"/>
        <v>6.9726913331942836E-2</v>
      </c>
      <c r="Y83">
        <f t="shared" si="45"/>
        <v>6.9726913331942836E-2</v>
      </c>
      <c r="Z83">
        <f t="shared" si="46"/>
        <v>6.9726913331942836E-2</v>
      </c>
      <c r="AA83">
        <f t="shared" si="47"/>
        <v>6.9726913331942822E-2</v>
      </c>
      <c r="AB83">
        <f t="shared" si="30"/>
        <v>224.08850834419457</v>
      </c>
      <c r="AC83">
        <f t="shared" si="31"/>
        <v>0.11748120300751878</v>
      </c>
    </row>
    <row r="84" spans="2:29" x14ac:dyDescent="0.3">
      <c r="B84">
        <f t="shared" si="48"/>
        <v>8</v>
      </c>
      <c r="C84">
        <f t="shared" si="48"/>
        <v>0</v>
      </c>
      <c r="D84">
        <f t="shared" si="48"/>
        <v>125</v>
      </c>
      <c r="E84">
        <f t="shared" si="48"/>
        <v>4.1941000500416731E-3</v>
      </c>
      <c r="F84">
        <f t="shared" si="48"/>
        <v>0.125</v>
      </c>
      <c r="I84">
        <v>80</v>
      </c>
      <c r="J84">
        <f t="shared" si="32"/>
        <v>15.625000000000004</v>
      </c>
      <c r="K84">
        <f t="shared" si="33"/>
        <v>15.625000000000004</v>
      </c>
      <c r="L84">
        <f t="shared" si="34"/>
        <v>15.625000000000004</v>
      </c>
      <c r="M84">
        <f t="shared" si="35"/>
        <v>15.625000000000004</v>
      </c>
      <c r="N84">
        <f t="shared" si="36"/>
        <v>15.625000000000004</v>
      </c>
      <c r="O84">
        <f t="shared" si="37"/>
        <v>15.625000000000004</v>
      </c>
      <c r="P84">
        <f t="shared" si="38"/>
        <v>15.625000000000004</v>
      </c>
      <c r="Q84">
        <f t="shared" si="39"/>
        <v>15.625000000000004</v>
      </c>
      <c r="R84">
        <f t="shared" si="28"/>
        <v>1792.7080667535565</v>
      </c>
      <c r="S84">
        <f t="shared" si="29"/>
        <v>6.9726913331942836E-2</v>
      </c>
      <c r="T84">
        <f t="shared" si="40"/>
        <v>6.9726913331942836E-2</v>
      </c>
      <c r="U84">
        <f t="shared" si="41"/>
        <v>6.9726913331942836E-2</v>
      </c>
      <c r="V84">
        <f t="shared" si="42"/>
        <v>6.9726913331942836E-2</v>
      </c>
      <c r="W84">
        <f t="shared" si="43"/>
        <v>6.9726913331942836E-2</v>
      </c>
      <c r="X84">
        <f t="shared" si="44"/>
        <v>6.9726913331942836E-2</v>
      </c>
      <c r="Y84">
        <f t="shared" si="45"/>
        <v>6.9726913331942836E-2</v>
      </c>
      <c r="Z84">
        <f t="shared" si="46"/>
        <v>6.9726913331942836E-2</v>
      </c>
      <c r="AA84">
        <f t="shared" si="47"/>
        <v>6.9726913331942822E-2</v>
      </c>
      <c r="AB84">
        <f t="shared" si="30"/>
        <v>224.08850834419457</v>
      </c>
      <c r="AC84">
        <f t="shared" si="31"/>
        <v>0.11748120300751878</v>
      </c>
    </row>
    <row r="85" spans="2:29" x14ac:dyDescent="0.3">
      <c r="B85">
        <f t="shared" si="48"/>
        <v>8</v>
      </c>
      <c r="C85">
        <f t="shared" si="48"/>
        <v>0</v>
      </c>
      <c r="D85">
        <f t="shared" si="48"/>
        <v>125</v>
      </c>
      <c r="E85">
        <f t="shared" si="48"/>
        <v>4.1941000500416731E-3</v>
      </c>
      <c r="F85">
        <f t="shared" si="48"/>
        <v>0.125</v>
      </c>
      <c r="I85">
        <v>81</v>
      </c>
      <c r="J85">
        <f t="shared" si="32"/>
        <v>15.625000000000004</v>
      </c>
      <c r="K85">
        <f t="shared" si="33"/>
        <v>15.625000000000004</v>
      </c>
      <c r="L85">
        <f t="shared" si="34"/>
        <v>15.625000000000004</v>
      </c>
      <c r="M85">
        <f t="shared" si="35"/>
        <v>15.625000000000004</v>
      </c>
      <c r="N85">
        <f t="shared" si="36"/>
        <v>15.625000000000004</v>
      </c>
      <c r="O85">
        <f t="shared" si="37"/>
        <v>15.625000000000004</v>
      </c>
      <c r="P85">
        <f t="shared" si="38"/>
        <v>15.625000000000004</v>
      </c>
      <c r="Q85">
        <f t="shared" si="39"/>
        <v>15.625000000000004</v>
      </c>
      <c r="R85">
        <f t="shared" si="28"/>
        <v>1792.7080667535565</v>
      </c>
      <c r="S85">
        <f t="shared" si="29"/>
        <v>6.9726913331942836E-2</v>
      </c>
      <c r="T85">
        <f t="shared" si="40"/>
        <v>6.9726913331942836E-2</v>
      </c>
      <c r="U85">
        <f t="shared" si="41"/>
        <v>6.9726913331942836E-2</v>
      </c>
      <c r="V85">
        <f t="shared" si="42"/>
        <v>6.9726913331942836E-2</v>
      </c>
      <c r="W85">
        <f t="shared" si="43"/>
        <v>6.9726913331942836E-2</v>
      </c>
      <c r="X85">
        <f t="shared" si="44"/>
        <v>6.9726913331942836E-2</v>
      </c>
      <c r="Y85">
        <f t="shared" si="45"/>
        <v>6.9726913331942836E-2</v>
      </c>
      <c r="Z85">
        <f t="shared" si="46"/>
        <v>6.9726913331942836E-2</v>
      </c>
      <c r="AA85">
        <f t="shared" si="47"/>
        <v>6.9726913331942822E-2</v>
      </c>
      <c r="AB85">
        <f t="shared" si="30"/>
        <v>224.08850834419457</v>
      </c>
      <c r="AC85">
        <f t="shared" si="31"/>
        <v>0.11748120300751878</v>
      </c>
    </row>
    <row r="86" spans="2:29" x14ac:dyDescent="0.3">
      <c r="B86">
        <f t="shared" si="48"/>
        <v>8</v>
      </c>
      <c r="C86">
        <f t="shared" si="48"/>
        <v>0</v>
      </c>
      <c r="D86">
        <f t="shared" si="48"/>
        <v>125</v>
      </c>
      <c r="E86">
        <f t="shared" si="48"/>
        <v>4.1941000500416731E-3</v>
      </c>
      <c r="F86">
        <f t="shared" si="48"/>
        <v>0.125</v>
      </c>
      <c r="I86">
        <v>82</v>
      </c>
      <c r="J86">
        <f t="shared" si="32"/>
        <v>15.625000000000004</v>
      </c>
      <c r="K86">
        <f t="shared" si="33"/>
        <v>15.625000000000004</v>
      </c>
      <c r="L86">
        <f t="shared" si="34"/>
        <v>15.625000000000004</v>
      </c>
      <c r="M86">
        <f t="shared" si="35"/>
        <v>15.625000000000004</v>
      </c>
      <c r="N86">
        <f t="shared" si="36"/>
        <v>15.625000000000004</v>
      </c>
      <c r="O86">
        <f t="shared" si="37"/>
        <v>15.625000000000004</v>
      </c>
      <c r="P86">
        <f t="shared" si="38"/>
        <v>15.625000000000004</v>
      </c>
      <c r="Q86">
        <f t="shared" si="39"/>
        <v>15.625000000000004</v>
      </c>
      <c r="R86">
        <f t="shared" si="28"/>
        <v>1792.7080667535565</v>
      </c>
      <c r="S86">
        <f t="shared" si="29"/>
        <v>6.9726913331942836E-2</v>
      </c>
      <c r="T86">
        <f t="shared" si="40"/>
        <v>6.9726913331942836E-2</v>
      </c>
      <c r="U86">
        <f t="shared" si="41"/>
        <v>6.9726913331942836E-2</v>
      </c>
      <c r="V86">
        <f t="shared" si="42"/>
        <v>6.9726913331942836E-2</v>
      </c>
      <c r="W86">
        <f t="shared" si="43"/>
        <v>6.9726913331942836E-2</v>
      </c>
      <c r="X86">
        <f t="shared" si="44"/>
        <v>6.9726913331942836E-2</v>
      </c>
      <c r="Y86">
        <f t="shared" si="45"/>
        <v>6.9726913331942836E-2</v>
      </c>
      <c r="Z86">
        <f t="shared" si="46"/>
        <v>6.9726913331942836E-2</v>
      </c>
      <c r="AA86">
        <f t="shared" si="47"/>
        <v>6.9726913331942822E-2</v>
      </c>
      <c r="AB86">
        <f t="shared" si="30"/>
        <v>224.08850834419457</v>
      </c>
      <c r="AC86">
        <f t="shared" si="31"/>
        <v>0.11748120300751878</v>
      </c>
    </row>
    <row r="87" spans="2:29" x14ac:dyDescent="0.3">
      <c r="B87">
        <f t="shared" ref="B87:F102" si="49">B86</f>
        <v>8</v>
      </c>
      <c r="C87">
        <f t="shared" si="49"/>
        <v>0</v>
      </c>
      <c r="D87">
        <f t="shared" si="49"/>
        <v>125</v>
      </c>
      <c r="E87">
        <f t="shared" si="49"/>
        <v>4.1941000500416731E-3</v>
      </c>
      <c r="F87">
        <f t="shared" si="49"/>
        <v>0.125</v>
      </c>
      <c r="I87">
        <v>83</v>
      </c>
      <c r="J87">
        <f t="shared" si="32"/>
        <v>15.625000000000004</v>
      </c>
      <c r="K87">
        <f t="shared" si="33"/>
        <v>15.625000000000004</v>
      </c>
      <c r="L87">
        <f t="shared" si="34"/>
        <v>15.625000000000004</v>
      </c>
      <c r="M87">
        <f t="shared" si="35"/>
        <v>15.625000000000004</v>
      </c>
      <c r="N87">
        <f t="shared" si="36"/>
        <v>15.625000000000004</v>
      </c>
      <c r="O87">
        <f t="shared" si="37"/>
        <v>15.625000000000004</v>
      </c>
      <c r="P87">
        <f t="shared" si="38"/>
        <v>15.625000000000004</v>
      </c>
      <c r="Q87">
        <f t="shared" si="39"/>
        <v>15.625000000000004</v>
      </c>
      <c r="R87">
        <f t="shared" si="28"/>
        <v>1792.7080667535565</v>
      </c>
      <c r="S87">
        <f t="shared" si="29"/>
        <v>6.9726913331942836E-2</v>
      </c>
      <c r="T87">
        <f t="shared" si="40"/>
        <v>6.9726913331942836E-2</v>
      </c>
      <c r="U87">
        <f t="shared" si="41"/>
        <v>6.9726913331942836E-2</v>
      </c>
      <c r="V87">
        <f t="shared" si="42"/>
        <v>6.9726913331942836E-2</v>
      </c>
      <c r="W87">
        <f t="shared" si="43"/>
        <v>6.9726913331942836E-2</v>
      </c>
      <c r="X87">
        <f t="shared" si="44"/>
        <v>6.9726913331942836E-2</v>
      </c>
      <c r="Y87">
        <f t="shared" si="45"/>
        <v>6.9726913331942836E-2</v>
      </c>
      <c r="Z87">
        <f t="shared" si="46"/>
        <v>6.9726913331942836E-2</v>
      </c>
      <c r="AA87">
        <f t="shared" si="47"/>
        <v>6.9726913331942822E-2</v>
      </c>
      <c r="AB87">
        <f t="shared" si="30"/>
        <v>224.08850834419457</v>
      </c>
      <c r="AC87">
        <f t="shared" si="31"/>
        <v>0.11748120300751878</v>
      </c>
    </row>
    <row r="88" spans="2:29" x14ac:dyDescent="0.3">
      <c r="B88">
        <f t="shared" si="49"/>
        <v>8</v>
      </c>
      <c r="C88">
        <f t="shared" si="49"/>
        <v>0</v>
      </c>
      <c r="D88">
        <f t="shared" si="49"/>
        <v>125</v>
      </c>
      <c r="E88">
        <f t="shared" si="49"/>
        <v>4.1941000500416731E-3</v>
      </c>
      <c r="F88">
        <f t="shared" si="49"/>
        <v>0.125</v>
      </c>
      <c r="I88">
        <v>84</v>
      </c>
      <c r="J88">
        <f t="shared" si="32"/>
        <v>15.625000000000004</v>
      </c>
      <c r="K88">
        <f t="shared" si="33"/>
        <v>15.625000000000004</v>
      </c>
      <c r="L88">
        <f t="shared" si="34"/>
        <v>15.625000000000004</v>
      </c>
      <c r="M88">
        <f t="shared" si="35"/>
        <v>15.625000000000004</v>
      </c>
      <c r="N88">
        <f t="shared" si="36"/>
        <v>15.625000000000004</v>
      </c>
      <c r="O88">
        <f t="shared" si="37"/>
        <v>15.625000000000004</v>
      </c>
      <c r="P88">
        <f t="shared" si="38"/>
        <v>15.625000000000004</v>
      </c>
      <c r="Q88">
        <f t="shared" si="39"/>
        <v>15.625000000000004</v>
      </c>
      <c r="R88">
        <f t="shared" si="28"/>
        <v>1792.7080667535565</v>
      </c>
      <c r="S88">
        <f t="shared" si="29"/>
        <v>6.9726913331942836E-2</v>
      </c>
      <c r="T88">
        <f t="shared" si="40"/>
        <v>6.9726913331942836E-2</v>
      </c>
      <c r="U88">
        <f t="shared" si="41"/>
        <v>6.9726913331942836E-2</v>
      </c>
      <c r="V88">
        <f t="shared" si="42"/>
        <v>6.9726913331942836E-2</v>
      </c>
      <c r="W88">
        <f t="shared" si="43"/>
        <v>6.9726913331942836E-2</v>
      </c>
      <c r="X88">
        <f t="shared" si="44"/>
        <v>6.9726913331942836E-2</v>
      </c>
      <c r="Y88">
        <f t="shared" si="45"/>
        <v>6.9726913331942836E-2</v>
      </c>
      <c r="Z88">
        <f t="shared" si="46"/>
        <v>6.9726913331942836E-2</v>
      </c>
      <c r="AA88">
        <f t="shared" si="47"/>
        <v>6.9726913331942822E-2</v>
      </c>
      <c r="AB88">
        <f t="shared" si="30"/>
        <v>224.08850834419457</v>
      </c>
      <c r="AC88">
        <f t="shared" si="31"/>
        <v>0.11748120300751878</v>
      </c>
    </row>
    <row r="89" spans="2:29" x14ac:dyDescent="0.3">
      <c r="B89">
        <f t="shared" si="49"/>
        <v>8</v>
      </c>
      <c r="C89">
        <f t="shared" si="49"/>
        <v>0</v>
      </c>
      <c r="D89">
        <f t="shared" si="49"/>
        <v>125</v>
      </c>
      <c r="E89">
        <f t="shared" si="49"/>
        <v>4.1941000500416731E-3</v>
      </c>
      <c r="F89">
        <f t="shared" si="49"/>
        <v>0.125</v>
      </c>
      <c r="I89">
        <v>85</v>
      </c>
      <c r="J89">
        <f t="shared" si="32"/>
        <v>15.625000000000004</v>
      </c>
      <c r="K89">
        <f t="shared" si="33"/>
        <v>15.625000000000004</v>
      </c>
      <c r="L89">
        <f t="shared" si="34"/>
        <v>15.625000000000004</v>
      </c>
      <c r="M89">
        <f t="shared" si="35"/>
        <v>15.625000000000004</v>
      </c>
      <c r="N89">
        <f t="shared" si="36"/>
        <v>15.625000000000004</v>
      </c>
      <c r="O89">
        <f t="shared" si="37"/>
        <v>15.625000000000004</v>
      </c>
      <c r="P89">
        <f t="shared" si="38"/>
        <v>15.625000000000004</v>
      </c>
      <c r="Q89">
        <f t="shared" si="39"/>
        <v>15.625000000000004</v>
      </c>
      <c r="R89">
        <f t="shared" si="28"/>
        <v>1792.7080667535565</v>
      </c>
      <c r="S89">
        <f t="shared" si="29"/>
        <v>6.9726913331942836E-2</v>
      </c>
      <c r="T89">
        <f t="shared" si="40"/>
        <v>6.9726913331942836E-2</v>
      </c>
      <c r="U89">
        <f t="shared" si="41"/>
        <v>6.9726913331942836E-2</v>
      </c>
      <c r="V89">
        <f t="shared" si="42"/>
        <v>6.9726913331942836E-2</v>
      </c>
      <c r="W89">
        <f t="shared" si="43"/>
        <v>6.9726913331942836E-2</v>
      </c>
      <c r="X89">
        <f t="shared" si="44"/>
        <v>6.9726913331942836E-2</v>
      </c>
      <c r="Y89">
        <f t="shared" si="45"/>
        <v>6.9726913331942836E-2</v>
      </c>
      <c r="Z89">
        <f t="shared" si="46"/>
        <v>6.9726913331942836E-2</v>
      </c>
      <c r="AA89">
        <f t="shared" si="47"/>
        <v>6.9726913331942822E-2</v>
      </c>
      <c r="AB89">
        <f t="shared" si="30"/>
        <v>224.08850834419457</v>
      </c>
      <c r="AC89">
        <f t="shared" si="31"/>
        <v>0.11748120300751878</v>
      </c>
    </row>
    <row r="90" spans="2:29" x14ac:dyDescent="0.3">
      <c r="B90">
        <f t="shared" si="49"/>
        <v>8</v>
      </c>
      <c r="C90">
        <f t="shared" si="49"/>
        <v>0</v>
      </c>
      <c r="D90">
        <f t="shared" si="49"/>
        <v>125</v>
      </c>
      <c r="E90">
        <f t="shared" si="49"/>
        <v>4.1941000500416731E-3</v>
      </c>
      <c r="F90">
        <f t="shared" si="49"/>
        <v>0.125</v>
      </c>
      <c r="I90">
        <v>86</v>
      </c>
      <c r="J90">
        <f t="shared" si="32"/>
        <v>15.625000000000004</v>
      </c>
      <c r="K90">
        <f t="shared" si="33"/>
        <v>15.625000000000004</v>
      </c>
      <c r="L90">
        <f t="shared" si="34"/>
        <v>15.625000000000004</v>
      </c>
      <c r="M90">
        <f t="shared" si="35"/>
        <v>15.625000000000004</v>
      </c>
      <c r="N90">
        <f t="shared" si="36"/>
        <v>15.625000000000004</v>
      </c>
      <c r="O90">
        <f t="shared" si="37"/>
        <v>15.625000000000004</v>
      </c>
      <c r="P90">
        <f t="shared" si="38"/>
        <v>15.625000000000004</v>
      </c>
      <c r="Q90">
        <f t="shared" si="39"/>
        <v>15.625000000000004</v>
      </c>
      <c r="R90">
        <f t="shared" si="28"/>
        <v>1792.7080667535565</v>
      </c>
      <c r="S90">
        <f t="shared" si="29"/>
        <v>6.9726913331942836E-2</v>
      </c>
      <c r="T90">
        <f t="shared" si="40"/>
        <v>6.9726913331942836E-2</v>
      </c>
      <c r="U90">
        <f t="shared" si="41"/>
        <v>6.9726913331942836E-2</v>
      </c>
      <c r="V90">
        <f t="shared" si="42"/>
        <v>6.9726913331942836E-2</v>
      </c>
      <c r="W90">
        <f t="shared" si="43"/>
        <v>6.9726913331942836E-2</v>
      </c>
      <c r="X90">
        <f t="shared" si="44"/>
        <v>6.9726913331942836E-2</v>
      </c>
      <c r="Y90">
        <f t="shared" si="45"/>
        <v>6.9726913331942836E-2</v>
      </c>
      <c r="Z90">
        <f t="shared" si="46"/>
        <v>6.9726913331942836E-2</v>
      </c>
      <c r="AA90">
        <f t="shared" si="47"/>
        <v>6.9726913331942822E-2</v>
      </c>
      <c r="AB90">
        <f t="shared" si="30"/>
        <v>224.08850834419457</v>
      </c>
      <c r="AC90">
        <f t="shared" si="31"/>
        <v>0.11748120300751878</v>
      </c>
    </row>
    <row r="91" spans="2:29" x14ac:dyDescent="0.3">
      <c r="B91">
        <f t="shared" si="49"/>
        <v>8</v>
      </c>
      <c r="C91">
        <f t="shared" si="49"/>
        <v>0</v>
      </c>
      <c r="D91">
        <f t="shared" si="49"/>
        <v>125</v>
      </c>
      <c r="E91">
        <f t="shared" si="49"/>
        <v>4.1941000500416731E-3</v>
      </c>
      <c r="F91">
        <f t="shared" si="49"/>
        <v>0.125</v>
      </c>
      <c r="I91">
        <v>87</v>
      </c>
      <c r="J91">
        <f t="shared" si="32"/>
        <v>15.625000000000004</v>
      </c>
      <c r="K91">
        <f t="shared" si="33"/>
        <v>15.625000000000004</v>
      </c>
      <c r="L91">
        <f t="shared" si="34"/>
        <v>15.625000000000004</v>
      </c>
      <c r="M91">
        <f t="shared" si="35"/>
        <v>15.625000000000004</v>
      </c>
      <c r="N91">
        <f t="shared" si="36"/>
        <v>15.625000000000004</v>
      </c>
      <c r="O91">
        <f t="shared" si="37"/>
        <v>15.625000000000004</v>
      </c>
      <c r="P91">
        <f t="shared" si="38"/>
        <v>15.625000000000004</v>
      </c>
      <c r="Q91">
        <f t="shared" si="39"/>
        <v>15.625000000000004</v>
      </c>
      <c r="R91">
        <f t="shared" si="28"/>
        <v>1792.7080667535565</v>
      </c>
      <c r="S91">
        <f t="shared" si="29"/>
        <v>6.9726913331942836E-2</v>
      </c>
      <c r="T91">
        <f t="shared" si="40"/>
        <v>6.9726913331942836E-2</v>
      </c>
      <c r="U91">
        <f t="shared" si="41"/>
        <v>6.9726913331942836E-2</v>
      </c>
      <c r="V91">
        <f t="shared" si="42"/>
        <v>6.9726913331942836E-2</v>
      </c>
      <c r="W91">
        <f t="shared" si="43"/>
        <v>6.9726913331942836E-2</v>
      </c>
      <c r="X91">
        <f t="shared" si="44"/>
        <v>6.9726913331942836E-2</v>
      </c>
      <c r="Y91">
        <f t="shared" si="45"/>
        <v>6.9726913331942836E-2</v>
      </c>
      <c r="Z91">
        <f t="shared" si="46"/>
        <v>6.9726913331942836E-2</v>
      </c>
      <c r="AA91">
        <f t="shared" si="47"/>
        <v>6.9726913331942822E-2</v>
      </c>
      <c r="AB91">
        <f t="shared" si="30"/>
        <v>224.08850834419457</v>
      </c>
      <c r="AC91">
        <f t="shared" si="31"/>
        <v>0.11748120300751878</v>
      </c>
    </row>
    <row r="92" spans="2:29" x14ac:dyDescent="0.3">
      <c r="B92">
        <f t="shared" si="49"/>
        <v>8</v>
      </c>
      <c r="C92">
        <f t="shared" si="49"/>
        <v>0</v>
      </c>
      <c r="D92">
        <f t="shared" si="49"/>
        <v>125</v>
      </c>
      <c r="E92">
        <f t="shared" si="49"/>
        <v>4.1941000500416731E-3</v>
      </c>
      <c r="F92">
        <f t="shared" si="49"/>
        <v>0.125</v>
      </c>
      <c r="I92">
        <v>88</v>
      </c>
      <c r="J92">
        <f t="shared" si="32"/>
        <v>15.625000000000004</v>
      </c>
      <c r="K92">
        <f t="shared" si="33"/>
        <v>15.625000000000004</v>
      </c>
      <c r="L92">
        <f t="shared" si="34"/>
        <v>15.625000000000004</v>
      </c>
      <c r="M92">
        <f t="shared" si="35"/>
        <v>15.625000000000004</v>
      </c>
      <c r="N92">
        <f t="shared" si="36"/>
        <v>15.625000000000004</v>
      </c>
      <c r="O92">
        <f t="shared" si="37"/>
        <v>15.625000000000004</v>
      </c>
      <c r="P92">
        <f t="shared" si="38"/>
        <v>15.625000000000004</v>
      </c>
      <c r="Q92">
        <f t="shared" si="39"/>
        <v>15.625000000000004</v>
      </c>
      <c r="R92">
        <f t="shared" si="28"/>
        <v>1792.7080667535565</v>
      </c>
      <c r="S92">
        <f t="shared" si="29"/>
        <v>6.9726913331942836E-2</v>
      </c>
      <c r="T92">
        <f t="shared" si="40"/>
        <v>6.9726913331942836E-2</v>
      </c>
      <c r="U92">
        <f t="shared" si="41"/>
        <v>6.9726913331942836E-2</v>
      </c>
      <c r="V92">
        <f t="shared" si="42"/>
        <v>6.9726913331942836E-2</v>
      </c>
      <c r="W92">
        <f t="shared" si="43"/>
        <v>6.9726913331942836E-2</v>
      </c>
      <c r="X92">
        <f t="shared" si="44"/>
        <v>6.9726913331942836E-2</v>
      </c>
      <c r="Y92">
        <f t="shared" si="45"/>
        <v>6.9726913331942836E-2</v>
      </c>
      <c r="Z92">
        <f t="shared" si="46"/>
        <v>6.9726913331942836E-2</v>
      </c>
      <c r="AA92">
        <f t="shared" si="47"/>
        <v>6.9726913331942822E-2</v>
      </c>
      <c r="AB92">
        <f t="shared" si="30"/>
        <v>224.08850834419457</v>
      </c>
      <c r="AC92">
        <f t="shared" si="31"/>
        <v>0.11748120300751878</v>
      </c>
    </row>
    <row r="93" spans="2:29" x14ac:dyDescent="0.3">
      <c r="B93">
        <f t="shared" si="49"/>
        <v>8</v>
      </c>
      <c r="C93">
        <f t="shared" si="49"/>
        <v>0</v>
      </c>
      <c r="D93">
        <f t="shared" si="49"/>
        <v>125</v>
      </c>
      <c r="E93">
        <f t="shared" si="49"/>
        <v>4.1941000500416731E-3</v>
      </c>
      <c r="F93">
        <f t="shared" si="49"/>
        <v>0.125</v>
      </c>
      <c r="I93">
        <v>89</v>
      </c>
      <c r="J93">
        <f t="shared" si="32"/>
        <v>15.625000000000004</v>
      </c>
      <c r="K93">
        <f t="shared" si="33"/>
        <v>15.625000000000004</v>
      </c>
      <c r="L93">
        <f t="shared" si="34"/>
        <v>15.625000000000004</v>
      </c>
      <c r="M93">
        <f t="shared" si="35"/>
        <v>15.625000000000004</v>
      </c>
      <c r="N93">
        <f t="shared" si="36"/>
        <v>15.625000000000004</v>
      </c>
      <c r="O93">
        <f t="shared" si="37"/>
        <v>15.625000000000004</v>
      </c>
      <c r="P93">
        <f t="shared" si="38"/>
        <v>15.625000000000004</v>
      </c>
      <c r="Q93">
        <f t="shared" si="39"/>
        <v>15.625000000000004</v>
      </c>
      <c r="R93">
        <f t="shared" si="28"/>
        <v>1792.7080667535565</v>
      </c>
      <c r="S93">
        <f t="shared" si="29"/>
        <v>6.9726913331942836E-2</v>
      </c>
      <c r="T93">
        <f t="shared" si="40"/>
        <v>6.9726913331942836E-2</v>
      </c>
      <c r="U93">
        <f t="shared" si="41"/>
        <v>6.9726913331942836E-2</v>
      </c>
      <c r="V93">
        <f t="shared" si="42"/>
        <v>6.9726913331942836E-2</v>
      </c>
      <c r="W93">
        <f t="shared" si="43"/>
        <v>6.9726913331942836E-2</v>
      </c>
      <c r="X93">
        <f t="shared" si="44"/>
        <v>6.9726913331942836E-2</v>
      </c>
      <c r="Y93">
        <f t="shared" si="45"/>
        <v>6.9726913331942836E-2</v>
      </c>
      <c r="Z93">
        <f t="shared" si="46"/>
        <v>6.9726913331942836E-2</v>
      </c>
      <c r="AA93">
        <f t="shared" si="47"/>
        <v>6.9726913331942822E-2</v>
      </c>
      <c r="AB93">
        <f t="shared" si="30"/>
        <v>224.08850834419457</v>
      </c>
      <c r="AC93">
        <f t="shared" si="31"/>
        <v>0.11748120300751878</v>
      </c>
    </row>
    <row r="94" spans="2:29" x14ac:dyDescent="0.3">
      <c r="B94">
        <f t="shared" si="49"/>
        <v>8</v>
      </c>
      <c r="C94">
        <f t="shared" si="49"/>
        <v>0</v>
      </c>
      <c r="D94">
        <f t="shared" si="49"/>
        <v>125</v>
      </c>
      <c r="E94">
        <f t="shared" si="49"/>
        <v>4.1941000500416731E-3</v>
      </c>
      <c r="F94">
        <f t="shared" si="49"/>
        <v>0.125</v>
      </c>
      <c r="I94">
        <v>90</v>
      </c>
      <c r="J94">
        <f t="shared" si="32"/>
        <v>15.625000000000004</v>
      </c>
      <c r="K94">
        <f t="shared" si="33"/>
        <v>15.625000000000004</v>
      </c>
      <c r="L94">
        <f t="shared" si="34"/>
        <v>15.625000000000004</v>
      </c>
      <c r="M94">
        <f t="shared" si="35"/>
        <v>15.625000000000004</v>
      </c>
      <c r="N94">
        <f t="shared" si="36"/>
        <v>15.625000000000004</v>
      </c>
      <c r="O94">
        <f t="shared" si="37"/>
        <v>15.625000000000004</v>
      </c>
      <c r="P94">
        <f t="shared" si="38"/>
        <v>15.625000000000004</v>
      </c>
      <c r="Q94">
        <f t="shared" si="39"/>
        <v>15.625000000000004</v>
      </c>
      <c r="R94">
        <f t="shared" si="28"/>
        <v>1792.7080667535565</v>
      </c>
      <c r="S94">
        <f t="shared" si="29"/>
        <v>6.9726913331942836E-2</v>
      </c>
      <c r="T94">
        <f t="shared" si="40"/>
        <v>6.9726913331942836E-2</v>
      </c>
      <c r="U94">
        <f t="shared" si="41"/>
        <v>6.9726913331942836E-2</v>
      </c>
      <c r="V94">
        <f t="shared" si="42"/>
        <v>6.9726913331942836E-2</v>
      </c>
      <c r="W94">
        <f t="shared" si="43"/>
        <v>6.9726913331942836E-2</v>
      </c>
      <c r="X94">
        <f t="shared" si="44"/>
        <v>6.9726913331942836E-2</v>
      </c>
      <c r="Y94">
        <f t="shared" si="45"/>
        <v>6.9726913331942836E-2</v>
      </c>
      <c r="Z94">
        <f t="shared" si="46"/>
        <v>6.9726913331942836E-2</v>
      </c>
      <c r="AA94">
        <f t="shared" si="47"/>
        <v>6.9726913331942822E-2</v>
      </c>
      <c r="AB94">
        <f t="shared" si="30"/>
        <v>224.08850834419457</v>
      </c>
      <c r="AC94">
        <f t="shared" si="31"/>
        <v>0.11748120300751878</v>
      </c>
    </row>
    <row r="95" spans="2:29" x14ac:dyDescent="0.3">
      <c r="B95">
        <f t="shared" si="49"/>
        <v>8</v>
      </c>
      <c r="C95">
        <f t="shared" si="49"/>
        <v>0</v>
      </c>
      <c r="D95">
        <f t="shared" si="49"/>
        <v>125</v>
      </c>
      <c r="E95">
        <f t="shared" si="49"/>
        <v>4.1941000500416731E-3</v>
      </c>
      <c r="F95">
        <f t="shared" si="49"/>
        <v>0.125</v>
      </c>
      <c r="I95">
        <v>91</v>
      </c>
      <c r="J95">
        <f t="shared" si="32"/>
        <v>15.625000000000004</v>
      </c>
      <c r="K95">
        <f t="shared" si="33"/>
        <v>15.625000000000004</v>
      </c>
      <c r="L95">
        <f t="shared" si="34"/>
        <v>15.625000000000004</v>
      </c>
      <c r="M95">
        <f t="shared" si="35"/>
        <v>15.625000000000004</v>
      </c>
      <c r="N95">
        <f t="shared" si="36"/>
        <v>15.625000000000004</v>
      </c>
      <c r="O95">
        <f t="shared" si="37"/>
        <v>15.625000000000004</v>
      </c>
      <c r="P95">
        <f t="shared" si="38"/>
        <v>15.625000000000004</v>
      </c>
      <c r="Q95">
        <f t="shared" si="39"/>
        <v>15.625000000000004</v>
      </c>
      <c r="R95">
        <f t="shared" si="28"/>
        <v>1792.7080667535565</v>
      </c>
      <c r="S95">
        <f t="shared" si="29"/>
        <v>6.9726913331942836E-2</v>
      </c>
      <c r="T95">
        <f t="shared" si="40"/>
        <v>6.9726913331942836E-2</v>
      </c>
      <c r="U95">
        <f t="shared" si="41"/>
        <v>6.9726913331942836E-2</v>
      </c>
      <c r="V95">
        <f t="shared" si="42"/>
        <v>6.9726913331942836E-2</v>
      </c>
      <c r="W95">
        <f t="shared" si="43"/>
        <v>6.9726913331942836E-2</v>
      </c>
      <c r="X95">
        <f t="shared" si="44"/>
        <v>6.9726913331942836E-2</v>
      </c>
      <c r="Y95">
        <f t="shared" si="45"/>
        <v>6.9726913331942836E-2</v>
      </c>
      <c r="Z95">
        <f t="shared" si="46"/>
        <v>6.9726913331942836E-2</v>
      </c>
      <c r="AA95">
        <f t="shared" si="47"/>
        <v>6.9726913331942822E-2</v>
      </c>
      <c r="AB95">
        <f t="shared" si="30"/>
        <v>224.08850834419457</v>
      </c>
      <c r="AC95">
        <f t="shared" si="31"/>
        <v>0.11748120300751878</v>
      </c>
    </row>
    <row r="96" spans="2:29" x14ac:dyDescent="0.3">
      <c r="B96">
        <f t="shared" si="49"/>
        <v>8</v>
      </c>
      <c r="C96">
        <f t="shared" si="49"/>
        <v>0</v>
      </c>
      <c r="D96">
        <f t="shared" si="49"/>
        <v>125</v>
      </c>
      <c r="E96">
        <f t="shared" si="49"/>
        <v>4.1941000500416731E-3</v>
      </c>
      <c r="F96">
        <f t="shared" si="49"/>
        <v>0.125</v>
      </c>
      <c r="I96">
        <v>92</v>
      </c>
      <c r="J96">
        <f t="shared" si="32"/>
        <v>15.625000000000004</v>
      </c>
      <c r="K96">
        <f t="shared" si="33"/>
        <v>15.625000000000004</v>
      </c>
      <c r="L96">
        <f t="shared" si="34"/>
        <v>15.625000000000004</v>
      </c>
      <c r="M96">
        <f t="shared" si="35"/>
        <v>15.625000000000004</v>
      </c>
      <c r="N96">
        <f t="shared" si="36"/>
        <v>15.625000000000004</v>
      </c>
      <c r="O96">
        <f t="shared" si="37"/>
        <v>15.625000000000004</v>
      </c>
      <c r="P96">
        <f t="shared" si="38"/>
        <v>15.625000000000004</v>
      </c>
      <c r="Q96">
        <f t="shared" si="39"/>
        <v>15.625000000000004</v>
      </c>
      <c r="R96">
        <f t="shared" si="28"/>
        <v>1792.7080667535565</v>
      </c>
      <c r="S96">
        <f t="shared" si="29"/>
        <v>6.9726913331942836E-2</v>
      </c>
      <c r="T96">
        <f t="shared" si="40"/>
        <v>6.9726913331942836E-2</v>
      </c>
      <c r="U96">
        <f t="shared" si="41"/>
        <v>6.9726913331942836E-2</v>
      </c>
      <c r="V96">
        <f t="shared" si="42"/>
        <v>6.9726913331942836E-2</v>
      </c>
      <c r="W96">
        <f t="shared" si="43"/>
        <v>6.9726913331942836E-2</v>
      </c>
      <c r="X96">
        <f t="shared" si="44"/>
        <v>6.9726913331942836E-2</v>
      </c>
      <c r="Y96">
        <f t="shared" si="45"/>
        <v>6.9726913331942836E-2</v>
      </c>
      <c r="Z96">
        <f t="shared" si="46"/>
        <v>6.9726913331942836E-2</v>
      </c>
      <c r="AA96">
        <f t="shared" si="47"/>
        <v>6.9726913331942822E-2</v>
      </c>
      <c r="AB96">
        <f t="shared" si="30"/>
        <v>224.08850834419457</v>
      </c>
      <c r="AC96">
        <f t="shared" si="31"/>
        <v>0.11748120300751878</v>
      </c>
    </row>
    <row r="97" spans="2:29" x14ac:dyDescent="0.3">
      <c r="B97">
        <f t="shared" si="49"/>
        <v>8</v>
      </c>
      <c r="C97">
        <f t="shared" si="49"/>
        <v>0</v>
      </c>
      <c r="D97">
        <f t="shared" si="49"/>
        <v>125</v>
      </c>
      <c r="E97">
        <f t="shared" si="49"/>
        <v>4.1941000500416731E-3</v>
      </c>
      <c r="F97">
        <f t="shared" si="49"/>
        <v>0.125</v>
      </c>
      <c r="I97">
        <v>93</v>
      </c>
      <c r="J97">
        <f t="shared" si="32"/>
        <v>15.625000000000004</v>
      </c>
      <c r="K97">
        <f t="shared" si="33"/>
        <v>15.625000000000004</v>
      </c>
      <c r="L97">
        <f t="shared" si="34"/>
        <v>15.625000000000004</v>
      </c>
      <c r="M97">
        <f t="shared" si="35"/>
        <v>15.625000000000004</v>
      </c>
      <c r="N97">
        <f t="shared" si="36"/>
        <v>15.625000000000004</v>
      </c>
      <c r="O97">
        <f t="shared" si="37"/>
        <v>15.625000000000004</v>
      </c>
      <c r="P97">
        <f t="shared" si="38"/>
        <v>15.625000000000004</v>
      </c>
      <c r="Q97">
        <f t="shared" si="39"/>
        <v>15.625000000000004</v>
      </c>
      <c r="R97">
        <f t="shared" si="28"/>
        <v>1792.7080667535565</v>
      </c>
      <c r="S97">
        <f t="shared" si="29"/>
        <v>6.9726913331942836E-2</v>
      </c>
      <c r="T97">
        <f t="shared" si="40"/>
        <v>6.9726913331942836E-2</v>
      </c>
      <c r="U97">
        <f t="shared" si="41"/>
        <v>6.9726913331942836E-2</v>
      </c>
      <c r="V97">
        <f t="shared" si="42"/>
        <v>6.9726913331942836E-2</v>
      </c>
      <c r="W97">
        <f t="shared" si="43"/>
        <v>6.9726913331942836E-2</v>
      </c>
      <c r="X97">
        <f t="shared" si="44"/>
        <v>6.9726913331942836E-2</v>
      </c>
      <c r="Y97">
        <f t="shared" si="45"/>
        <v>6.9726913331942836E-2</v>
      </c>
      <c r="Z97">
        <f t="shared" si="46"/>
        <v>6.9726913331942836E-2</v>
      </c>
      <c r="AA97">
        <f t="shared" si="47"/>
        <v>6.9726913331942822E-2</v>
      </c>
      <c r="AB97">
        <f t="shared" si="30"/>
        <v>224.08850834419457</v>
      </c>
      <c r="AC97">
        <f t="shared" si="31"/>
        <v>0.11748120300751878</v>
      </c>
    </row>
    <row r="98" spans="2:29" x14ac:dyDescent="0.3">
      <c r="B98">
        <f t="shared" si="49"/>
        <v>8</v>
      </c>
      <c r="C98">
        <f t="shared" si="49"/>
        <v>0</v>
      </c>
      <c r="D98">
        <f t="shared" si="49"/>
        <v>125</v>
      </c>
      <c r="E98">
        <f t="shared" si="49"/>
        <v>4.1941000500416731E-3</v>
      </c>
      <c r="F98">
        <f t="shared" si="49"/>
        <v>0.125</v>
      </c>
      <c r="I98">
        <v>94</v>
      </c>
      <c r="J98">
        <f t="shared" si="32"/>
        <v>15.625000000000004</v>
      </c>
      <c r="K98">
        <f t="shared" si="33"/>
        <v>15.625000000000004</v>
      </c>
      <c r="L98">
        <f t="shared" si="34"/>
        <v>15.625000000000004</v>
      </c>
      <c r="M98">
        <f t="shared" si="35"/>
        <v>15.625000000000004</v>
      </c>
      <c r="N98">
        <f t="shared" si="36"/>
        <v>15.625000000000004</v>
      </c>
      <c r="O98">
        <f t="shared" si="37"/>
        <v>15.625000000000004</v>
      </c>
      <c r="P98">
        <f t="shared" si="38"/>
        <v>15.625000000000004</v>
      </c>
      <c r="Q98">
        <f t="shared" si="39"/>
        <v>15.625000000000004</v>
      </c>
      <c r="R98">
        <f t="shared" si="28"/>
        <v>1792.7080667535565</v>
      </c>
      <c r="S98">
        <f t="shared" si="29"/>
        <v>6.9726913331942836E-2</v>
      </c>
      <c r="T98">
        <f t="shared" si="40"/>
        <v>6.9726913331942836E-2</v>
      </c>
      <c r="U98">
        <f t="shared" si="41"/>
        <v>6.9726913331942836E-2</v>
      </c>
      <c r="V98">
        <f t="shared" si="42"/>
        <v>6.9726913331942836E-2</v>
      </c>
      <c r="W98">
        <f t="shared" si="43"/>
        <v>6.9726913331942836E-2</v>
      </c>
      <c r="X98">
        <f t="shared" si="44"/>
        <v>6.9726913331942836E-2</v>
      </c>
      <c r="Y98">
        <f t="shared" si="45"/>
        <v>6.9726913331942836E-2</v>
      </c>
      <c r="Z98">
        <f t="shared" si="46"/>
        <v>6.9726913331942836E-2</v>
      </c>
      <c r="AA98">
        <f t="shared" si="47"/>
        <v>6.9726913331942822E-2</v>
      </c>
      <c r="AB98">
        <f t="shared" si="30"/>
        <v>224.08850834419457</v>
      </c>
      <c r="AC98">
        <f t="shared" si="31"/>
        <v>0.11748120300751878</v>
      </c>
    </row>
    <row r="99" spans="2:29" x14ac:dyDescent="0.3">
      <c r="B99">
        <f t="shared" si="49"/>
        <v>8</v>
      </c>
      <c r="C99">
        <f t="shared" si="49"/>
        <v>0</v>
      </c>
      <c r="D99">
        <f t="shared" si="49"/>
        <v>125</v>
      </c>
      <c r="E99">
        <f t="shared" si="49"/>
        <v>4.1941000500416731E-3</v>
      </c>
      <c r="F99">
        <f t="shared" si="49"/>
        <v>0.125</v>
      </c>
      <c r="I99">
        <v>95</v>
      </c>
      <c r="J99">
        <f t="shared" si="32"/>
        <v>15.625000000000004</v>
      </c>
      <c r="K99">
        <f t="shared" si="33"/>
        <v>15.625000000000004</v>
      </c>
      <c r="L99">
        <f t="shared" si="34"/>
        <v>15.625000000000004</v>
      </c>
      <c r="M99">
        <f t="shared" si="35"/>
        <v>15.625000000000004</v>
      </c>
      <c r="N99">
        <f t="shared" si="36"/>
        <v>15.625000000000004</v>
      </c>
      <c r="O99">
        <f t="shared" si="37"/>
        <v>15.625000000000004</v>
      </c>
      <c r="P99">
        <f t="shared" si="38"/>
        <v>15.625000000000004</v>
      </c>
      <c r="Q99">
        <f t="shared" si="39"/>
        <v>15.625000000000004</v>
      </c>
      <c r="R99">
        <f t="shared" si="28"/>
        <v>1792.7080667535565</v>
      </c>
      <c r="S99">
        <f t="shared" si="29"/>
        <v>6.9726913331942836E-2</v>
      </c>
      <c r="T99">
        <f t="shared" si="40"/>
        <v>6.9726913331942836E-2</v>
      </c>
      <c r="U99">
        <f t="shared" si="41"/>
        <v>6.9726913331942836E-2</v>
      </c>
      <c r="V99">
        <f t="shared" si="42"/>
        <v>6.9726913331942836E-2</v>
      </c>
      <c r="W99">
        <f t="shared" si="43"/>
        <v>6.9726913331942836E-2</v>
      </c>
      <c r="X99">
        <f t="shared" si="44"/>
        <v>6.9726913331942836E-2</v>
      </c>
      <c r="Y99">
        <f t="shared" si="45"/>
        <v>6.9726913331942836E-2</v>
      </c>
      <c r="Z99">
        <f t="shared" si="46"/>
        <v>6.9726913331942836E-2</v>
      </c>
      <c r="AA99">
        <f t="shared" si="47"/>
        <v>6.9726913331942822E-2</v>
      </c>
      <c r="AB99">
        <f t="shared" si="30"/>
        <v>224.08850834419457</v>
      </c>
      <c r="AC99">
        <f t="shared" si="31"/>
        <v>0.11748120300751878</v>
      </c>
    </row>
    <row r="100" spans="2:29" x14ac:dyDescent="0.3">
      <c r="B100">
        <f t="shared" si="49"/>
        <v>8</v>
      </c>
      <c r="C100">
        <f t="shared" si="49"/>
        <v>0</v>
      </c>
      <c r="D100">
        <f t="shared" si="49"/>
        <v>125</v>
      </c>
      <c r="E100">
        <f t="shared" si="49"/>
        <v>4.1941000500416731E-3</v>
      </c>
      <c r="F100">
        <f t="shared" si="49"/>
        <v>0.125</v>
      </c>
      <c r="I100">
        <v>96</v>
      </c>
      <c r="J100">
        <f t="shared" si="32"/>
        <v>15.625000000000004</v>
      </c>
      <c r="K100">
        <f t="shared" si="33"/>
        <v>15.625000000000004</v>
      </c>
      <c r="L100">
        <f t="shared" si="34"/>
        <v>15.625000000000004</v>
      </c>
      <c r="M100">
        <f t="shared" si="35"/>
        <v>15.625000000000004</v>
      </c>
      <c r="N100">
        <f t="shared" si="36"/>
        <v>15.625000000000004</v>
      </c>
      <c r="O100">
        <f t="shared" si="37"/>
        <v>15.625000000000004</v>
      </c>
      <c r="P100">
        <f t="shared" si="38"/>
        <v>15.625000000000004</v>
      </c>
      <c r="Q100">
        <f t="shared" si="39"/>
        <v>15.625000000000004</v>
      </c>
      <c r="R100">
        <f t="shared" si="28"/>
        <v>1792.7080667535565</v>
      </c>
      <c r="S100">
        <f t="shared" si="29"/>
        <v>6.9726913331942836E-2</v>
      </c>
      <c r="T100">
        <f t="shared" si="40"/>
        <v>6.9726913331942836E-2</v>
      </c>
      <c r="U100">
        <f t="shared" si="41"/>
        <v>6.9726913331942836E-2</v>
      </c>
      <c r="V100">
        <f t="shared" si="42"/>
        <v>6.9726913331942836E-2</v>
      </c>
      <c r="W100">
        <f t="shared" si="43"/>
        <v>6.9726913331942836E-2</v>
      </c>
      <c r="X100">
        <f t="shared" si="44"/>
        <v>6.9726913331942836E-2</v>
      </c>
      <c r="Y100">
        <f t="shared" si="45"/>
        <v>6.9726913331942836E-2</v>
      </c>
      <c r="Z100">
        <f t="shared" si="46"/>
        <v>6.9726913331942836E-2</v>
      </c>
      <c r="AA100">
        <f t="shared" si="47"/>
        <v>6.9726913331942822E-2</v>
      </c>
      <c r="AB100">
        <f t="shared" si="30"/>
        <v>224.08850834419457</v>
      </c>
      <c r="AC100">
        <f t="shared" si="31"/>
        <v>0.11748120300751878</v>
      </c>
    </row>
    <row r="101" spans="2:29" x14ac:dyDescent="0.3">
      <c r="B101">
        <f t="shared" si="49"/>
        <v>8</v>
      </c>
      <c r="C101">
        <f t="shared" si="49"/>
        <v>0</v>
      </c>
      <c r="D101">
        <f t="shared" si="49"/>
        <v>125</v>
      </c>
      <c r="E101">
        <f t="shared" si="49"/>
        <v>4.1941000500416731E-3</v>
      </c>
      <c r="F101">
        <f t="shared" si="49"/>
        <v>0.125</v>
      </c>
      <c r="I101">
        <v>97</v>
      </c>
      <c r="J101">
        <f t="shared" si="32"/>
        <v>15.625000000000004</v>
      </c>
      <c r="K101">
        <f t="shared" si="33"/>
        <v>15.625000000000004</v>
      </c>
      <c r="L101">
        <f t="shared" si="34"/>
        <v>15.625000000000004</v>
      </c>
      <c r="M101">
        <f t="shared" si="35"/>
        <v>15.625000000000004</v>
      </c>
      <c r="N101">
        <f t="shared" si="36"/>
        <v>15.625000000000004</v>
      </c>
      <c r="O101">
        <f t="shared" si="37"/>
        <v>15.625000000000004</v>
      </c>
      <c r="P101">
        <f t="shared" si="38"/>
        <v>15.625000000000004</v>
      </c>
      <c r="Q101">
        <f t="shared" si="39"/>
        <v>15.625000000000004</v>
      </c>
      <c r="R101">
        <f t="shared" ref="R101:R134" si="50">D101/(C101+AA101)</f>
        <v>1792.7080667535565</v>
      </c>
      <c r="S101">
        <f t="shared" ref="S101:S134" si="51">E101*(1+J100)</f>
        <v>6.9726913331942836E-2</v>
      </c>
      <c r="T101">
        <f t="shared" si="40"/>
        <v>6.9726913331942836E-2</v>
      </c>
      <c r="U101">
        <f t="shared" si="41"/>
        <v>6.9726913331942836E-2</v>
      </c>
      <c r="V101">
        <f t="shared" si="42"/>
        <v>6.9726913331942836E-2</v>
      </c>
      <c r="W101">
        <f t="shared" si="43"/>
        <v>6.9726913331942836E-2</v>
      </c>
      <c r="X101">
        <f t="shared" si="44"/>
        <v>6.9726913331942836E-2</v>
      </c>
      <c r="Y101">
        <f t="shared" si="45"/>
        <v>6.9726913331942836E-2</v>
      </c>
      <c r="Z101">
        <f t="shared" si="46"/>
        <v>6.9726913331942836E-2</v>
      </c>
      <c r="AA101">
        <f t="shared" si="47"/>
        <v>6.9726913331942822E-2</v>
      </c>
      <c r="AB101">
        <f t="shared" ref="AB101:AB134" si="52">R101*F101</f>
        <v>224.08850834419457</v>
      </c>
      <c r="AC101">
        <f t="shared" ref="AC101:AC132" si="53">AB101*E101*F101</f>
        <v>0.11748120300751878</v>
      </c>
    </row>
    <row r="102" spans="2:29" x14ac:dyDescent="0.3">
      <c r="B102">
        <f t="shared" si="49"/>
        <v>8</v>
      </c>
      <c r="C102">
        <f t="shared" si="49"/>
        <v>0</v>
      </c>
      <c r="D102">
        <f t="shared" si="49"/>
        <v>125</v>
      </c>
      <c r="E102">
        <f t="shared" si="49"/>
        <v>4.1941000500416731E-3</v>
      </c>
      <c r="F102">
        <f t="shared" si="49"/>
        <v>0.125</v>
      </c>
      <c r="I102">
        <v>98</v>
      </c>
      <c r="J102">
        <f t="shared" si="32"/>
        <v>15.625000000000004</v>
      </c>
      <c r="K102">
        <f t="shared" si="33"/>
        <v>15.625000000000004</v>
      </c>
      <c r="L102">
        <f t="shared" si="34"/>
        <v>15.625000000000004</v>
      </c>
      <c r="M102">
        <f t="shared" si="35"/>
        <v>15.625000000000004</v>
      </c>
      <c r="N102">
        <f t="shared" si="36"/>
        <v>15.625000000000004</v>
      </c>
      <c r="O102">
        <f t="shared" si="37"/>
        <v>15.625000000000004</v>
      </c>
      <c r="P102">
        <f t="shared" si="38"/>
        <v>15.625000000000004</v>
      </c>
      <c r="Q102">
        <f t="shared" si="39"/>
        <v>15.625000000000004</v>
      </c>
      <c r="R102">
        <f t="shared" si="50"/>
        <v>1792.7080667535565</v>
      </c>
      <c r="S102">
        <f t="shared" si="51"/>
        <v>6.9726913331942836E-2</v>
      </c>
      <c r="T102">
        <f t="shared" si="40"/>
        <v>6.9726913331942836E-2</v>
      </c>
      <c r="U102">
        <f t="shared" si="41"/>
        <v>6.9726913331942836E-2</v>
      </c>
      <c r="V102">
        <f t="shared" si="42"/>
        <v>6.9726913331942836E-2</v>
      </c>
      <c r="W102">
        <f t="shared" si="43"/>
        <v>6.9726913331942836E-2</v>
      </c>
      <c r="X102">
        <f t="shared" si="44"/>
        <v>6.9726913331942836E-2</v>
      </c>
      <c r="Y102">
        <f t="shared" si="45"/>
        <v>6.9726913331942836E-2</v>
      </c>
      <c r="Z102">
        <f t="shared" si="46"/>
        <v>6.9726913331942836E-2</v>
      </c>
      <c r="AA102">
        <f t="shared" si="47"/>
        <v>6.9726913331942822E-2</v>
      </c>
      <c r="AB102">
        <f t="shared" si="52"/>
        <v>224.08850834419457</v>
      </c>
      <c r="AC102">
        <f t="shared" si="53"/>
        <v>0.11748120300751878</v>
      </c>
    </row>
    <row r="103" spans="2:29" x14ac:dyDescent="0.3">
      <c r="B103">
        <f t="shared" ref="B103:F118" si="54">B102</f>
        <v>8</v>
      </c>
      <c r="C103">
        <f t="shared" si="54"/>
        <v>0</v>
      </c>
      <c r="D103">
        <f t="shared" si="54"/>
        <v>125</v>
      </c>
      <c r="E103">
        <f t="shared" si="54"/>
        <v>4.1941000500416731E-3</v>
      </c>
      <c r="F103">
        <f t="shared" si="54"/>
        <v>0.125</v>
      </c>
      <c r="I103">
        <v>99</v>
      </c>
      <c r="J103">
        <f t="shared" si="32"/>
        <v>15.625000000000004</v>
      </c>
      <c r="K103">
        <f t="shared" si="33"/>
        <v>15.625000000000004</v>
      </c>
      <c r="L103">
        <f t="shared" si="34"/>
        <v>15.625000000000004</v>
      </c>
      <c r="M103">
        <f t="shared" si="35"/>
        <v>15.625000000000004</v>
      </c>
      <c r="N103">
        <f t="shared" si="36"/>
        <v>15.625000000000004</v>
      </c>
      <c r="O103">
        <f t="shared" si="37"/>
        <v>15.625000000000004</v>
      </c>
      <c r="P103">
        <f t="shared" si="38"/>
        <v>15.625000000000004</v>
      </c>
      <c r="Q103">
        <f t="shared" si="39"/>
        <v>15.625000000000004</v>
      </c>
      <c r="R103">
        <f t="shared" si="50"/>
        <v>1792.7080667535565</v>
      </c>
      <c r="S103">
        <f t="shared" si="51"/>
        <v>6.9726913331942836E-2</v>
      </c>
      <c r="T103">
        <f t="shared" si="40"/>
        <v>6.9726913331942836E-2</v>
      </c>
      <c r="U103">
        <f t="shared" si="41"/>
        <v>6.9726913331942836E-2</v>
      </c>
      <c r="V103">
        <f t="shared" si="42"/>
        <v>6.9726913331942836E-2</v>
      </c>
      <c r="W103">
        <f t="shared" si="43"/>
        <v>6.9726913331942836E-2</v>
      </c>
      <c r="X103">
        <f t="shared" si="44"/>
        <v>6.9726913331942836E-2</v>
      </c>
      <c r="Y103">
        <f t="shared" si="45"/>
        <v>6.9726913331942836E-2</v>
      </c>
      <c r="Z103">
        <f t="shared" si="46"/>
        <v>6.9726913331942836E-2</v>
      </c>
      <c r="AA103">
        <f t="shared" si="47"/>
        <v>6.9726913331942822E-2</v>
      </c>
      <c r="AB103">
        <f t="shared" si="52"/>
        <v>224.08850834419457</v>
      </c>
      <c r="AC103">
        <f t="shared" si="53"/>
        <v>0.11748120300751878</v>
      </c>
    </row>
    <row r="104" spans="2:29" x14ac:dyDescent="0.3">
      <c r="B104">
        <f t="shared" si="54"/>
        <v>8</v>
      </c>
      <c r="C104">
        <f t="shared" si="54"/>
        <v>0</v>
      </c>
      <c r="D104">
        <f t="shared" si="54"/>
        <v>125</v>
      </c>
      <c r="E104">
        <f t="shared" si="54"/>
        <v>4.1941000500416731E-3</v>
      </c>
      <c r="F104">
        <f t="shared" si="54"/>
        <v>0.125</v>
      </c>
      <c r="I104">
        <v>100</v>
      </c>
      <c r="J104">
        <f t="shared" si="32"/>
        <v>15.625000000000004</v>
      </c>
      <c r="K104">
        <f t="shared" si="33"/>
        <v>15.625000000000004</v>
      </c>
      <c r="L104">
        <f t="shared" si="34"/>
        <v>15.625000000000004</v>
      </c>
      <c r="M104">
        <f t="shared" si="35"/>
        <v>15.625000000000004</v>
      </c>
      <c r="N104">
        <f t="shared" si="36"/>
        <v>15.625000000000004</v>
      </c>
      <c r="O104">
        <f t="shared" si="37"/>
        <v>15.625000000000004</v>
      </c>
      <c r="P104">
        <f t="shared" si="38"/>
        <v>15.625000000000004</v>
      </c>
      <c r="Q104">
        <f t="shared" si="39"/>
        <v>15.625000000000004</v>
      </c>
      <c r="R104">
        <f t="shared" si="50"/>
        <v>1792.7080667535565</v>
      </c>
      <c r="S104">
        <f t="shared" si="51"/>
        <v>6.9726913331942836E-2</v>
      </c>
      <c r="T104">
        <f t="shared" si="40"/>
        <v>6.9726913331942836E-2</v>
      </c>
      <c r="U104">
        <f t="shared" si="41"/>
        <v>6.9726913331942836E-2</v>
      </c>
      <c r="V104">
        <f t="shared" si="42"/>
        <v>6.9726913331942836E-2</v>
      </c>
      <c r="W104">
        <f t="shared" si="43"/>
        <v>6.9726913331942836E-2</v>
      </c>
      <c r="X104">
        <f t="shared" si="44"/>
        <v>6.9726913331942836E-2</v>
      </c>
      <c r="Y104">
        <f t="shared" si="45"/>
        <v>6.9726913331942836E-2</v>
      </c>
      <c r="Z104">
        <f t="shared" si="46"/>
        <v>6.9726913331942836E-2</v>
      </c>
      <c r="AA104">
        <f t="shared" si="47"/>
        <v>6.9726913331942822E-2</v>
      </c>
      <c r="AB104">
        <f t="shared" si="52"/>
        <v>224.08850834419457</v>
      </c>
      <c r="AC104">
        <f t="shared" si="53"/>
        <v>0.11748120300751878</v>
      </c>
    </row>
    <row r="105" spans="2:29" x14ac:dyDescent="0.3">
      <c r="B105">
        <f t="shared" si="54"/>
        <v>8</v>
      </c>
      <c r="C105">
        <f t="shared" si="54"/>
        <v>0</v>
      </c>
      <c r="D105">
        <f t="shared" si="54"/>
        <v>125</v>
      </c>
      <c r="E105">
        <f t="shared" si="54"/>
        <v>4.1941000500416731E-3</v>
      </c>
      <c r="F105">
        <f t="shared" si="54"/>
        <v>0.125</v>
      </c>
      <c r="I105">
        <v>101</v>
      </c>
      <c r="J105">
        <f t="shared" si="32"/>
        <v>15.625000000000004</v>
      </c>
      <c r="K105">
        <f t="shared" si="33"/>
        <v>15.625000000000004</v>
      </c>
      <c r="L105">
        <f t="shared" si="34"/>
        <v>15.625000000000004</v>
      </c>
      <c r="M105">
        <f t="shared" si="35"/>
        <v>15.625000000000004</v>
      </c>
      <c r="N105">
        <f t="shared" si="36"/>
        <v>15.625000000000004</v>
      </c>
      <c r="O105">
        <f t="shared" si="37"/>
        <v>15.625000000000004</v>
      </c>
      <c r="P105">
        <f t="shared" si="38"/>
        <v>15.625000000000004</v>
      </c>
      <c r="Q105">
        <f t="shared" si="39"/>
        <v>15.625000000000004</v>
      </c>
      <c r="R105">
        <f t="shared" si="50"/>
        <v>1792.7080667535565</v>
      </c>
      <c r="S105">
        <f t="shared" si="51"/>
        <v>6.9726913331942836E-2</v>
      </c>
      <c r="T105">
        <f t="shared" si="40"/>
        <v>6.9726913331942836E-2</v>
      </c>
      <c r="U105">
        <f t="shared" si="41"/>
        <v>6.9726913331942836E-2</v>
      </c>
      <c r="V105">
        <f t="shared" si="42"/>
        <v>6.9726913331942836E-2</v>
      </c>
      <c r="W105">
        <f t="shared" si="43"/>
        <v>6.9726913331942836E-2</v>
      </c>
      <c r="X105">
        <f t="shared" si="44"/>
        <v>6.9726913331942836E-2</v>
      </c>
      <c r="Y105">
        <f t="shared" si="45"/>
        <v>6.9726913331942836E-2</v>
      </c>
      <c r="Z105">
        <f t="shared" si="46"/>
        <v>6.9726913331942836E-2</v>
      </c>
      <c r="AA105">
        <f t="shared" si="47"/>
        <v>6.9726913331942822E-2</v>
      </c>
      <c r="AB105">
        <f t="shared" si="52"/>
        <v>224.08850834419457</v>
      </c>
      <c r="AC105">
        <f t="shared" si="53"/>
        <v>0.11748120300751878</v>
      </c>
    </row>
    <row r="106" spans="2:29" x14ac:dyDescent="0.3">
      <c r="B106">
        <f t="shared" si="54"/>
        <v>8</v>
      </c>
      <c r="C106">
        <f t="shared" si="54"/>
        <v>0</v>
      </c>
      <c r="D106">
        <f t="shared" si="54"/>
        <v>125</v>
      </c>
      <c r="E106">
        <f t="shared" si="54"/>
        <v>4.1941000500416731E-3</v>
      </c>
      <c r="F106">
        <f t="shared" si="54"/>
        <v>0.125</v>
      </c>
      <c r="I106">
        <v>102</v>
      </c>
      <c r="J106">
        <f t="shared" si="32"/>
        <v>15.625000000000004</v>
      </c>
      <c r="K106">
        <f t="shared" si="33"/>
        <v>15.625000000000004</v>
      </c>
      <c r="L106">
        <f t="shared" si="34"/>
        <v>15.625000000000004</v>
      </c>
      <c r="M106">
        <f t="shared" si="35"/>
        <v>15.625000000000004</v>
      </c>
      <c r="N106">
        <f t="shared" si="36"/>
        <v>15.625000000000004</v>
      </c>
      <c r="O106">
        <f t="shared" si="37"/>
        <v>15.625000000000004</v>
      </c>
      <c r="P106">
        <f t="shared" si="38"/>
        <v>15.625000000000004</v>
      </c>
      <c r="Q106">
        <f t="shared" si="39"/>
        <v>15.625000000000004</v>
      </c>
      <c r="R106">
        <f t="shared" si="50"/>
        <v>1792.7080667535565</v>
      </c>
      <c r="S106">
        <f t="shared" si="51"/>
        <v>6.9726913331942836E-2</v>
      </c>
      <c r="T106">
        <f t="shared" si="40"/>
        <v>6.9726913331942836E-2</v>
      </c>
      <c r="U106">
        <f t="shared" si="41"/>
        <v>6.9726913331942836E-2</v>
      </c>
      <c r="V106">
        <f t="shared" si="42"/>
        <v>6.9726913331942836E-2</v>
      </c>
      <c r="W106">
        <f t="shared" si="43"/>
        <v>6.9726913331942836E-2</v>
      </c>
      <c r="X106">
        <f t="shared" si="44"/>
        <v>6.9726913331942836E-2</v>
      </c>
      <c r="Y106">
        <f t="shared" si="45"/>
        <v>6.9726913331942836E-2</v>
      </c>
      <c r="Z106">
        <f t="shared" si="46"/>
        <v>6.9726913331942836E-2</v>
      </c>
      <c r="AA106">
        <f t="shared" si="47"/>
        <v>6.9726913331942822E-2</v>
      </c>
      <c r="AB106">
        <f t="shared" si="52"/>
        <v>224.08850834419457</v>
      </c>
      <c r="AC106">
        <f t="shared" si="53"/>
        <v>0.11748120300751878</v>
      </c>
    </row>
    <row r="107" spans="2:29" x14ac:dyDescent="0.3">
      <c r="B107">
        <f t="shared" si="54"/>
        <v>8</v>
      </c>
      <c r="C107">
        <f t="shared" si="54"/>
        <v>0</v>
      </c>
      <c r="D107">
        <f t="shared" si="54"/>
        <v>125</v>
      </c>
      <c r="E107">
        <f t="shared" si="54"/>
        <v>4.1941000500416731E-3</v>
      </c>
      <c r="F107">
        <f t="shared" si="54"/>
        <v>0.125</v>
      </c>
      <c r="I107">
        <v>103</v>
      </c>
      <c r="J107">
        <f t="shared" si="32"/>
        <v>15.625000000000004</v>
      </c>
      <c r="K107">
        <f t="shared" si="33"/>
        <v>15.625000000000004</v>
      </c>
      <c r="L107">
        <f t="shared" si="34"/>
        <v>15.625000000000004</v>
      </c>
      <c r="M107">
        <f t="shared" si="35"/>
        <v>15.625000000000004</v>
      </c>
      <c r="N107">
        <f t="shared" si="36"/>
        <v>15.625000000000004</v>
      </c>
      <c r="O107">
        <f t="shared" si="37"/>
        <v>15.625000000000004</v>
      </c>
      <c r="P107">
        <f t="shared" si="38"/>
        <v>15.625000000000004</v>
      </c>
      <c r="Q107">
        <f t="shared" si="39"/>
        <v>15.625000000000004</v>
      </c>
      <c r="R107">
        <f t="shared" si="50"/>
        <v>1792.7080667535565</v>
      </c>
      <c r="S107">
        <f t="shared" si="51"/>
        <v>6.9726913331942836E-2</v>
      </c>
      <c r="T107">
        <f t="shared" si="40"/>
        <v>6.9726913331942836E-2</v>
      </c>
      <c r="U107">
        <f t="shared" si="41"/>
        <v>6.9726913331942836E-2</v>
      </c>
      <c r="V107">
        <f t="shared" si="42"/>
        <v>6.9726913331942836E-2</v>
      </c>
      <c r="W107">
        <f t="shared" si="43"/>
        <v>6.9726913331942836E-2</v>
      </c>
      <c r="X107">
        <f t="shared" si="44"/>
        <v>6.9726913331942836E-2</v>
      </c>
      <c r="Y107">
        <f t="shared" si="45"/>
        <v>6.9726913331942836E-2</v>
      </c>
      <c r="Z107">
        <f t="shared" si="46"/>
        <v>6.9726913331942836E-2</v>
      </c>
      <c r="AA107">
        <f t="shared" si="47"/>
        <v>6.9726913331942822E-2</v>
      </c>
      <c r="AB107">
        <f t="shared" si="52"/>
        <v>224.08850834419457</v>
      </c>
      <c r="AC107">
        <f t="shared" si="53"/>
        <v>0.11748120300751878</v>
      </c>
    </row>
    <row r="108" spans="2:29" x14ac:dyDescent="0.3">
      <c r="B108">
        <f t="shared" si="54"/>
        <v>8</v>
      </c>
      <c r="C108">
        <f t="shared" si="54"/>
        <v>0</v>
      </c>
      <c r="D108">
        <f t="shared" si="54"/>
        <v>125</v>
      </c>
      <c r="E108">
        <f t="shared" si="54"/>
        <v>4.1941000500416731E-3</v>
      </c>
      <c r="F108">
        <f t="shared" si="54"/>
        <v>0.125</v>
      </c>
      <c r="I108">
        <v>104</v>
      </c>
      <c r="J108">
        <f t="shared" si="32"/>
        <v>15.625000000000004</v>
      </c>
      <c r="K108">
        <f t="shared" si="33"/>
        <v>15.625000000000004</v>
      </c>
      <c r="L108">
        <f t="shared" si="34"/>
        <v>15.625000000000004</v>
      </c>
      <c r="M108">
        <f t="shared" si="35"/>
        <v>15.625000000000004</v>
      </c>
      <c r="N108">
        <f t="shared" si="36"/>
        <v>15.625000000000004</v>
      </c>
      <c r="O108">
        <f t="shared" si="37"/>
        <v>15.625000000000004</v>
      </c>
      <c r="P108">
        <f t="shared" si="38"/>
        <v>15.625000000000004</v>
      </c>
      <c r="Q108">
        <f t="shared" si="39"/>
        <v>15.625000000000004</v>
      </c>
      <c r="R108">
        <f t="shared" si="50"/>
        <v>1792.7080667535565</v>
      </c>
      <c r="S108">
        <f t="shared" si="51"/>
        <v>6.9726913331942836E-2</v>
      </c>
      <c r="T108">
        <f t="shared" si="40"/>
        <v>6.9726913331942836E-2</v>
      </c>
      <c r="U108">
        <f t="shared" si="41"/>
        <v>6.9726913331942836E-2</v>
      </c>
      <c r="V108">
        <f t="shared" si="42"/>
        <v>6.9726913331942836E-2</v>
      </c>
      <c r="W108">
        <f t="shared" si="43"/>
        <v>6.9726913331942836E-2</v>
      </c>
      <c r="X108">
        <f t="shared" si="44"/>
        <v>6.9726913331942836E-2</v>
      </c>
      <c r="Y108">
        <f t="shared" si="45"/>
        <v>6.9726913331942836E-2</v>
      </c>
      <c r="Z108">
        <f t="shared" si="46"/>
        <v>6.9726913331942836E-2</v>
      </c>
      <c r="AA108">
        <f t="shared" si="47"/>
        <v>6.9726913331942822E-2</v>
      </c>
      <c r="AB108">
        <f t="shared" si="52"/>
        <v>224.08850834419457</v>
      </c>
      <c r="AC108">
        <f t="shared" si="53"/>
        <v>0.11748120300751878</v>
      </c>
    </row>
    <row r="109" spans="2:29" x14ac:dyDescent="0.3">
      <c r="B109">
        <f t="shared" si="54"/>
        <v>8</v>
      </c>
      <c r="C109">
        <f t="shared" si="54"/>
        <v>0</v>
      </c>
      <c r="D109">
        <f t="shared" si="54"/>
        <v>125</v>
      </c>
      <c r="E109">
        <f t="shared" si="54"/>
        <v>4.1941000500416731E-3</v>
      </c>
      <c r="F109">
        <f t="shared" si="54"/>
        <v>0.125</v>
      </c>
      <c r="I109">
        <v>105</v>
      </c>
      <c r="J109">
        <f t="shared" si="32"/>
        <v>15.625000000000004</v>
      </c>
      <c r="K109">
        <f t="shared" si="33"/>
        <v>15.625000000000004</v>
      </c>
      <c r="L109">
        <f t="shared" si="34"/>
        <v>15.625000000000004</v>
      </c>
      <c r="M109">
        <f t="shared" si="35"/>
        <v>15.625000000000004</v>
      </c>
      <c r="N109">
        <f t="shared" si="36"/>
        <v>15.625000000000004</v>
      </c>
      <c r="O109">
        <f t="shared" si="37"/>
        <v>15.625000000000004</v>
      </c>
      <c r="P109">
        <f t="shared" si="38"/>
        <v>15.625000000000004</v>
      </c>
      <c r="Q109">
        <f t="shared" si="39"/>
        <v>15.625000000000004</v>
      </c>
      <c r="R109">
        <f t="shared" si="50"/>
        <v>1792.7080667535565</v>
      </c>
      <c r="S109">
        <f t="shared" si="51"/>
        <v>6.9726913331942836E-2</v>
      </c>
      <c r="T109">
        <f t="shared" si="40"/>
        <v>6.9726913331942836E-2</v>
      </c>
      <c r="U109">
        <f t="shared" si="41"/>
        <v>6.9726913331942836E-2</v>
      </c>
      <c r="V109">
        <f t="shared" si="42"/>
        <v>6.9726913331942836E-2</v>
      </c>
      <c r="W109">
        <f t="shared" si="43"/>
        <v>6.9726913331942836E-2</v>
      </c>
      <c r="X109">
        <f t="shared" si="44"/>
        <v>6.9726913331942836E-2</v>
      </c>
      <c r="Y109">
        <f t="shared" si="45"/>
        <v>6.9726913331942836E-2</v>
      </c>
      <c r="Z109">
        <f t="shared" si="46"/>
        <v>6.9726913331942836E-2</v>
      </c>
      <c r="AA109">
        <f t="shared" si="47"/>
        <v>6.9726913331942822E-2</v>
      </c>
      <c r="AB109">
        <f t="shared" si="52"/>
        <v>224.08850834419457</v>
      </c>
      <c r="AC109">
        <f t="shared" si="53"/>
        <v>0.11748120300751878</v>
      </c>
    </row>
    <row r="110" spans="2:29" x14ac:dyDescent="0.3">
      <c r="B110">
        <f t="shared" si="54"/>
        <v>8</v>
      </c>
      <c r="C110">
        <f t="shared" si="54"/>
        <v>0</v>
      </c>
      <c r="D110">
        <f t="shared" si="54"/>
        <v>125</v>
      </c>
      <c r="E110">
        <f t="shared" si="54"/>
        <v>4.1941000500416731E-3</v>
      </c>
      <c r="F110">
        <f t="shared" si="54"/>
        <v>0.125</v>
      </c>
      <c r="I110">
        <v>106</v>
      </c>
      <c r="J110">
        <f t="shared" si="32"/>
        <v>15.625000000000004</v>
      </c>
      <c r="K110">
        <f t="shared" si="33"/>
        <v>15.625000000000004</v>
      </c>
      <c r="L110">
        <f t="shared" si="34"/>
        <v>15.625000000000004</v>
      </c>
      <c r="M110">
        <f t="shared" si="35"/>
        <v>15.625000000000004</v>
      </c>
      <c r="N110">
        <f t="shared" si="36"/>
        <v>15.625000000000004</v>
      </c>
      <c r="O110">
        <f t="shared" si="37"/>
        <v>15.625000000000004</v>
      </c>
      <c r="P110">
        <f t="shared" si="38"/>
        <v>15.625000000000004</v>
      </c>
      <c r="Q110">
        <f t="shared" si="39"/>
        <v>15.625000000000004</v>
      </c>
      <c r="R110">
        <f t="shared" si="50"/>
        <v>1792.7080667535565</v>
      </c>
      <c r="S110">
        <f t="shared" si="51"/>
        <v>6.9726913331942836E-2</v>
      </c>
      <c r="T110">
        <f t="shared" si="40"/>
        <v>6.9726913331942836E-2</v>
      </c>
      <c r="U110">
        <f t="shared" si="41"/>
        <v>6.9726913331942836E-2</v>
      </c>
      <c r="V110">
        <f t="shared" si="42"/>
        <v>6.9726913331942836E-2</v>
      </c>
      <c r="W110">
        <f t="shared" si="43"/>
        <v>6.9726913331942836E-2</v>
      </c>
      <c r="X110">
        <f t="shared" si="44"/>
        <v>6.9726913331942836E-2</v>
      </c>
      <c r="Y110">
        <f t="shared" si="45"/>
        <v>6.9726913331942836E-2</v>
      </c>
      <c r="Z110">
        <f t="shared" si="46"/>
        <v>6.9726913331942836E-2</v>
      </c>
      <c r="AA110">
        <f t="shared" si="47"/>
        <v>6.9726913331942822E-2</v>
      </c>
      <c r="AB110">
        <f t="shared" si="52"/>
        <v>224.08850834419457</v>
      </c>
      <c r="AC110">
        <f t="shared" si="53"/>
        <v>0.11748120300751878</v>
      </c>
    </row>
    <row r="111" spans="2:29" x14ac:dyDescent="0.3">
      <c r="B111">
        <f t="shared" si="54"/>
        <v>8</v>
      </c>
      <c r="C111">
        <f t="shared" si="54"/>
        <v>0</v>
      </c>
      <c r="D111">
        <f t="shared" si="54"/>
        <v>125</v>
      </c>
      <c r="E111">
        <f t="shared" si="54"/>
        <v>4.1941000500416731E-3</v>
      </c>
      <c r="F111">
        <f t="shared" si="54"/>
        <v>0.125</v>
      </c>
      <c r="I111">
        <v>107</v>
      </c>
      <c r="J111">
        <f t="shared" si="32"/>
        <v>15.625000000000004</v>
      </c>
      <c r="K111">
        <f t="shared" si="33"/>
        <v>15.625000000000004</v>
      </c>
      <c r="L111">
        <f t="shared" si="34"/>
        <v>15.625000000000004</v>
      </c>
      <c r="M111">
        <f t="shared" si="35"/>
        <v>15.625000000000004</v>
      </c>
      <c r="N111">
        <f t="shared" si="36"/>
        <v>15.625000000000004</v>
      </c>
      <c r="O111">
        <f t="shared" si="37"/>
        <v>15.625000000000004</v>
      </c>
      <c r="P111">
        <f t="shared" si="38"/>
        <v>15.625000000000004</v>
      </c>
      <c r="Q111">
        <f t="shared" si="39"/>
        <v>15.625000000000004</v>
      </c>
      <c r="R111">
        <f t="shared" si="50"/>
        <v>1792.7080667535565</v>
      </c>
      <c r="S111">
        <f t="shared" si="51"/>
        <v>6.9726913331942836E-2</v>
      </c>
      <c r="T111">
        <f t="shared" si="40"/>
        <v>6.9726913331942836E-2</v>
      </c>
      <c r="U111">
        <f t="shared" si="41"/>
        <v>6.9726913331942836E-2</v>
      </c>
      <c r="V111">
        <f t="shared" si="42"/>
        <v>6.9726913331942836E-2</v>
      </c>
      <c r="W111">
        <f t="shared" si="43"/>
        <v>6.9726913331942836E-2</v>
      </c>
      <c r="X111">
        <f t="shared" si="44"/>
        <v>6.9726913331942836E-2</v>
      </c>
      <c r="Y111">
        <f t="shared" si="45"/>
        <v>6.9726913331942836E-2</v>
      </c>
      <c r="Z111">
        <f t="shared" si="46"/>
        <v>6.9726913331942836E-2</v>
      </c>
      <c r="AA111">
        <f t="shared" si="47"/>
        <v>6.9726913331942822E-2</v>
      </c>
      <c r="AB111">
        <f t="shared" si="52"/>
        <v>224.08850834419457</v>
      </c>
      <c r="AC111">
        <f t="shared" si="53"/>
        <v>0.11748120300751878</v>
      </c>
    </row>
    <row r="112" spans="2:29" x14ac:dyDescent="0.3">
      <c r="B112">
        <f t="shared" si="54"/>
        <v>8</v>
      </c>
      <c r="C112">
        <f t="shared" si="54"/>
        <v>0</v>
      </c>
      <c r="D112">
        <f t="shared" si="54"/>
        <v>125</v>
      </c>
      <c r="E112">
        <f t="shared" si="54"/>
        <v>4.1941000500416731E-3</v>
      </c>
      <c r="F112">
        <f t="shared" si="54"/>
        <v>0.125</v>
      </c>
      <c r="I112">
        <v>108</v>
      </c>
      <c r="J112">
        <f t="shared" si="32"/>
        <v>15.625000000000004</v>
      </c>
      <c r="K112">
        <f t="shared" si="33"/>
        <v>15.625000000000004</v>
      </c>
      <c r="L112">
        <f t="shared" si="34"/>
        <v>15.625000000000004</v>
      </c>
      <c r="M112">
        <f t="shared" si="35"/>
        <v>15.625000000000004</v>
      </c>
      <c r="N112">
        <f t="shared" si="36"/>
        <v>15.625000000000004</v>
      </c>
      <c r="O112">
        <f t="shared" si="37"/>
        <v>15.625000000000004</v>
      </c>
      <c r="P112">
        <f t="shared" si="38"/>
        <v>15.625000000000004</v>
      </c>
      <c r="Q112">
        <f t="shared" si="39"/>
        <v>15.625000000000004</v>
      </c>
      <c r="R112">
        <f t="shared" si="50"/>
        <v>1792.7080667535565</v>
      </c>
      <c r="S112">
        <f t="shared" si="51"/>
        <v>6.9726913331942836E-2</v>
      </c>
      <c r="T112">
        <f t="shared" si="40"/>
        <v>6.9726913331942836E-2</v>
      </c>
      <c r="U112">
        <f t="shared" si="41"/>
        <v>6.9726913331942836E-2</v>
      </c>
      <c r="V112">
        <f t="shared" si="42"/>
        <v>6.9726913331942836E-2</v>
      </c>
      <c r="W112">
        <f t="shared" si="43"/>
        <v>6.9726913331942836E-2</v>
      </c>
      <c r="X112">
        <f t="shared" si="44"/>
        <v>6.9726913331942836E-2</v>
      </c>
      <c r="Y112">
        <f t="shared" si="45"/>
        <v>6.9726913331942836E-2</v>
      </c>
      <c r="Z112">
        <f t="shared" si="46"/>
        <v>6.9726913331942836E-2</v>
      </c>
      <c r="AA112">
        <f t="shared" si="47"/>
        <v>6.9726913331942822E-2</v>
      </c>
      <c r="AB112">
        <f t="shared" si="52"/>
        <v>224.08850834419457</v>
      </c>
      <c r="AC112">
        <f t="shared" si="53"/>
        <v>0.11748120300751878</v>
      </c>
    </row>
    <row r="113" spans="2:29" x14ac:dyDescent="0.3">
      <c r="B113">
        <f t="shared" si="54"/>
        <v>8</v>
      </c>
      <c r="C113">
        <f t="shared" si="54"/>
        <v>0</v>
      </c>
      <c r="D113">
        <f t="shared" si="54"/>
        <v>125</v>
      </c>
      <c r="E113">
        <f t="shared" si="54"/>
        <v>4.1941000500416731E-3</v>
      </c>
      <c r="F113">
        <f t="shared" si="54"/>
        <v>0.125</v>
      </c>
      <c r="I113">
        <v>109</v>
      </c>
      <c r="J113">
        <f t="shared" si="32"/>
        <v>15.625000000000004</v>
      </c>
      <c r="K113">
        <f t="shared" si="33"/>
        <v>15.625000000000004</v>
      </c>
      <c r="L113">
        <f t="shared" si="34"/>
        <v>15.625000000000004</v>
      </c>
      <c r="M113">
        <f t="shared" si="35"/>
        <v>15.625000000000004</v>
      </c>
      <c r="N113">
        <f t="shared" si="36"/>
        <v>15.625000000000004</v>
      </c>
      <c r="O113">
        <f t="shared" si="37"/>
        <v>15.625000000000004</v>
      </c>
      <c r="P113">
        <f t="shared" si="38"/>
        <v>15.625000000000004</v>
      </c>
      <c r="Q113">
        <f t="shared" si="39"/>
        <v>15.625000000000004</v>
      </c>
      <c r="R113">
        <f t="shared" si="50"/>
        <v>1792.7080667535565</v>
      </c>
      <c r="S113">
        <f t="shared" si="51"/>
        <v>6.9726913331942836E-2</v>
      </c>
      <c r="T113">
        <f t="shared" si="40"/>
        <v>6.9726913331942836E-2</v>
      </c>
      <c r="U113">
        <f t="shared" si="41"/>
        <v>6.9726913331942836E-2</v>
      </c>
      <c r="V113">
        <f t="shared" si="42"/>
        <v>6.9726913331942836E-2</v>
      </c>
      <c r="W113">
        <f t="shared" si="43"/>
        <v>6.9726913331942836E-2</v>
      </c>
      <c r="X113">
        <f t="shared" si="44"/>
        <v>6.9726913331942836E-2</v>
      </c>
      <c r="Y113">
        <f t="shared" si="45"/>
        <v>6.9726913331942836E-2</v>
      </c>
      <c r="Z113">
        <f t="shared" si="46"/>
        <v>6.9726913331942836E-2</v>
      </c>
      <c r="AA113">
        <f t="shared" si="47"/>
        <v>6.9726913331942822E-2</v>
      </c>
      <c r="AB113">
        <f t="shared" si="52"/>
        <v>224.08850834419457</v>
      </c>
      <c r="AC113">
        <f t="shared" si="53"/>
        <v>0.11748120300751878</v>
      </c>
    </row>
    <row r="114" spans="2:29" x14ac:dyDescent="0.3">
      <c r="B114">
        <f t="shared" si="54"/>
        <v>8</v>
      </c>
      <c r="C114">
        <f t="shared" si="54"/>
        <v>0</v>
      </c>
      <c r="D114">
        <f t="shared" si="54"/>
        <v>125</v>
      </c>
      <c r="E114">
        <f t="shared" si="54"/>
        <v>4.1941000500416731E-3</v>
      </c>
      <c r="F114">
        <f t="shared" si="54"/>
        <v>0.125</v>
      </c>
      <c r="I114">
        <v>110</v>
      </c>
      <c r="J114">
        <f t="shared" si="32"/>
        <v>15.625000000000004</v>
      </c>
      <c r="K114">
        <f t="shared" si="33"/>
        <v>15.625000000000004</v>
      </c>
      <c r="L114">
        <f t="shared" si="34"/>
        <v>15.625000000000004</v>
      </c>
      <c r="M114">
        <f t="shared" si="35"/>
        <v>15.625000000000004</v>
      </c>
      <c r="N114">
        <f t="shared" si="36"/>
        <v>15.625000000000004</v>
      </c>
      <c r="O114">
        <f t="shared" si="37"/>
        <v>15.625000000000004</v>
      </c>
      <c r="P114">
        <f t="shared" si="38"/>
        <v>15.625000000000004</v>
      </c>
      <c r="Q114">
        <f t="shared" si="39"/>
        <v>15.625000000000004</v>
      </c>
      <c r="R114">
        <f t="shared" si="50"/>
        <v>1792.7080667535565</v>
      </c>
      <c r="S114">
        <f t="shared" si="51"/>
        <v>6.9726913331942836E-2</v>
      </c>
      <c r="T114">
        <f t="shared" si="40"/>
        <v>6.9726913331942836E-2</v>
      </c>
      <c r="U114">
        <f t="shared" si="41"/>
        <v>6.9726913331942836E-2</v>
      </c>
      <c r="V114">
        <f t="shared" si="42"/>
        <v>6.9726913331942836E-2</v>
      </c>
      <c r="W114">
        <f t="shared" si="43"/>
        <v>6.9726913331942836E-2</v>
      </c>
      <c r="X114">
        <f t="shared" si="44"/>
        <v>6.9726913331942836E-2</v>
      </c>
      <c r="Y114">
        <f t="shared" si="45"/>
        <v>6.9726913331942836E-2</v>
      </c>
      <c r="Z114">
        <f t="shared" si="46"/>
        <v>6.9726913331942836E-2</v>
      </c>
      <c r="AA114">
        <f t="shared" si="47"/>
        <v>6.9726913331942822E-2</v>
      </c>
      <c r="AB114">
        <f t="shared" si="52"/>
        <v>224.08850834419457</v>
      </c>
      <c r="AC114">
        <f t="shared" si="53"/>
        <v>0.11748120300751878</v>
      </c>
    </row>
    <row r="115" spans="2:29" x14ac:dyDescent="0.3">
      <c r="B115">
        <f t="shared" si="54"/>
        <v>8</v>
      </c>
      <c r="C115">
        <f t="shared" si="54"/>
        <v>0</v>
      </c>
      <c r="D115">
        <f t="shared" si="54"/>
        <v>125</v>
      </c>
      <c r="E115">
        <f t="shared" si="54"/>
        <v>4.1941000500416731E-3</v>
      </c>
      <c r="F115">
        <f t="shared" si="54"/>
        <v>0.125</v>
      </c>
      <c r="I115">
        <v>111</v>
      </c>
      <c r="J115">
        <f t="shared" si="32"/>
        <v>15.625000000000004</v>
      </c>
      <c r="K115">
        <f t="shared" si="33"/>
        <v>15.625000000000004</v>
      </c>
      <c r="L115">
        <f t="shared" si="34"/>
        <v>15.625000000000004</v>
      </c>
      <c r="M115">
        <f t="shared" si="35"/>
        <v>15.625000000000004</v>
      </c>
      <c r="N115">
        <f t="shared" si="36"/>
        <v>15.625000000000004</v>
      </c>
      <c r="O115">
        <f t="shared" si="37"/>
        <v>15.625000000000004</v>
      </c>
      <c r="P115">
        <f t="shared" si="38"/>
        <v>15.625000000000004</v>
      </c>
      <c r="Q115">
        <f t="shared" si="39"/>
        <v>15.625000000000004</v>
      </c>
      <c r="R115">
        <f t="shared" si="50"/>
        <v>1792.7080667535565</v>
      </c>
      <c r="S115">
        <f t="shared" si="51"/>
        <v>6.9726913331942836E-2</v>
      </c>
      <c r="T115">
        <f t="shared" si="40"/>
        <v>6.9726913331942836E-2</v>
      </c>
      <c r="U115">
        <f t="shared" si="41"/>
        <v>6.9726913331942836E-2</v>
      </c>
      <c r="V115">
        <f t="shared" si="42"/>
        <v>6.9726913331942836E-2</v>
      </c>
      <c r="W115">
        <f t="shared" si="43"/>
        <v>6.9726913331942836E-2</v>
      </c>
      <c r="X115">
        <f t="shared" si="44"/>
        <v>6.9726913331942836E-2</v>
      </c>
      <c r="Y115">
        <f t="shared" si="45"/>
        <v>6.9726913331942836E-2</v>
      </c>
      <c r="Z115">
        <f t="shared" si="46"/>
        <v>6.9726913331942836E-2</v>
      </c>
      <c r="AA115">
        <f t="shared" si="47"/>
        <v>6.9726913331942822E-2</v>
      </c>
      <c r="AB115">
        <f t="shared" si="52"/>
        <v>224.08850834419457</v>
      </c>
      <c r="AC115">
        <f t="shared" si="53"/>
        <v>0.11748120300751878</v>
      </c>
    </row>
    <row r="116" spans="2:29" x14ac:dyDescent="0.3">
      <c r="B116">
        <f t="shared" si="54"/>
        <v>8</v>
      </c>
      <c r="C116">
        <f t="shared" si="54"/>
        <v>0</v>
      </c>
      <c r="D116">
        <f t="shared" si="54"/>
        <v>125</v>
      </c>
      <c r="E116">
        <f t="shared" si="54"/>
        <v>4.1941000500416731E-3</v>
      </c>
      <c r="F116">
        <f t="shared" si="54"/>
        <v>0.125</v>
      </c>
      <c r="I116">
        <v>112</v>
      </c>
      <c r="J116">
        <f t="shared" si="32"/>
        <v>15.625000000000004</v>
      </c>
      <c r="K116">
        <f t="shared" si="33"/>
        <v>15.625000000000004</v>
      </c>
      <c r="L116">
        <f t="shared" si="34"/>
        <v>15.625000000000004</v>
      </c>
      <c r="M116">
        <f t="shared" si="35"/>
        <v>15.625000000000004</v>
      </c>
      <c r="N116">
        <f t="shared" si="36"/>
        <v>15.625000000000004</v>
      </c>
      <c r="O116">
        <f t="shared" si="37"/>
        <v>15.625000000000004</v>
      </c>
      <c r="P116">
        <f t="shared" si="38"/>
        <v>15.625000000000004</v>
      </c>
      <c r="Q116">
        <f t="shared" si="39"/>
        <v>15.625000000000004</v>
      </c>
      <c r="R116">
        <f t="shared" si="50"/>
        <v>1792.7080667535565</v>
      </c>
      <c r="S116">
        <f t="shared" si="51"/>
        <v>6.9726913331942836E-2</v>
      </c>
      <c r="T116">
        <f t="shared" si="40"/>
        <v>6.9726913331942836E-2</v>
      </c>
      <c r="U116">
        <f t="shared" si="41"/>
        <v>6.9726913331942836E-2</v>
      </c>
      <c r="V116">
        <f t="shared" si="42"/>
        <v>6.9726913331942836E-2</v>
      </c>
      <c r="W116">
        <f t="shared" si="43"/>
        <v>6.9726913331942836E-2</v>
      </c>
      <c r="X116">
        <f t="shared" si="44"/>
        <v>6.9726913331942836E-2</v>
      </c>
      <c r="Y116">
        <f t="shared" si="45"/>
        <v>6.9726913331942836E-2</v>
      </c>
      <c r="Z116">
        <f t="shared" si="46"/>
        <v>6.9726913331942836E-2</v>
      </c>
      <c r="AA116">
        <f t="shared" si="47"/>
        <v>6.9726913331942822E-2</v>
      </c>
      <c r="AB116">
        <f t="shared" si="52"/>
        <v>224.08850834419457</v>
      </c>
      <c r="AC116">
        <f t="shared" si="53"/>
        <v>0.11748120300751878</v>
      </c>
    </row>
    <row r="117" spans="2:29" x14ac:dyDescent="0.3">
      <c r="B117">
        <f t="shared" si="54"/>
        <v>8</v>
      </c>
      <c r="C117">
        <f t="shared" si="54"/>
        <v>0</v>
      </c>
      <c r="D117">
        <f t="shared" si="54"/>
        <v>125</v>
      </c>
      <c r="E117">
        <f t="shared" si="54"/>
        <v>4.1941000500416731E-3</v>
      </c>
      <c r="F117">
        <f t="shared" si="54"/>
        <v>0.125</v>
      </c>
      <c r="I117">
        <v>113</v>
      </c>
      <c r="J117">
        <f t="shared" si="32"/>
        <v>15.625000000000004</v>
      </c>
      <c r="K117">
        <f t="shared" si="33"/>
        <v>15.625000000000004</v>
      </c>
      <c r="L117">
        <f t="shared" si="34"/>
        <v>15.625000000000004</v>
      </c>
      <c r="M117">
        <f t="shared" si="35"/>
        <v>15.625000000000004</v>
      </c>
      <c r="N117">
        <f t="shared" si="36"/>
        <v>15.625000000000004</v>
      </c>
      <c r="O117">
        <f t="shared" si="37"/>
        <v>15.625000000000004</v>
      </c>
      <c r="P117">
        <f t="shared" si="38"/>
        <v>15.625000000000004</v>
      </c>
      <c r="Q117">
        <f t="shared" si="39"/>
        <v>15.625000000000004</v>
      </c>
      <c r="R117">
        <f t="shared" si="50"/>
        <v>1792.7080667535565</v>
      </c>
      <c r="S117">
        <f t="shared" si="51"/>
        <v>6.9726913331942836E-2</v>
      </c>
      <c r="T117">
        <f t="shared" si="40"/>
        <v>6.9726913331942836E-2</v>
      </c>
      <c r="U117">
        <f t="shared" si="41"/>
        <v>6.9726913331942836E-2</v>
      </c>
      <c r="V117">
        <f t="shared" si="42"/>
        <v>6.9726913331942836E-2</v>
      </c>
      <c r="W117">
        <f t="shared" si="43"/>
        <v>6.9726913331942836E-2</v>
      </c>
      <c r="X117">
        <f t="shared" si="44"/>
        <v>6.9726913331942836E-2</v>
      </c>
      <c r="Y117">
        <f t="shared" si="45"/>
        <v>6.9726913331942836E-2</v>
      </c>
      <c r="Z117">
        <f t="shared" si="46"/>
        <v>6.9726913331942836E-2</v>
      </c>
      <c r="AA117">
        <f t="shared" si="47"/>
        <v>6.9726913331942822E-2</v>
      </c>
      <c r="AB117">
        <f t="shared" si="52"/>
        <v>224.08850834419457</v>
      </c>
      <c r="AC117">
        <f t="shared" si="53"/>
        <v>0.11748120300751878</v>
      </c>
    </row>
    <row r="118" spans="2:29" x14ac:dyDescent="0.3">
      <c r="B118">
        <f t="shared" si="54"/>
        <v>8</v>
      </c>
      <c r="C118">
        <f t="shared" si="54"/>
        <v>0</v>
      </c>
      <c r="D118">
        <f t="shared" si="54"/>
        <v>125</v>
      </c>
      <c r="E118">
        <f t="shared" si="54"/>
        <v>4.1941000500416731E-3</v>
      </c>
      <c r="F118">
        <f t="shared" si="54"/>
        <v>0.125</v>
      </c>
      <c r="I118">
        <v>114</v>
      </c>
      <c r="J118">
        <f t="shared" si="32"/>
        <v>15.625000000000004</v>
      </c>
      <c r="K118">
        <f t="shared" si="33"/>
        <v>15.625000000000004</v>
      </c>
      <c r="L118">
        <f t="shared" si="34"/>
        <v>15.625000000000004</v>
      </c>
      <c r="M118">
        <f t="shared" si="35"/>
        <v>15.625000000000004</v>
      </c>
      <c r="N118">
        <f t="shared" si="36"/>
        <v>15.625000000000004</v>
      </c>
      <c r="O118">
        <f t="shared" si="37"/>
        <v>15.625000000000004</v>
      </c>
      <c r="P118">
        <f t="shared" si="38"/>
        <v>15.625000000000004</v>
      </c>
      <c r="Q118">
        <f t="shared" si="39"/>
        <v>15.625000000000004</v>
      </c>
      <c r="R118">
        <f t="shared" si="50"/>
        <v>1792.7080667535565</v>
      </c>
      <c r="S118">
        <f t="shared" si="51"/>
        <v>6.9726913331942836E-2</v>
      </c>
      <c r="T118">
        <f t="shared" si="40"/>
        <v>6.9726913331942836E-2</v>
      </c>
      <c r="U118">
        <f t="shared" si="41"/>
        <v>6.9726913331942836E-2</v>
      </c>
      <c r="V118">
        <f t="shared" si="42"/>
        <v>6.9726913331942836E-2</v>
      </c>
      <c r="W118">
        <f t="shared" si="43"/>
        <v>6.9726913331942836E-2</v>
      </c>
      <c r="X118">
        <f t="shared" si="44"/>
        <v>6.9726913331942836E-2</v>
      </c>
      <c r="Y118">
        <f t="shared" si="45"/>
        <v>6.9726913331942836E-2</v>
      </c>
      <c r="Z118">
        <f t="shared" si="46"/>
        <v>6.9726913331942836E-2</v>
      </c>
      <c r="AA118">
        <f t="shared" si="47"/>
        <v>6.9726913331942822E-2</v>
      </c>
      <c r="AB118">
        <f t="shared" si="52"/>
        <v>224.08850834419457</v>
      </c>
      <c r="AC118">
        <f t="shared" si="53"/>
        <v>0.11748120300751878</v>
      </c>
    </row>
    <row r="119" spans="2:29" x14ac:dyDescent="0.3">
      <c r="B119">
        <f t="shared" ref="B119:F134" si="55">B118</f>
        <v>8</v>
      </c>
      <c r="C119">
        <f t="shared" si="55"/>
        <v>0</v>
      </c>
      <c r="D119">
        <f t="shared" si="55"/>
        <v>125</v>
      </c>
      <c r="E119">
        <f t="shared" si="55"/>
        <v>4.1941000500416731E-3</v>
      </c>
      <c r="F119">
        <f t="shared" si="55"/>
        <v>0.125</v>
      </c>
      <c r="I119">
        <v>115</v>
      </c>
      <c r="J119">
        <f t="shared" si="32"/>
        <v>15.625000000000004</v>
      </c>
      <c r="K119">
        <f t="shared" si="33"/>
        <v>15.625000000000004</v>
      </c>
      <c r="L119">
        <f t="shared" si="34"/>
        <v>15.625000000000004</v>
      </c>
      <c r="M119">
        <f t="shared" si="35"/>
        <v>15.625000000000004</v>
      </c>
      <c r="N119">
        <f t="shared" si="36"/>
        <v>15.625000000000004</v>
      </c>
      <c r="O119">
        <f t="shared" si="37"/>
        <v>15.625000000000004</v>
      </c>
      <c r="P119">
        <f t="shared" si="38"/>
        <v>15.625000000000004</v>
      </c>
      <c r="Q119">
        <f t="shared" si="39"/>
        <v>15.625000000000004</v>
      </c>
      <c r="R119">
        <f t="shared" si="50"/>
        <v>1792.7080667535565</v>
      </c>
      <c r="S119">
        <f t="shared" si="51"/>
        <v>6.9726913331942836E-2</v>
      </c>
      <c r="T119">
        <f t="shared" si="40"/>
        <v>6.9726913331942836E-2</v>
      </c>
      <c r="U119">
        <f t="shared" si="41"/>
        <v>6.9726913331942836E-2</v>
      </c>
      <c r="V119">
        <f t="shared" si="42"/>
        <v>6.9726913331942836E-2</v>
      </c>
      <c r="W119">
        <f t="shared" si="43"/>
        <v>6.9726913331942836E-2</v>
      </c>
      <c r="X119">
        <f t="shared" si="44"/>
        <v>6.9726913331942836E-2</v>
      </c>
      <c r="Y119">
        <f t="shared" si="45"/>
        <v>6.9726913331942836E-2</v>
      </c>
      <c r="Z119">
        <f t="shared" si="46"/>
        <v>6.9726913331942836E-2</v>
      </c>
      <c r="AA119">
        <f t="shared" si="47"/>
        <v>6.9726913331942822E-2</v>
      </c>
      <c r="AB119">
        <f t="shared" si="52"/>
        <v>224.08850834419457</v>
      </c>
      <c r="AC119">
        <f t="shared" si="53"/>
        <v>0.11748120300751878</v>
      </c>
    </row>
    <row r="120" spans="2:29" x14ac:dyDescent="0.3">
      <c r="B120">
        <f t="shared" si="55"/>
        <v>8</v>
      </c>
      <c r="C120">
        <f t="shared" si="55"/>
        <v>0</v>
      </c>
      <c r="D120">
        <f t="shared" si="55"/>
        <v>125</v>
      </c>
      <c r="E120">
        <f t="shared" si="55"/>
        <v>4.1941000500416731E-3</v>
      </c>
      <c r="F120">
        <f t="shared" si="55"/>
        <v>0.125</v>
      </c>
      <c r="I120">
        <v>116</v>
      </c>
      <c r="J120">
        <f t="shared" si="32"/>
        <v>15.625000000000004</v>
      </c>
      <c r="K120">
        <f t="shared" si="33"/>
        <v>15.625000000000004</v>
      </c>
      <c r="L120">
        <f t="shared" si="34"/>
        <v>15.625000000000004</v>
      </c>
      <c r="M120">
        <f t="shared" si="35"/>
        <v>15.625000000000004</v>
      </c>
      <c r="N120">
        <f t="shared" si="36"/>
        <v>15.625000000000004</v>
      </c>
      <c r="O120">
        <f t="shared" si="37"/>
        <v>15.625000000000004</v>
      </c>
      <c r="P120">
        <f t="shared" si="38"/>
        <v>15.625000000000004</v>
      </c>
      <c r="Q120">
        <f t="shared" si="39"/>
        <v>15.625000000000004</v>
      </c>
      <c r="R120">
        <f t="shared" si="50"/>
        <v>1792.7080667535565</v>
      </c>
      <c r="S120">
        <f t="shared" si="51"/>
        <v>6.9726913331942836E-2</v>
      </c>
      <c r="T120">
        <f t="shared" si="40"/>
        <v>6.9726913331942836E-2</v>
      </c>
      <c r="U120">
        <f t="shared" si="41"/>
        <v>6.9726913331942836E-2</v>
      </c>
      <c r="V120">
        <f t="shared" si="42"/>
        <v>6.9726913331942836E-2</v>
      </c>
      <c r="W120">
        <f t="shared" si="43"/>
        <v>6.9726913331942836E-2</v>
      </c>
      <c r="X120">
        <f t="shared" si="44"/>
        <v>6.9726913331942836E-2</v>
      </c>
      <c r="Y120">
        <f t="shared" si="45"/>
        <v>6.9726913331942836E-2</v>
      </c>
      <c r="Z120">
        <f t="shared" si="46"/>
        <v>6.9726913331942836E-2</v>
      </c>
      <c r="AA120">
        <f t="shared" si="47"/>
        <v>6.9726913331942822E-2</v>
      </c>
      <c r="AB120">
        <f t="shared" si="52"/>
        <v>224.08850834419457</v>
      </c>
      <c r="AC120">
        <f t="shared" si="53"/>
        <v>0.11748120300751878</v>
      </c>
    </row>
    <row r="121" spans="2:29" x14ac:dyDescent="0.3">
      <c r="B121">
        <f t="shared" si="55"/>
        <v>8</v>
      </c>
      <c r="C121">
        <f t="shared" si="55"/>
        <v>0</v>
      </c>
      <c r="D121">
        <f t="shared" si="55"/>
        <v>125</v>
      </c>
      <c r="E121">
        <f t="shared" si="55"/>
        <v>4.1941000500416731E-3</v>
      </c>
      <c r="F121">
        <f t="shared" si="55"/>
        <v>0.125</v>
      </c>
      <c r="I121">
        <v>117</v>
      </c>
      <c r="J121">
        <f t="shared" si="32"/>
        <v>15.625000000000004</v>
      </c>
      <c r="K121">
        <f t="shared" si="33"/>
        <v>15.625000000000004</v>
      </c>
      <c r="L121">
        <f t="shared" si="34"/>
        <v>15.625000000000004</v>
      </c>
      <c r="M121">
        <f t="shared" si="35"/>
        <v>15.625000000000004</v>
      </c>
      <c r="N121">
        <f t="shared" si="36"/>
        <v>15.625000000000004</v>
      </c>
      <c r="O121">
        <f t="shared" si="37"/>
        <v>15.625000000000004</v>
      </c>
      <c r="P121">
        <f t="shared" si="38"/>
        <v>15.625000000000004</v>
      </c>
      <c r="Q121">
        <f t="shared" si="39"/>
        <v>15.625000000000004</v>
      </c>
      <c r="R121">
        <f t="shared" si="50"/>
        <v>1792.7080667535565</v>
      </c>
      <c r="S121">
        <f t="shared" si="51"/>
        <v>6.9726913331942836E-2</v>
      </c>
      <c r="T121">
        <f t="shared" si="40"/>
        <v>6.9726913331942836E-2</v>
      </c>
      <c r="U121">
        <f t="shared" si="41"/>
        <v>6.9726913331942836E-2</v>
      </c>
      <c r="V121">
        <f t="shared" si="42"/>
        <v>6.9726913331942836E-2</v>
      </c>
      <c r="W121">
        <f t="shared" si="43"/>
        <v>6.9726913331942836E-2</v>
      </c>
      <c r="X121">
        <f t="shared" si="44"/>
        <v>6.9726913331942836E-2</v>
      </c>
      <c r="Y121">
        <f t="shared" si="45"/>
        <v>6.9726913331942836E-2</v>
      </c>
      <c r="Z121">
        <f t="shared" si="46"/>
        <v>6.9726913331942836E-2</v>
      </c>
      <c r="AA121">
        <f t="shared" si="47"/>
        <v>6.9726913331942822E-2</v>
      </c>
      <c r="AB121">
        <f t="shared" si="52"/>
        <v>224.08850834419457</v>
      </c>
      <c r="AC121">
        <f t="shared" si="53"/>
        <v>0.11748120300751878</v>
      </c>
    </row>
    <row r="122" spans="2:29" x14ac:dyDescent="0.3">
      <c r="B122">
        <f t="shared" si="55"/>
        <v>8</v>
      </c>
      <c r="C122">
        <f t="shared" si="55"/>
        <v>0</v>
      </c>
      <c r="D122">
        <f t="shared" si="55"/>
        <v>125</v>
      </c>
      <c r="E122">
        <f t="shared" si="55"/>
        <v>4.1941000500416731E-3</v>
      </c>
      <c r="F122">
        <f t="shared" si="55"/>
        <v>0.125</v>
      </c>
      <c r="I122">
        <v>118</v>
      </c>
      <c r="J122">
        <f t="shared" si="32"/>
        <v>15.625000000000004</v>
      </c>
      <c r="K122">
        <f t="shared" si="33"/>
        <v>15.625000000000004</v>
      </c>
      <c r="L122">
        <f t="shared" si="34"/>
        <v>15.625000000000004</v>
      </c>
      <c r="M122">
        <f t="shared" si="35"/>
        <v>15.625000000000004</v>
      </c>
      <c r="N122">
        <f t="shared" si="36"/>
        <v>15.625000000000004</v>
      </c>
      <c r="O122">
        <f t="shared" si="37"/>
        <v>15.625000000000004</v>
      </c>
      <c r="P122">
        <f t="shared" si="38"/>
        <v>15.625000000000004</v>
      </c>
      <c r="Q122">
        <f t="shared" si="39"/>
        <v>15.625000000000004</v>
      </c>
      <c r="R122">
        <f t="shared" si="50"/>
        <v>1792.7080667535565</v>
      </c>
      <c r="S122">
        <f t="shared" si="51"/>
        <v>6.9726913331942836E-2</v>
      </c>
      <c r="T122">
        <f t="shared" si="40"/>
        <v>6.9726913331942836E-2</v>
      </c>
      <c r="U122">
        <f t="shared" si="41"/>
        <v>6.9726913331942836E-2</v>
      </c>
      <c r="V122">
        <f t="shared" si="42"/>
        <v>6.9726913331942836E-2</v>
      </c>
      <c r="W122">
        <f t="shared" si="43"/>
        <v>6.9726913331942836E-2</v>
      </c>
      <c r="X122">
        <f t="shared" si="44"/>
        <v>6.9726913331942836E-2</v>
      </c>
      <c r="Y122">
        <f t="shared" si="45"/>
        <v>6.9726913331942836E-2</v>
      </c>
      <c r="Z122">
        <f t="shared" si="46"/>
        <v>6.9726913331942836E-2</v>
      </c>
      <c r="AA122">
        <f t="shared" si="47"/>
        <v>6.9726913331942822E-2</v>
      </c>
      <c r="AB122">
        <f t="shared" si="52"/>
        <v>224.08850834419457</v>
      </c>
      <c r="AC122">
        <f t="shared" si="53"/>
        <v>0.11748120300751878</v>
      </c>
    </row>
    <row r="123" spans="2:29" x14ac:dyDescent="0.3">
      <c r="B123">
        <f t="shared" si="55"/>
        <v>8</v>
      </c>
      <c r="C123">
        <f t="shared" si="55"/>
        <v>0</v>
      </c>
      <c r="D123">
        <f t="shared" si="55"/>
        <v>125</v>
      </c>
      <c r="E123">
        <f t="shared" si="55"/>
        <v>4.1941000500416731E-3</v>
      </c>
      <c r="F123">
        <f t="shared" si="55"/>
        <v>0.125</v>
      </c>
      <c r="I123">
        <v>119</v>
      </c>
      <c r="J123">
        <f t="shared" si="32"/>
        <v>15.625000000000004</v>
      </c>
      <c r="K123">
        <f t="shared" si="33"/>
        <v>15.625000000000004</v>
      </c>
      <c r="L123">
        <f t="shared" si="34"/>
        <v>15.625000000000004</v>
      </c>
      <c r="M123">
        <f t="shared" si="35"/>
        <v>15.625000000000004</v>
      </c>
      <c r="N123">
        <f t="shared" si="36"/>
        <v>15.625000000000004</v>
      </c>
      <c r="O123">
        <f t="shared" si="37"/>
        <v>15.625000000000004</v>
      </c>
      <c r="P123">
        <f t="shared" si="38"/>
        <v>15.625000000000004</v>
      </c>
      <c r="Q123">
        <f t="shared" si="39"/>
        <v>15.625000000000004</v>
      </c>
      <c r="R123">
        <f t="shared" si="50"/>
        <v>1792.7080667535565</v>
      </c>
      <c r="S123">
        <f t="shared" si="51"/>
        <v>6.9726913331942836E-2</v>
      </c>
      <c r="T123">
        <f t="shared" si="40"/>
        <v>6.9726913331942836E-2</v>
      </c>
      <c r="U123">
        <f t="shared" si="41"/>
        <v>6.9726913331942836E-2</v>
      </c>
      <c r="V123">
        <f t="shared" si="42"/>
        <v>6.9726913331942836E-2</v>
      </c>
      <c r="W123">
        <f t="shared" si="43"/>
        <v>6.9726913331942836E-2</v>
      </c>
      <c r="X123">
        <f t="shared" si="44"/>
        <v>6.9726913331942836E-2</v>
      </c>
      <c r="Y123">
        <f t="shared" si="45"/>
        <v>6.9726913331942836E-2</v>
      </c>
      <c r="Z123">
        <f t="shared" si="46"/>
        <v>6.9726913331942836E-2</v>
      </c>
      <c r="AA123">
        <f t="shared" si="47"/>
        <v>6.9726913331942822E-2</v>
      </c>
      <c r="AB123">
        <f t="shared" si="52"/>
        <v>224.08850834419457</v>
      </c>
      <c r="AC123">
        <f t="shared" si="53"/>
        <v>0.11748120300751878</v>
      </c>
    </row>
    <row r="124" spans="2:29" x14ac:dyDescent="0.3">
      <c r="B124">
        <f t="shared" si="55"/>
        <v>8</v>
      </c>
      <c r="C124">
        <f t="shared" si="55"/>
        <v>0</v>
      </c>
      <c r="D124">
        <f t="shared" si="55"/>
        <v>125</v>
      </c>
      <c r="E124">
        <f t="shared" si="55"/>
        <v>4.1941000500416731E-3</v>
      </c>
      <c r="F124">
        <f t="shared" si="55"/>
        <v>0.125</v>
      </c>
      <c r="I124">
        <v>120</v>
      </c>
      <c r="J124">
        <f t="shared" si="32"/>
        <v>15.625000000000004</v>
      </c>
      <c r="K124">
        <f t="shared" si="33"/>
        <v>15.625000000000004</v>
      </c>
      <c r="L124">
        <f t="shared" si="34"/>
        <v>15.625000000000004</v>
      </c>
      <c r="M124">
        <f t="shared" si="35"/>
        <v>15.625000000000004</v>
      </c>
      <c r="N124">
        <f t="shared" si="36"/>
        <v>15.625000000000004</v>
      </c>
      <c r="O124">
        <f t="shared" si="37"/>
        <v>15.625000000000004</v>
      </c>
      <c r="P124">
        <f t="shared" si="38"/>
        <v>15.625000000000004</v>
      </c>
      <c r="Q124">
        <f t="shared" si="39"/>
        <v>15.625000000000004</v>
      </c>
      <c r="R124">
        <f t="shared" si="50"/>
        <v>1792.7080667535565</v>
      </c>
      <c r="S124">
        <f t="shared" si="51"/>
        <v>6.9726913331942836E-2</v>
      </c>
      <c r="T124">
        <f t="shared" si="40"/>
        <v>6.9726913331942836E-2</v>
      </c>
      <c r="U124">
        <f t="shared" si="41"/>
        <v>6.9726913331942836E-2</v>
      </c>
      <c r="V124">
        <f t="shared" si="42"/>
        <v>6.9726913331942836E-2</v>
      </c>
      <c r="W124">
        <f t="shared" si="43"/>
        <v>6.9726913331942836E-2</v>
      </c>
      <c r="X124">
        <f t="shared" si="44"/>
        <v>6.9726913331942836E-2</v>
      </c>
      <c r="Y124">
        <f t="shared" si="45"/>
        <v>6.9726913331942836E-2</v>
      </c>
      <c r="Z124">
        <f t="shared" si="46"/>
        <v>6.9726913331942836E-2</v>
      </c>
      <c r="AA124">
        <f t="shared" si="47"/>
        <v>6.9726913331942822E-2</v>
      </c>
      <c r="AB124">
        <f t="shared" si="52"/>
        <v>224.08850834419457</v>
      </c>
      <c r="AC124">
        <f t="shared" si="53"/>
        <v>0.11748120300751878</v>
      </c>
    </row>
    <row r="125" spans="2:29" x14ac:dyDescent="0.3">
      <c r="B125">
        <f t="shared" si="55"/>
        <v>8</v>
      </c>
      <c r="C125">
        <f t="shared" si="55"/>
        <v>0</v>
      </c>
      <c r="D125">
        <f t="shared" si="55"/>
        <v>125</v>
      </c>
      <c r="E125">
        <f t="shared" si="55"/>
        <v>4.1941000500416731E-3</v>
      </c>
      <c r="F125">
        <f t="shared" si="55"/>
        <v>0.125</v>
      </c>
      <c r="I125">
        <v>121</v>
      </c>
      <c r="J125">
        <f t="shared" si="32"/>
        <v>15.625000000000004</v>
      </c>
      <c r="K125">
        <f t="shared" si="33"/>
        <v>15.625000000000004</v>
      </c>
      <c r="L125">
        <f t="shared" si="34"/>
        <v>15.625000000000004</v>
      </c>
      <c r="M125">
        <f t="shared" si="35"/>
        <v>15.625000000000004</v>
      </c>
      <c r="N125">
        <f t="shared" si="36"/>
        <v>15.625000000000004</v>
      </c>
      <c r="O125">
        <f t="shared" si="37"/>
        <v>15.625000000000004</v>
      </c>
      <c r="P125">
        <f t="shared" si="38"/>
        <v>15.625000000000004</v>
      </c>
      <c r="Q125">
        <f t="shared" si="39"/>
        <v>15.625000000000004</v>
      </c>
      <c r="R125">
        <f t="shared" si="50"/>
        <v>1792.7080667535565</v>
      </c>
      <c r="S125">
        <f t="shared" si="51"/>
        <v>6.9726913331942836E-2</v>
      </c>
      <c r="T125">
        <f t="shared" si="40"/>
        <v>6.9726913331942836E-2</v>
      </c>
      <c r="U125">
        <f t="shared" si="41"/>
        <v>6.9726913331942836E-2</v>
      </c>
      <c r="V125">
        <f t="shared" si="42"/>
        <v>6.9726913331942836E-2</v>
      </c>
      <c r="W125">
        <f t="shared" si="43"/>
        <v>6.9726913331942836E-2</v>
      </c>
      <c r="X125">
        <f t="shared" si="44"/>
        <v>6.9726913331942836E-2</v>
      </c>
      <c r="Y125">
        <f t="shared" si="45"/>
        <v>6.9726913331942836E-2</v>
      </c>
      <c r="Z125">
        <f t="shared" si="46"/>
        <v>6.9726913331942836E-2</v>
      </c>
      <c r="AA125">
        <f t="shared" si="47"/>
        <v>6.9726913331942822E-2</v>
      </c>
      <c r="AB125">
        <f t="shared" si="52"/>
        <v>224.08850834419457</v>
      </c>
      <c r="AC125">
        <f t="shared" si="53"/>
        <v>0.11748120300751878</v>
      </c>
    </row>
    <row r="126" spans="2:29" x14ac:dyDescent="0.3">
      <c r="B126">
        <f t="shared" si="55"/>
        <v>8</v>
      </c>
      <c r="C126">
        <f t="shared" si="55"/>
        <v>0</v>
      </c>
      <c r="D126">
        <f t="shared" si="55"/>
        <v>125</v>
      </c>
      <c r="E126">
        <f t="shared" si="55"/>
        <v>4.1941000500416731E-3</v>
      </c>
      <c r="F126">
        <f t="shared" si="55"/>
        <v>0.125</v>
      </c>
      <c r="I126">
        <v>122</v>
      </c>
      <c r="J126">
        <f t="shared" si="32"/>
        <v>15.625000000000004</v>
      </c>
      <c r="K126">
        <f t="shared" si="33"/>
        <v>15.625000000000004</v>
      </c>
      <c r="L126">
        <f t="shared" si="34"/>
        <v>15.625000000000004</v>
      </c>
      <c r="M126">
        <f t="shared" si="35"/>
        <v>15.625000000000004</v>
      </c>
      <c r="N126">
        <f t="shared" si="36"/>
        <v>15.625000000000004</v>
      </c>
      <c r="O126">
        <f t="shared" si="37"/>
        <v>15.625000000000004</v>
      </c>
      <c r="P126">
        <f t="shared" si="38"/>
        <v>15.625000000000004</v>
      </c>
      <c r="Q126">
        <f t="shared" si="39"/>
        <v>15.625000000000004</v>
      </c>
      <c r="R126">
        <f t="shared" si="50"/>
        <v>1792.7080667535565</v>
      </c>
      <c r="S126">
        <f t="shared" si="51"/>
        <v>6.9726913331942836E-2</v>
      </c>
      <c r="T126">
        <f t="shared" si="40"/>
        <v>6.9726913331942836E-2</v>
      </c>
      <c r="U126">
        <f t="shared" si="41"/>
        <v>6.9726913331942836E-2</v>
      </c>
      <c r="V126">
        <f t="shared" si="42"/>
        <v>6.9726913331942836E-2</v>
      </c>
      <c r="W126">
        <f t="shared" si="43"/>
        <v>6.9726913331942836E-2</v>
      </c>
      <c r="X126">
        <f t="shared" si="44"/>
        <v>6.9726913331942836E-2</v>
      </c>
      <c r="Y126">
        <f t="shared" si="45"/>
        <v>6.9726913331942836E-2</v>
      </c>
      <c r="Z126">
        <f t="shared" si="46"/>
        <v>6.9726913331942836E-2</v>
      </c>
      <c r="AA126">
        <f t="shared" si="47"/>
        <v>6.9726913331942822E-2</v>
      </c>
      <c r="AB126">
        <f t="shared" si="52"/>
        <v>224.08850834419457</v>
      </c>
      <c r="AC126">
        <f t="shared" si="53"/>
        <v>0.11748120300751878</v>
      </c>
    </row>
    <row r="127" spans="2:29" x14ac:dyDescent="0.3">
      <c r="B127">
        <f t="shared" si="55"/>
        <v>8</v>
      </c>
      <c r="C127">
        <f t="shared" si="55"/>
        <v>0</v>
      </c>
      <c r="D127">
        <f t="shared" si="55"/>
        <v>125</v>
      </c>
      <c r="E127">
        <f t="shared" si="55"/>
        <v>4.1941000500416731E-3</v>
      </c>
      <c r="F127">
        <f t="shared" si="55"/>
        <v>0.125</v>
      </c>
      <c r="I127">
        <v>123</v>
      </c>
      <c r="J127">
        <f t="shared" si="32"/>
        <v>15.625000000000004</v>
      </c>
      <c r="K127">
        <f t="shared" si="33"/>
        <v>15.625000000000004</v>
      </c>
      <c r="L127">
        <f t="shared" si="34"/>
        <v>15.625000000000004</v>
      </c>
      <c r="M127">
        <f t="shared" si="35"/>
        <v>15.625000000000004</v>
      </c>
      <c r="N127">
        <f t="shared" si="36"/>
        <v>15.625000000000004</v>
      </c>
      <c r="O127">
        <f t="shared" si="37"/>
        <v>15.625000000000004</v>
      </c>
      <c r="P127">
        <f t="shared" si="38"/>
        <v>15.625000000000004</v>
      </c>
      <c r="Q127">
        <f t="shared" si="39"/>
        <v>15.625000000000004</v>
      </c>
      <c r="R127">
        <f t="shared" si="50"/>
        <v>1792.7080667535565</v>
      </c>
      <c r="S127">
        <f t="shared" si="51"/>
        <v>6.9726913331942836E-2</v>
      </c>
      <c r="T127">
        <f t="shared" si="40"/>
        <v>6.9726913331942836E-2</v>
      </c>
      <c r="U127">
        <f t="shared" si="41"/>
        <v>6.9726913331942836E-2</v>
      </c>
      <c r="V127">
        <f t="shared" si="42"/>
        <v>6.9726913331942836E-2</v>
      </c>
      <c r="W127">
        <f t="shared" si="43"/>
        <v>6.9726913331942836E-2</v>
      </c>
      <c r="X127">
        <f t="shared" si="44"/>
        <v>6.9726913331942836E-2</v>
      </c>
      <c r="Y127">
        <f t="shared" si="45"/>
        <v>6.9726913331942836E-2</v>
      </c>
      <c r="Z127">
        <f t="shared" si="46"/>
        <v>6.9726913331942836E-2</v>
      </c>
      <c r="AA127">
        <f t="shared" si="47"/>
        <v>6.9726913331942822E-2</v>
      </c>
      <c r="AB127">
        <f t="shared" si="52"/>
        <v>224.08850834419457</v>
      </c>
      <c r="AC127">
        <f t="shared" si="53"/>
        <v>0.11748120300751878</v>
      </c>
    </row>
    <row r="128" spans="2:29" x14ac:dyDescent="0.3">
      <c r="B128">
        <f t="shared" si="55"/>
        <v>8</v>
      </c>
      <c r="C128">
        <f t="shared" si="55"/>
        <v>0</v>
      </c>
      <c r="D128">
        <f t="shared" si="55"/>
        <v>125</v>
      </c>
      <c r="E128">
        <f t="shared" si="55"/>
        <v>4.1941000500416731E-3</v>
      </c>
      <c r="F128">
        <f t="shared" si="55"/>
        <v>0.125</v>
      </c>
      <c r="I128">
        <v>124</v>
      </c>
      <c r="J128">
        <f t="shared" si="32"/>
        <v>15.625000000000004</v>
      </c>
      <c r="K128">
        <f t="shared" si="33"/>
        <v>15.625000000000004</v>
      </c>
      <c r="L128">
        <f t="shared" si="34"/>
        <v>15.625000000000004</v>
      </c>
      <c r="M128">
        <f t="shared" si="35"/>
        <v>15.625000000000004</v>
      </c>
      <c r="N128">
        <f t="shared" si="36"/>
        <v>15.625000000000004</v>
      </c>
      <c r="O128">
        <f t="shared" si="37"/>
        <v>15.625000000000004</v>
      </c>
      <c r="P128">
        <f t="shared" si="38"/>
        <v>15.625000000000004</v>
      </c>
      <c r="Q128">
        <f t="shared" si="39"/>
        <v>15.625000000000004</v>
      </c>
      <c r="R128">
        <f t="shared" si="50"/>
        <v>1792.7080667535565</v>
      </c>
      <c r="S128">
        <f t="shared" si="51"/>
        <v>6.9726913331942836E-2</v>
      </c>
      <c r="T128">
        <f t="shared" si="40"/>
        <v>6.9726913331942836E-2</v>
      </c>
      <c r="U128">
        <f t="shared" si="41"/>
        <v>6.9726913331942836E-2</v>
      </c>
      <c r="V128">
        <f t="shared" si="42"/>
        <v>6.9726913331942836E-2</v>
      </c>
      <c r="W128">
        <f t="shared" si="43"/>
        <v>6.9726913331942836E-2</v>
      </c>
      <c r="X128">
        <f t="shared" si="44"/>
        <v>6.9726913331942836E-2</v>
      </c>
      <c r="Y128">
        <f t="shared" si="45"/>
        <v>6.9726913331942836E-2</v>
      </c>
      <c r="Z128">
        <f t="shared" si="46"/>
        <v>6.9726913331942836E-2</v>
      </c>
      <c r="AA128">
        <f t="shared" si="47"/>
        <v>6.9726913331942822E-2</v>
      </c>
      <c r="AB128">
        <f t="shared" si="52"/>
        <v>224.08850834419457</v>
      </c>
      <c r="AC128">
        <f t="shared" si="53"/>
        <v>0.11748120300751878</v>
      </c>
    </row>
    <row r="129" spans="2:29" x14ac:dyDescent="0.3">
      <c r="B129">
        <f t="shared" si="55"/>
        <v>8</v>
      </c>
      <c r="C129">
        <f t="shared" si="55"/>
        <v>0</v>
      </c>
      <c r="D129">
        <f t="shared" si="55"/>
        <v>125</v>
      </c>
      <c r="E129">
        <f t="shared" si="55"/>
        <v>4.1941000500416731E-3</v>
      </c>
      <c r="F129">
        <f t="shared" si="55"/>
        <v>0.125</v>
      </c>
      <c r="I129">
        <v>125</v>
      </c>
      <c r="J129">
        <f t="shared" si="32"/>
        <v>15.625000000000004</v>
      </c>
      <c r="K129">
        <f t="shared" si="33"/>
        <v>15.625000000000004</v>
      </c>
      <c r="L129">
        <f t="shared" si="34"/>
        <v>15.625000000000004</v>
      </c>
      <c r="M129">
        <f t="shared" si="35"/>
        <v>15.625000000000004</v>
      </c>
      <c r="N129">
        <f t="shared" si="36"/>
        <v>15.625000000000004</v>
      </c>
      <c r="O129">
        <f t="shared" si="37"/>
        <v>15.625000000000004</v>
      </c>
      <c r="P129">
        <f t="shared" si="38"/>
        <v>15.625000000000004</v>
      </c>
      <c r="Q129">
        <f t="shared" si="39"/>
        <v>15.625000000000004</v>
      </c>
      <c r="R129">
        <f t="shared" si="50"/>
        <v>1792.7080667535565</v>
      </c>
      <c r="S129">
        <f t="shared" si="51"/>
        <v>6.9726913331942836E-2</v>
      </c>
      <c r="T129">
        <f t="shared" si="40"/>
        <v>6.9726913331942836E-2</v>
      </c>
      <c r="U129">
        <f t="shared" si="41"/>
        <v>6.9726913331942836E-2</v>
      </c>
      <c r="V129">
        <f t="shared" si="42"/>
        <v>6.9726913331942836E-2</v>
      </c>
      <c r="W129">
        <f t="shared" si="43"/>
        <v>6.9726913331942836E-2</v>
      </c>
      <c r="X129">
        <f t="shared" si="44"/>
        <v>6.9726913331942836E-2</v>
      </c>
      <c r="Y129">
        <f t="shared" si="45"/>
        <v>6.9726913331942836E-2</v>
      </c>
      <c r="Z129">
        <f t="shared" si="46"/>
        <v>6.9726913331942836E-2</v>
      </c>
      <c r="AA129">
        <f t="shared" si="47"/>
        <v>6.9726913331942822E-2</v>
      </c>
      <c r="AB129">
        <f t="shared" si="52"/>
        <v>224.08850834419457</v>
      </c>
      <c r="AC129">
        <f t="shared" si="53"/>
        <v>0.11748120300751878</v>
      </c>
    </row>
    <row r="130" spans="2:29" x14ac:dyDescent="0.3">
      <c r="B130">
        <f t="shared" si="55"/>
        <v>8</v>
      </c>
      <c r="C130">
        <f t="shared" si="55"/>
        <v>0</v>
      </c>
      <c r="D130">
        <f t="shared" si="55"/>
        <v>125</v>
      </c>
      <c r="E130">
        <f t="shared" si="55"/>
        <v>4.1941000500416731E-3</v>
      </c>
      <c r="F130">
        <f t="shared" si="55"/>
        <v>0.125</v>
      </c>
      <c r="I130">
        <v>126</v>
      </c>
      <c r="J130">
        <f t="shared" si="32"/>
        <v>15.625000000000004</v>
      </c>
      <c r="K130">
        <f t="shared" si="33"/>
        <v>15.625000000000004</v>
      </c>
      <c r="L130">
        <f t="shared" si="34"/>
        <v>15.625000000000004</v>
      </c>
      <c r="M130">
        <f t="shared" si="35"/>
        <v>15.625000000000004</v>
      </c>
      <c r="N130">
        <f t="shared" si="36"/>
        <v>15.625000000000004</v>
      </c>
      <c r="O130">
        <f t="shared" si="37"/>
        <v>15.625000000000004</v>
      </c>
      <c r="P130">
        <f t="shared" si="38"/>
        <v>15.625000000000004</v>
      </c>
      <c r="Q130">
        <f t="shared" si="39"/>
        <v>15.625000000000004</v>
      </c>
      <c r="R130">
        <f t="shared" si="50"/>
        <v>1792.7080667535565</v>
      </c>
      <c r="S130">
        <f t="shared" si="51"/>
        <v>6.9726913331942836E-2</v>
      </c>
      <c r="T130">
        <f t="shared" si="40"/>
        <v>6.9726913331942836E-2</v>
      </c>
      <c r="U130">
        <f t="shared" si="41"/>
        <v>6.9726913331942836E-2</v>
      </c>
      <c r="V130">
        <f t="shared" si="42"/>
        <v>6.9726913331942836E-2</v>
      </c>
      <c r="W130">
        <f t="shared" si="43"/>
        <v>6.9726913331942836E-2</v>
      </c>
      <c r="X130">
        <f t="shared" si="44"/>
        <v>6.9726913331942836E-2</v>
      </c>
      <c r="Y130">
        <f t="shared" si="45"/>
        <v>6.9726913331942836E-2</v>
      </c>
      <c r="Z130">
        <f t="shared" si="46"/>
        <v>6.9726913331942836E-2</v>
      </c>
      <c r="AA130">
        <f t="shared" si="47"/>
        <v>6.9726913331942822E-2</v>
      </c>
      <c r="AB130">
        <f t="shared" si="52"/>
        <v>224.08850834419457</v>
      </c>
      <c r="AC130">
        <f t="shared" si="53"/>
        <v>0.11748120300751878</v>
      </c>
    </row>
    <row r="131" spans="2:29" x14ac:dyDescent="0.3">
      <c r="B131">
        <f t="shared" si="55"/>
        <v>8</v>
      </c>
      <c r="C131">
        <f t="shared" si="55"/>
        <v>0</v>
      </c>
      <c r="D131">
        <f t="shared" si="55"/>
        <v>125</v>
      </c>
      <c r="E131">
        <f t="shared" si="55"/>
        <v>4.1941000500416731E-3</v>
      </c>
      <c r="F131">
        <f t="shared" si="55"/>
        <v>0.125</v>
      </c>
      <c r="I131">
        <v>127</v>
      </c>
      <c r="J131">
        <f t="shared" si="32"/>
        <v>15.625000000000004</v>
      </c>
      <c r="K131">
        <f t="shared" si="33"/>
        <v>15.625000000000004</v>
      </c>
      <c r="L131">
        <f t="shared" si="34"/>
        <v>15.625000000000004</v>
      </c>
      <c r="M131">
        <f t="shared" si="35"/>
        <v>15.625000000000004</v>
      </c>
      <c r="N131">
        <f t="shared" si="36"/>
        <v>15.625000000000004</v>
      </c>
      <c r="O131">
        <f t="shared" si="37"/>
        <v>15.625000000000004</v>
      </c>
      <c r="P131">
        <f t="shared" si="38"/>
        <v>15.625000000000004</v>
      </c>
      <c r="Q131">
        <f t="shared" si="39"/>
        <v>15.625000000000004</v>
      </c>
      <c r="R131">
        <f t="shared" si="50"/>
        <v>1792.7080667535565</v>
      </c>
      <c r="S131">
        <f t="shared" si="51"/>
        <v>6.9726913331942836E-2</v>
      </c>
      <c r="T131">
        <f t="shared" si="40"/>
        <v>6.9726913331942836E-2</v>
      </c>
      <c r="U131">
        <f t="shared" si="41"/>
        <v>6.9726913331942836E-2</v>
      </c>
      <c r="V131">
        <f t="shared" si="42"/>
        <v>6.9726913331942836E-2</v>
      </c>
      <c r="W131">
        <f t="shared" si="43"/>
        <v>6.9726913331942836E-2</v>
      </c>
      <c r="X131">
        <f t="shared" si="44"/>
        <v>6.9726913331942836E-2</v>
      </c>
      <c r="Y131">
        <f t="shared" si="45"/>
        <v>6.9726913331942836E-2</v>
      </c>
      <c r="Z131">
        <f t="shared" si="46"/>
        <v>6.9726913331942836E-2</v>
      </c>
      <c r="AA131">
        <f t="shared" si="47"/>
        <v>6.9726913331942822E-2</v>
      </c>
      <c r="AB131">
        <f t="shared" si="52"/>
        <v>224.08850834419457</v>
      </c>
      <c r="AC131">
        <f t="shared" si="53"/>
        <v>0.11748120300751878</v>
      </c>
    </row>
    <row r="132" spans="2:29" x14ac:dyDescent="0.3">
      <c r="B132">
        <f t="shared" si="55"/>
        <v>8</v>
      </c>
      <c r="C132">
        <f t="shared" si="55"/>
        <v>0</v>
      </c>
      <c r="D132">
        <f t="shared" si="55"/>
        <v>125</v>
      </c>
      <c r="E132">
        <f t="shared" si="55"/>
        <v>4.1941000500416731E-3</v>
      </c>
      <c r="F132">
        <f t="shared" si="55"/>
        <v>0.125</v>
      </c>
      <c r="I132">
        <v>128</v>
      </c>
      <c r="J132">
        <f t="shared" si="32"/>
        <v>15.625000000000004</v>
      </c>
      <c r="K132">
        <f t="shared" si="33"/>
        <v>15.625000000000004</v>
      </c>
      <c r="L132">
        <f t="shared" si="34"/>
        <v>15.625000000000004</v>
      </c>
      <c r="M132">
        <f t="shared" si="35"/>
        <v>15.625000000000004</v>
      </c>
      <c r="N132">
        <f t="shared" si="36"/>
        <v>15.625000000000004</v>
      </c>
      <c r="O132">
        <f t="shared" si="37"/>
        <v>15.625000000000004</v>
      </c>
      <c r="P132">
        <f t="shared" si="38"/>
        <v>15.625000000000004</v>
      </c>
      <c r="Q132">
        <f t="shared" si="39"/>
        <v>15.625000000000004</v>
      </c>
      <c r="R132">
        <f t="shared" si="50"/>
        <v>1792.7080667535565</v>
      </c>
      <c r="S132">
        <f t="shared" si="51"/>
        <v>6.9726913331942836E-2</v>
      </c>
      <c r="T132">
        <f t="shared" si="40"/>
        <v>6.9726913331942836E-2</v>
      </c>
      <c r="U132">
        <f t="shared" si="41"/>
        <v>6.9726913331942836E-2</v>
      </c>
      <c r="V132">
        <f t="shared" si="42"/>
        <v>6.9726913331942836E-2</v>
      </c>
      <c r="W132">
        <f t="shared" si="43"/>
        <v>6.9726913331942836E-2</v>
      </c>
      <c r="X132">
        <f t="shared" si="44"/>
        <v>6.9726913331942836E-2</v>
      </c>
      <c r="Y132">
        <f t="shared" si="45"/>
        <v>6.9726913331942836E-2</v>
      </c>
      <c r="Z132">
        <f t="shared" si="46"/>
        <v>6.9726913331942836E-2</v>
      </c>
      <c r="AA132">
        <f t="shared" si="47"/>
        <v>6.9726913331942822E-2</v>
      </c>
      <c r="AB132">
        <f t="shared" si="52"/>
        <v>224.08850834419457</v>
      </c>
      <c r="AC132">
        <f t="shared" si="53"/>
        <v>0.11748120300751878</v>
      </c>
    </row>
    <row r="133" spans="2:29" x14ac:dyDescent="0.3">
      <c r="B133">
        <f t="shared" si="55"/>
        <v>8</v>
      </c>
      <c r="C133">
        <f t="shared" si="55"/>
        <v>0</v>
      </c>
      <c r="D133">
        <f t="shared" si="55"/>
        <v>125</v>
      </c>
      <c r="E133">
        <f t="shared" si="55"/>
        <v>4.1941000500416731E-3</v>
      </c>
      <c r="F133">
        <f t="shared" si="55"/>
        <v>0.125</v>
      </c>
      <c r="I133">
        <v>129</v>
      </c>
      <c r="J133">
        <f t="shared" si="32"/>
        <v>15.625000000000004</v>
      </c>
      <c r="K133">
        <f t="shared" si="33"/>
        <v>15.625000000000004</v>
      </c>
      <c r="L133">
        <f t="shared" si="34"/>
        <v>15.625000000000004</v>
      </c>
      <c r="M133">
        <f t="shared" si="35"/>
        <v>15.625000000000004</v>
      </c>
      <c r="N133">
        <f t="shared" si="36"/>
        <v>15.625000000000004</v>
      </c>
      <c r="O133">
        <f t="shared" si="37"/>
        <v>15.625000000000004</v>
      </c>
      <c r="P133">
        <f t="shared" si="38"/>
        <v>15.625000000000004</v>
      </c>
      <c r="Q133">
        <f t="shared" si="39"/>
        <v>15.625000000000004</v>
      </c>
      <c r="R133">
        <f t="shared" si="50"/>
        <v>1792.7080667535565</v>
      </c>
      <c r="S133">
        <f t="shared" si="51"/>
        <v>6.9726913331942836E-2</v>
      </c>
      <c r="T133">
        <f t="shared" si="40"/>
        <v>6.9726913331942836E-2</v>
      </c>
      <c r="U133">
        <f t="shared" si="41"/>
        <v>6.9726913331942836E-2</v>
      </c>
      <c r="V133">
        <f t="shared" si="42"/>
        <v>6.9726913331942836E-2</v>
      </c>
      <c r="W133">
        <f t="shared" si="43"/>
        <v>6.9726913331942836E-2</v>
      </c>
      <c r="X133">
        <f t="shared" si="44"/>
        <v>6.9726913331942836E-2</v>
      </c>
      <c r="Y133">
        <f t="shared" si="45"/>
        <v>6.9726913331942836E-2</v>
      </c>
      <c r="Z133">
        <f t="shared" si="46"/>
        <v>6.9726913331942836E-2</v>
      </c>
      <c r="AA133">
        <f t="shared" si="47"/>
        <v>6.9726913331942822E-2</v>
      </c>
      <c r="AB133">
        <f t="shared" si="52"/>
        <v>224.08850834419457</v>
      </c>
      <c r="AC133">
        <f t="shared" ref="AC133:AC134" si="56">AB133*E133*F133</f>
        <v>0.11748120300751878</v>
      </c>
    </row>
    <row r="134" spans="2:29" x14ac:dyDescent="0.3">
      <c r="B134">
        <f t="shared" si="55"/>
        <v>8</v>
      </c>
      <c r="C134">
        <f t="shared" si="55"/>
        <v>0</v>
      </c>
      <c r="D134">
        <f t="shared" si="55"/>
        <v>125</v>
      </c>
      <c r="E134">
        <f t="shared" si="55"/>
        <v>4.1941000500416731E-3</v>
      </c>
      <c r="F134">
        <f t="shared" si="55"/>
        <v>0.125</v>
      </c>
      <c r="I134">
        <v>130</v>
      </c>
      <c r="J134">
        <f>R134*S134*F134</f>
        <v>15.625000000000004</v>
      </c>
      <c r="K134">
        <f>R134*T134*F134</f>
        <v>15.625000000000004</v>
      </c>
      <c r="L134">
        <f>R134*U134*F134</f>
        <v>15.625000000000004</v>
      </c>
      <c r="M134">
        <f>R134*V134*F134</f>
        <v>15.625000000000004</v>
      </c>
      <c r="N134">
        <f>R134*W134*F134</f>
        <v>15.625000000000004</v>
      </c>
      <c r="O134">
        <f>R134*X134*F134</f>
        <v>15.625000000000004</v>
      </c>
      <c r="P134">
        <f>R134*Y134*F134</f>
        <v>15.625000000000004</v>
      </c>
      <c r="Q134">
        <f>R134*Z134*F134</f>
        <v>15.625000000000004</v>
      </c>
      <c r="R134">
        <f t="shared" si="50"/>
        <v>1792.7080667535565</v>
      </c>
      <c r="S134">
        <f t="shared" si="51"/>
        <v>6.9726913331942836E-2</v>
      </c>
      <c r="T134">
        <f>E134*(1+K133)</f>
        <v>6.9726913331942836E-2</v>
      </c>
      <c r="U134">
        <f>E134*(1+L133)</f>
        <v>6.9726913331942836E-2</v>
      </c>
      <c r="V134">
        <f>E134*(1+M133)</f>
        <v>6.9726913331942836E-2</v>
      </c>
      <c r="W134">
        <f>E134*(1+N133)</f>
        <v>6.9726913331942836E-2</v>
      </c>
      <c r="X134">
        <f>E134*(1+O133)</f>
        <v>6.9726913331942836E-2</v>
      </c>
      <c r="Y134">
        <f>E134*(1+P133)</f>
        <v>6.9726913331942836E-2</v>
      </c>
      <c r="Z134">
        <f>E134*(1+Q133)</f>
        <v>6.9726913331942836E-2</v>
      </c>
      <c r="AA134">
        <f>(S134*F134)+(T134*F134)+(U134*F134)+(V134*F134)+(W134*F134)+(X134*F134)+(Y134*F134)+(Z134*F134)</f>
        <v>6.9726913331942822E-2</v>
      </c>
      <c r="AB134">
        <f t="shared" si="52"/>
        <v>224.08850834419457</v>
      </c>
      <c r="AC134">
        <f t="shared" si="56"/>
        <v>0.11748120300751878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 KiB</vt:lpstr>
      <vt:lpstr>Over clients</vt:lpstr>
      <vt:lpstr>Over clients rev order</vt:lpstr>
      <vt:lpstr>Wrong_only_for_network_MVA, M=1</vt:lpstr>
      <vt:lpstr>Wrong_only_for_network_MVA, M=8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2021-05-19T07:58:56Z</dcterms:created>
  <dcterms:modified xsi:type="dcterms:W3CDTF">2021-05-20T19:43:09Z</dcterms:modified>
</cp:coreProperties>
</file>