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OUTPUT" sheetId="1" r:id="rId1"/>
    <sheet name="TOUR" sheetId="2" r:id="rId2"/>
    <sheet name="CUSTOMER" sheetId="3" r:id="rId3"/>
    <sheet name="GIFT" sheetId="4" r:id="rId4"/>
    <sheet name="WINEEXPERT" sheetId="5" r:id="rId5"/>
    <sheet name="TOUROFFERING" sheetId="6" r:id="rId6"/>
    <sheet name="WINEEXPERTOFFERING" sheetId="7" r:id="rId7"/>
    <sheet name="GIFTOFFERING" sheetId="8" r:id="rId8"/>
    <sheet name="BOOKING" sheetId="9" r:id="rId9"/>
    <sheet name="GIFTSELECTED" sheetId="10" r:id="rId10"/>
    <sheet name="PAYMENT" sheetId="11" r:id="rId11"/>
    <sheet name="BROCHUREREQUEST" sheetId="12" r:id="rId12"/>
  </sheets>
  <calcPr calcId="145621"/>
</workbook>
</file>

<file path=xl/calcChain.xml><?xml version="1.0" encoding="utf-8"?>
<calcChain xmlns="http://schemas.openxmlformats.org/spreadsheetml/2006/main">
  <c r="I4" i="10" l="1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K3" i="10"/>
  <c r="J3" i="10"/>
  <c r="I3" i="10"/>
  <c r="I14" i="7"/>
  <c r="G3" i="6"/>
  <c r="I3" i="2"/>
  <c r="I4" i="2"/>
  <c r="I5" i="2"/>
  <c r="I6" i="2"/>
  <c r="M10" i="12"/>
  <c r="L10" i="12"/>
  <c r="K10" i="12"/>
  <c r="J10" i="12"/>
  <c r="I10" i="12"/>
  <c r="H10" i="12"/>
  <c r="M9" i="12"/>
  <c r="L9" i="12"/>
  <c r="K9" i="12"/>
  <c r="J9" i="12"/>
  <c r="I9" i="12"/>
  <c r="H9" i="12"/>
  <c r="M8" i="12"/>
  <c r="L8" i="12"/>
  <c r="K8" i="12"/>
  <c r="J8" i="12"/>
  <c r="I8" i="12"/>
  <c r="H8" i="12"/>
  <c r="M7" i="12"/>
  <c r="L7" i="12"/>
  <c r="K7" i="12"/>
  <c r="J7" i="12"/>
  <c r="I7" i="12"/>
  <c r="H7" i="12"/>
  <c r="M6" i="12"/>
  <c r="L6" i="12"/>
  <c r="K6" i="12"/>
  <c r="J6" i="12"/>
  <c r="I6" i="12"/>
  <c r="H6" i="12"/>
  <c r="M5" i="12"/>
  <c r="L5" i="12"/>
  <c r="K5" i="12"/>
  <c r="J5" i="12"/>
  <c r="I5" i="12"/>
  <c r="H5" i="12"/>
  <c r="M4" i="12"/>
  <c r="L4" i="12"/>
  <c r="K4" i="12"/>
  <c r="J4" i="12"/>
  <c r="I4" i="12"/>
  <c r="H4" i="12"/>
  <c r="M3" i="12"/>
  <c r="L3" i="12"/>
  <c r="K3" i="12"/>
  <c r="J3" i="12"/>
  <c r="I3" i="12"/>
  <c r="H3" i="12"/>
  <c r="M3" i="3"/>
  <c r="M4" i="3"/>
  <c r="M5" i="3"/>
  <c r="M6" i="3"/>
  <c r="M7" i="3"/>
  <c r="M8" i="3"/>
  <c r="M9" i="3"/>
  <c r="M10" i="3"/>
  <c r="M11" i="3"/>
  <c r="M12" i="3"/>
  <c r="M13" i="3"/>
  <c r="H3" i="5"/>
  <c r="H4" i="5"/>
  <c r="H5" i="5"/>
  <c r="H6" i="5"/>
  <c r="K3" i="5"/>
  <c r="K4" i="5"/>
  <c r="K5" i="5"/>
  <c r="K6" i="5"/>
  <c r="I3" i="6"/>
  <c r="I4" i="6"/>
  <c r="I5" i="6"/>
  <c r="I6" i="6"/>
  <c r="I7" i="6"/>
  <c r="I8" i="6"/>
  <c r="I9" i="6"/>
  <c r="I10" i="6"/>
  <c r="I11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I25" i="11"/>
  <c r="J25" i="11"/>
  <c r="K25" i="11"/>
  <c r="M25" i="11"/>
  <c r="I20" i="11"/>
  <c r="J20" i="11"/>
  <c r="K20" i="11"/>
  <c r="M20" i="11"/>
  <c r="I21" i="11"/>
  <c r="J21" i="11"/>
  <c r="K21" i="11"/>
  <c r="M21" i="11"/>
  <c r="I22" i="11"/>
  <c r="J22" i="11"/>
  <c r="K22" i="11"/>
  <c r="M22" i="11"/>
  <c r="I23" i="11"/>
  <c r="J23" i="11"/>
  <c r="K23" i="11"/>
  <c r="M23" i="11"/>
  <c r="I24" i="11"/>
  <c r="J24" i="11"/>
  <c r="K24" i="11"/>
  <c r="M24" i="11"/>
  <c r="I4" i="11"/>
  <c r="J4" i="11"/>
  <c r="K4" i="11"/>
  <c r="M4" i="11"/>
  <c r="I5" i="11"/>
  <c r="J5" i="11"/>
  <c r="K5" i="11"/>
  <c r="M5" i="11"/>
  <c r="I6" i="11"/>
  <c r="J6" i="11"/>
  <c r="K6" i="11"/>
  <c r="M6" i="11"/>
  <c r="I7" i="11"/>
  <c r="J7" i="11"/>
  <c r="K7" i="11"/>
  <c r="M7" i="11"/>
  <c r="I8" i="11"/>
  <c r="J8" i="11"/>
  <c r="K8" i="11"/>
  <c r="M8" i="11"/>
  <c r="I9" i="11"/>
  <c r="J9" i="11"/>
  <c r="K9" i="11"/>
  <c r="M9" i="11"/>
  <c r="I10" i="11"/>
  <c r="J10" i="11"/>
  <c r="K10" i="11"/>
  <c r="M10" i="11"/>
  <c r="I11" i="11"/>
  <c r="J11" i="11"/>
  <c r="K11" i="11"/>
  <c r="M11" i="11"/>
  <c r="I12" i="11"/>
  <c r="J12" i="11"/>
  <c r="K12" i="11"/>
  <c r="M12" i="11"/>
  <c r="I13" i="11"/>
  <c r="J13" i="11"/>
  <c r="K13" i="11"/>
  <c r="M13" i="11"/>
  <c r="I14" i="11"/>
  <c r="J14" i="11"/>
  <c r="K14" i="11"/>
  <c r="M14" i="11"/>
  <c r="I15" i="11"/>
  <c r="J15" i="11"/>
  <c r="K15" i="11"/>
  <c r="M15" i="11"/>
  <c r="I16" i="11"/>
  <c r="J16" i="11"/>
  <c r="K16" i="11"/>
  <c r="M16" i="11"/>
  <c r="I17" i="11"/>
  <c r="J17" i="11"/>
  <c r="K17" i="11"/>
  <c r="M17" i="11"/>
  <c r="I18" i="11"/>
  <c r="J18" i="11"/>
  <c r="K18" i="11"/>
  <c r="M18" i="11"/>
  <c r="I19" i="11"/>
  <c r="J19" i="11"/>
  <c r="K19" i="11"/>
  <c r="M19" i="11"/>
  <c r="M3" i="11"/>
  <c r="K3" i="11"/>
  <c r="J3" i="11"/>
  <c r="I3" i="11"/>
  <c r="L4" i="10"/>
  <c r="M4" i="10"/>
  <c r="L5" i="10"/>
  <c r="M5" i="10"/>
  <c r="L6" i="10"/>
  <c r="M6" i="10"/>
  <c r="L7" i="10"/>
  <c r="M7" i="10"/>
  <c r="L8" i="10"/>
  <c r="M8" i="10"/>
  <c r="L9" i="10"/>
  <c r="M9" i="10"/>
  <c r="L10" i="10"/>
  <c r="M10" i="10"/>
  <c r="L11" i="10"/>
  <c r="M11" i="10"/>
  <c r="L12" i="10"/>
  <c r="M12" i="10"/>
  <c r="L13" i="10"/>
  <c r="M13" i="10"/>
  <c r="L14" i="10"/>
  <c r="M14" i="10"/>
  <c r="L15" i="10"/>
  <c r="M15" i="10"/>
  <c r="L16" i="10"/>
  <c r="M16" i="10"/>
  <c r="L17" i="10"/>
  <c r="M17" i="10"/>
  <c r="L18" i="10"/>
  <c r="M18" i="10"/>
  <c r="L19" i="10"/>
  <c r="M19" i="10"/>
  <c r="L20" i="10"/>
  <c r="M20" i="10"/>
  <c r="L21" i="10"/>
  <c r="M21" i="10"/>
  <c r="L22" i="10"/>
  <c r="M22" i="10"/>
  <c r="L23" i="10"/>
  <c r="M23" i="10"/>
  <c r="L24" i="10"/>
  <c r="M24" i="10"/>
  <c r="L25" i="10"/>
  <c r="M25" i="10"/>
  <c r="L26" i="10"/>
  <c r="M26" i="10"/>
  <c r="L27" i="10"/>
  <c r="M27" i="10"/>
  <c r="L28" i="10"/>
  <c r="M28" i="10"/>
  <c r="L29" i="10"/>
  <c r="M29" i="10"/>
  <c r="L30" i="10"/>
  <c r="M30" i="10"/>
  <c r="L31" i="10"/>
  <c r="M31" i="10"/>
  <c r="L32" i="10"/>
  <c r="M32" i="10"/>
  <c r="L33" i="10"/>
  <c r="M33" i="10"/>
  <c r="L34" i="10"/>
  <c r="M34" i="10"/>
  <c r="L35" i="10"/>
  <c r="M35" i="10"/>
  <c r="L36" i="10"/>
  <c r="M36" i="10"/>
  <c r="M3" i="10"/>
  <c r="L3" i="10"/>
  <c r="H4" i="9"/>
  <c r="I4" i="9"/>
  <c r="J4" i="9"/>
  <c r="K4" i="9"/>
  <c r="L4" i="9"/>
  <c r="H5" i="9"/>
  <c r="I5" i="9"/>
  <c r="J5" i="9"/>
  <c r="K5" i="9"/>
  <c r="L5" i="9"/>
  <c r="H6" i="9"/>
  <c r="I6" i="9"/>
  <c r="J6" i="9"/>
  <c r="K6" i="9"/>
  <c r="L6" i="9"/>
  <c r="H7" i="9"/>
  <c r="I7" i="9"/>
  <c r="J7" i="9"/>
  <c r="K7" i="9"/>
  <c r="L7" i="9"/>
  <c r="H8" i="9"/>
  <c r="I8" i="9"/>
  <c r="J8" i="9"/>
  <c r="K8" i="9"/>
  <c r="L8" i="9"/>
  <c r="H9" i="9"/>
  <c r="I9" i="9"/>
  <c r="J9" i="9"/>
  <c r="K9" i="9"/>
  <c r="L9" i="9"/>
  <c r="H10" i="9"/>
  <c r="I10" i="9"/>
  <c r="J10" i="9"/>
  <c r="K10" i="9"/>
  <c r="L10" i="9"/>
  <c r="H11" i="9"/>
  <c r="I11" i="9"/>
  <c r="J11" i="9"/>
  <c r="K11" i="9"/>
  <c r="L11" i="9"/>
  <c r="H12" i="9"/>
  <c r="I12" i="9"/>
  <c r="J12" i="9"/>
  <c r="K12" i="9"/>
  <c r="L12" i="9"/>
  <c r="H13" i="9"/>
  <c r="I13" i="9"/>
  <c r="J13" i="9"/>
  <c r="K13" i="9"/>
  <c r="L13" i="9"/>
  <c r="H14" i="9"/>
  <c r="I14" i="9"/>
  <c r="J14" i="9"/>
  <c r="K14" i="9"/>
  <c r="L14" i="9"/>
  <c r="H15" i="9"/>
  <c r="I15" i="9"/>
  <c r="J15" i="9"/>
  <c r="K15" i="9"/>
  <c r="L15" i="9"/>
  <c r="H16" i="9"/>
  <c r="I16" i="9"/>
  <c r="J16" i="9"/>
  <c r="K16" i="9"/>
  <c r="L16" i="9"/>
  <c r="H17" i="9"/>
  <c r="I17" i="9"/>
  <c r="J17" i="9"/>
  <c r="K17" i="9"/>
  <c r="L17" i="9"/>
  <c r="H18" i="9"/>
  <c r="I18" i="9"/>
  <c r="J18" i="9"/>
  <c r="K18" i="9"/>
  <c r="L18" i="9"/>
  <c r="H19" i="9"/>
  <c r="I19" i="9"/>
  <c r="J19" i="9"/>
  <c r="K19" i="9"/>
  <c r="L19" i="9"/>
  <c r="H20" i="9"/>
  <c r="I20" i="9"/>
  <c r="J20" i="9"/>
  <c r="K20" i="9"/>
  <c r="L20" i="9"/>
  <c r="H21" i="9"/>
  <c r="I21" i="9"/>
  <c r="J21" i="9"/>
  <c r="K21" i="9"/>
  <c r="L21" i="9"/>
  <c r="H22" i="9"/>
  <c r="I22" i="9"/>
  <c r="J22" i="9"/>
  <c r="K22" i="9"/>
  <c r="L22" i="9"/>
  <c r="H23" i="9"/>
  <c r="I23" i="9"/>
  <c r="J23" i="9"/>
  <c r="K23" i="9"/>
  <c r="L23" i="9"/>
  <c r="H24" i="9"/>
  <c r="I24" i="9"/>
  <c r="J24" i="9"/>
  <c r="K24" i="9"/>
  <c r="L24" i="9"/>
  <c r="H25" i="9"/>
  <c r="I25" i="9"/>
  <c r="J25" i="9"/>
  <c r="K25" i="9"/>
  <c r="L25" i="9"/>
  <c r="L3" i="9"/>
  <c r="K3" i="9"/>
  <c r="J3" i="9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" i="8"/>
  <c r="I3" i="9"/>
  <c r="H3" i="9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H3" i="8"/>
  <c r="G3" i="8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H3" i="6"/>
  <c r="J4" i="7"/>
  <c r="J5" i="7"/>
  <c r="J6" i="7"/>
  <c r="J7" i="7"/>
  <c r="J8" i="7"/>
  <c r="J9" i="7"/>
  <c r="J10" i="7"/>
  <c r="J11" i="7"/>
  <c r="J12" i="7"/>
  <c r="J13" i="7"/>
  <c r="J14" i="7"/>
  <c r="J15" i="7"/>
  <c r="J3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H15" i="7"/>
  <c r="I15" i="7"/>
  <c r="I3" i="7"/>
  <c r="H3" i="7"/>
  <c r="I4" i="5"/>
  <c r="J4" i="5"/>
  <c r="I5" i="5"/>
  <c r="J5" i="5"/>
  <c r="I6" i="5"/>
  <c r="J6" i="5"/>
  <c r="I3" i="5"/>
  <c r="J3" i="5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G3" i="4"/>
  <c r="F3" i="4"/>
  <c r="I4" i="3"/>
  <c r="J4" i="3"/>
  <c r="K4" i="3"/>
  <c r="L4" i="3"/>
  <c r="I5" i="3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L3" i="3"/>
  <c r="J3" i="3"/>
  <c r="K3" i="3"/>
  <c r="I3" i="3"/>
  <c r="H4" i="2"/>
  <c r="J4" i="2"/>
  <c r="K4" i="2"/>
  <c r="H5" i="2"/>
  <c r="J5" i="2"/>
  <c r="K5" i="2"/>
  <c r="H6" i="2"/>
  <c r="J6" i="2"/>
  <c r="K6" i="2"/>
  <c r="K3" i="2"/>
  <c r="J3" i="2"/>
  <c r="H3" i="2"/>
</calcChain>
</file>

<file path=xl/sharedStrings.xml><?xml version="1.0" encoding="utf-8"?>
<sst xmlns="http://schemas.openxmlformats.org/spreadsheetml/2006/main" count="1587" uniqueCount="212">
  <si>
    <t>ShortName</t>
  </si>
  <si>
    <t>CurrentPrice</t>
  </si>
  <si>
    <t>CFirstName</t>
  </si>
  <si>
    <t>CPhoneNo</t>
  </si>
  <si>
    <t>GCode</t>
  </si>
  <si>
    <t>EFirstName</t>
  </si>
  <si>
    <t>EPhoneNo</t>
  </si>
  <si>
    <t>EventDate</t>
  </si>
  <si>
    <t>Price</t>
  </si>
  <si>
    <t>BookingDate</t>
  </si>
  <si>
    <t>PayDate</t>
  </si>
  <si>
    <t>AmtPaid</t>
  </si>
  <si>
    <t>PaymentType</t>
  </si>
  <si>
    <t>RequestDate</t>
  </si>
  <si>
    <t>SentDate</t>
  </si>
  <si>
    <t>B1</t>
  </si>
  <si>
    <t>R2</t>
  </si>
  <si>
    <t>W1</t>
  </si>
  <si>
    <t>S1</t>
  </si>
  <si>
    <t>A great tour for visitors new to wine tasting. Our experts describe the process of wine tasting, purchasing wine and how to plan your wine cellar</t>
  </si>
  <si>
    <t>Sample brilliant red wine varieties from this famous region wineries with one of our distinguished wine experts</t>
  </si>
  <si>
    <t>Taste the best white wines  of the regions many world renowned wineries under the guidance of one of our celebrated wine experts</t>
  </si>
  <si>
    <t>The region is famed for its interesting forms of sparkling wines. Our expert tour leader will ensure that this is an experience never to be forgotten</t>
  </si>
  <si>
    <t>Wine Appreciation</t>
  </si>
  <si>
    <t>Red Wine Tour</t>
  </si>
  <si>
    <t>White Wine Tour</t>
  </si>
  <si>
    <t>Sparkling Wine Tour</t>
  </si>
  <si>
    <t>C123</t>
  </si>
  <si>
    <t>C078</t>
  </si>
  <si>
    <t>C178</t>
  </si>
  <si>
    <t>C191</t>
  </si>
  <si>
    <t>C218</t>
  </si>
  <si>
    <t>C225</t>
  </si>
  <si>
    <t>C267</t>
  </si>
  <si>
    <t>C334</t>
  </si>
  <si>
    <t>C367</t>
  </si>
  <si>
    <t>C555</t>
  </si>
  <si>
    <t>C215</t>
  </si>
  <si>
    <t>Joel</t>
  </si>
  <si>
    <t>Warren</t>
  </si>
  <si>
    <t>Grant</t>
  </si>
  <si>
    <t>Simpson</t>
  </si>
  <si>
    <t>Sarah</t>
  </si>
  <si>
    <t>Charter</t>
  </si>
  <si>
    <t>Sue</t>
  </si>
  <si>
    <t>Armstrong</t>
  </si>
  <si>
    <t>Henry</t>
  </si>
  <si>
    <t>Ryde</t>
  </si>
  <si>
    <t>Ziggy</t>
  </si>
  <si>
    <t>Lee</t>
  </si>
  <si>
    <t>Karin</t>
  </si>
  <si>
    <t>Black</t>
  </si>
  <si>
    <t>Helen</t>
  </si>
  <si>
    <t>Chin</t>
  </si>
  <si>
    <t>Ryan</t>
  </si>
  <si>
    <t>Ted</t>
  </si>
  <si>
    <t>Smith</t>
  </si>
  <si>
    <t>Clare</t>
  </si>
  <si>
    <t>Watts</t>
  </si>
  <si>
    <t>7 Bluff Rd</t>
  </si>
  <si>
    <t>8 White St</t>
  </si>
  <si>
    <t>17 Low St</t>
  </si>
  <si>
    <t>1 Black St</t>
  </si>
  <si>
    <t>6 Red Rd</t>
  </si>
  <si>
    <t>7 John St</t>
  </si>
  <si>
    <t>1 Hight St</t>
  </si>
  <si>
    <t>19 Hill Ave</t>
  </si>
  <si>
    <t>23 Wall St</t>
  </si>
  <si>
    <t>15 Dale Rd</t>
  </si>
  <si>
    <t>CNo</t>
  </si>
  <si>
    <t>TCode</t>
  </si>
  <si>
    <t>TDescription</t>
  </si>
  <si>
    <t>CSurname</t>
  </si>
  <si>
    <t>CAddress</t>
  </si>
  <si>
    <t>INSERT INTO CUSTOMER(CNo, CFirstName, CSurname, CAddress, CPhoneNo) VALUES(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</si>
  <si>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</si>
  <si>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</si>
  <si>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</si>
  <si>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</si>
  <si>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</si>
  <si>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</si>
  <si>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</si>
  <si>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</si>
  <si>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</si>
  <si>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</si>
  <si>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Collectors Red Wine Glass</t>
  </si>
  <si>
    <t>Cork Screw</t>
  </si>
  <si>
    <t>Sherry Glass</t>
  </si>
  <si>
    <t>White Wine Glass</t>
  </si>
  <si>
    <t>Guide to Wine Tasting Handbook</t>
  </si>
  <si>
    <t>Winery Guide Handbook</t>
  </si>
  <si>
    <t>Wine for Women Handbook</t>
  </si>
  <si>
    <t>Wine Museum Voucher</t>
  </si>
  <si>
    <t>Collectors Sparkling Wine Glass</t>
  </si>
  <si>
    <t>Commemorative Cup</t>
  </si>
  <si>
    <t>GDescription</t>
  </si>
  <si>
    <t>INSERT INTO GIFT(GCode, GDescription) VALUES(</t>
  </si>
  <si>
    <t>ENo</t>
  </si>
  <si>
    <t>ESurname</t>
  </si>
  <si>
    <t>Geof</t>
  </si>
  <si>
    <t>Millar</t>
  </si>
  <si>
    <t>Davies</t>
  </si>
  <si>
    <t>Hillary</t>
  </si>
  <si>
    <t>Cork</t>
  </si>
  <si>
    <t>Penny</t>
  </si>
  <si>
    <t>Folds</t>
  </si>
  <si>
    <t>INSERT INTO WINEEXPERT(ENo, EFirstName, Esurname, EPhoneNo) VALUES(</t>
  </si>
  <si>
    <t>INSERT INTO TOUROFFERING(Tcode, EventDate, Price) VALUES(</t>
  </si>
  <si>
    <t>INSERT INTO WINEEXPERTOFFERING(ENo, TCode, EventDate) VALUES(</t>
  </si>
  <si>
    <t>INSERT INTO GIFTOFFERING(TCode, EventDate, GCode) VALUES(</t>
  </si>
  <si>
    <t>INSERT INTO BOOKING(CNo, BookingDate, TCode, EventDate) VALUES(</t>
  </si>
  <si>
    <t>Cash</t>
  </si>
  <si>
    <t>Cheque</t>
  </si>
  <si>
    <t>INSERT INTO PAYMENT(PayDate, CNo, BookingDate, AmtPaid, PaymentType) VALUES('</t>
  </si>
  <si>
    <t>INSERT INTO BROCHUREREQUEST(CNo, TCode, RequestDate, SentDate) VALUES(</t>
  </si>
  <si>
    <t>INSERT INTO TOUR(TCode, CurrentPrice, TDescription, ShortName) VALUES(</t>
  </si>
  <si>
    <t>CreditCard</t>
  </si>
  <si>
    <t>INSERT INTO GIFTSELECTED(CNo, BookingDate, TCode, EventDate, GCode) VALUES(</t>
  </si>
  <si>
    <t>START OF OUTPUT SECTION</t>
  </si>
  <si>
    <t>Student ID: 1779133</t>
  </si>
  <si>
    <t>Student Name: Kyle Ding</t>
  </si>
  <si>
    <t>----------------------------------------------------------</t>
  </si>
  <si>
    <t>Student ID: 700513X</t>
  </si>
  <si>
    <t>Student Name: Jonas Bunawan</t>
  </si>
  <si>
    <t>Student ID: 1799452</t>
  </si>
  <si>
    <t>Student Name: Aaron Long</t>
  </si>
  <si>
    <t>-----------------------------------------------------------</t>
  </si>
  <si>
    <t>Student ID: 9991417</t>
  </si>
  <si>
    <t>Student Name: Michael Andrew Apostolopoulos</t>
  </si>
  <si>
    <t>--------------------------------------------------------------</t>
  </si>
  <si>
    <t>Task 3.1</t>
  </si>
  <si>
    <t>DROP ALL TABLES</t>
  </si>
  <si>
    <t>OK. 0 rows</t>
  </si>
  <si>
    <t>Task 3.2</t>
  </si>
  <si>
    <t>CREATE ALL TABLES</t>
  </si>
  <si>
    <t>Task 3.3</t>
  </si>
  <si>
    <t>INSERT VALID DATA</t>
  </si>
  <si>
    <t>OK. 1 rows</t>
  </si>
  <si>
    <t>Task 4</t>
  </si>
  <si>
    <t>TEST CONSTRAINTS HERE WITH STATEMENTS THAT MUST FAIL</t>
  </si>
  <si>
    <t>INSERT INTO WINEEXPERTOFFERING(ENo, TCode, EventDate) VALUES( '22', 'B1', '2013/02/18')</t>
  </si>
  <si>
    <t>*</t>
  </si>
  <si>
    <t>Error at line 1:</t>
  </si>
  <si>
    <t>ORA-02291: integrity constraint (S700513X.FK_WINEEXPERTOFFERING_ENO) violated - parent key not found</t>
  </si>
  <si>
    <t>INSERT INTO BOOKING(CNo, BookingDate, TCode, EventDate) VALUES( 'C078', '2013/11/03', 'W1','2014/01/01')</t>
  </si>
  <si>
    <t>ORA-02291: integrity constraint (S700513X.FK_BOOKING_EVENTDATETCODE) violated - parent key not found</t>
  </si>
  <si>
    <t>INSERT INTO PAYMENT(PayDate, CNo, BookingDate, AmtPaid, PaymentType) VALUES('2013/01/31', 'C225', '2013/01/18', '280', 'Cash')</t>
  </si>
  <si>
    <t>ORA-02291: integrity constraint (S700513X.FK_PAYMENT_CNOBOOKINGDATE) violated - parent key not found</t>
  </si>
  <si>
    <t>INSERT INTO GIFTOFFERING(TCode, EventDate, GCode) VALUES( 'W1', '2014/01/01', 'G09')</t>
  </si>
  <si>
    <t>ORA-02291: integrity constraint (S700513X.FK_GIFTOFFERING_EVENTDATETCODE) violated - parent key not found</t>
  </si>
  <si>
    <t>INSERT INTO GIFTSELECTED(CNo, BookingDate, TCode, EventDate, GCode) VALUES( 'C123', '2013/01/18', 'R2', '2013/01/07', 'G09')</t>
  </si>
  <si>
    <t>ORA-02291: integrity constraint (S700513X.FK_GIFTSELECTED_GCODE) violated - parent key not found</t>
  </si>
  <si>
    <t>Task 5</t>
  </si>
  <si>
    <t>QUERY 1</t>
  </si>
  <si>
    <t>SELECT C.CNo "Customer No", C.CFirstName || ' ' || C.CSurname "Customer Name", C.CAddress "Address" , C.CPhoneNo "Phone No" FROM CUSTOMER C ORDER BY "Customer No"</t>
  </si>
  <si>
    <t>Customer No</t>
  </si>
  <si>
    <t>Customer Name</t>
  </si>
  <si>
    <t>Address</t>
  </si>
  <si>
    <t>Phone No</t>
  </si>
  <si>
    <t>Clare Watts</t>
  </si>
  <si>
    <t>Joel Warren</t>
  </si>
  <si>
    <t>Grant Simpson</t>
  </si>
  <si>
    <t>Sarah Charter</t>
  </si>
  <si>
    <t>Henry Ryde</t>
  </si>
  <si>
    <t>Sue Armstrong</t>
  </si>
  <si>
    <t>Ziggy Lee</t>
  </si>
  <si>
    <t>Karin Black</t>
  </si>
  <si>
    <t>Helen Chin</t>
  </si>
  <si>
    <t>Ryan Chin</t>
  </si>
  <si>
    <t>Ted Smith</t>
  </si>
  <si>
    <t>OK. 11 rows selected.</t>
  </si>
  <si>
    <t>QUERY 2</t>
  </si>
  <si>
    <t>SELECT O.TCode "Tour Code", O.EventDate "Event Date" ,W.EFirstName || ' ' || W.ESurname "Expert Name(s)" FROM WINEEXPERTOFFERING WO JOIN TOUROFFERING O on WO.EventDate = O.EventDate JOIN WINEEXPERT W on WO.ENo = W.ENo ORDER BY O.TCode ,O.EventDate ,W.ESurname</t>
  </si>
  <si>
    <t>Tour Code</t>
  </si>
  <si>
    <t>Event Date</t>
  </si>
  <si>
    <t>Expert Name(s)</t>
  </si>
  <si>
    <t>Geof Millar</t>
  </si>
  <si>
    <t>Hillary Cork</t>
  </si>
  <si>
    <t>Sue Davies</t>
  </si>
  <si>
    <t>Penny Folds</t>
  </si>
  <si>
    <t>OK. 16 rows selected.</t>
  </si>
  <si>
    <t>QUERY 3</t>
  </si>
  <si>
    <t>SELECT O.TCode "Tour Code", O.EventDate "Event Date" ,C.CNo "Customer No", C.CFirstName || ' ' || C.CSurname "Customer Name" FROM BOOKING B JOIN TOUROFFERING O on O.EventDate = B.EventDate JOIN CUSTOMER C on B.CNo = C.CNo ORDER BY O.TCode ,O.EventDate ,C.CNo</t>
  </si>
  <si>
    <t>OK. 33 rows selected.</t>
  </si>
  <si>
    <t>QUERY 4</t>
  </si>
  <si>
    <t>SELECT DISTINCT O.TCode "Tour Code", O.EventDate "Event Date" ,G.GCode "Gift Code", G.GDescription "Gift Description" FROM GIFTOFFERING GO JOIN TOUROFFERING O on O.EventDate = GO.EventDate JOIN GIFT G on GO.GCode = G.GCode ORDER BY O.TCode ,O.EventDate ,G.GCode</t>
  </si>
  <si>
    <t>Gift Code</t>
  </si>
  <si>
    <t>Gift Description</t>
  </si>
  <si>
    <t>OK. 34 rows selected.</t>
  </si>
  <si>
    <t>QUERY 5</t>
  </si>
  <si>
    <t>SELECT DISTINCT GO2.TCode "Tour Code", GO1.EventDate "Event Date" ,C.CNo "Customer No", C.CFirstName || ' ' || C.CSurname "Customer Name",G.GCode "Gift Code",G.GDescription "Gift Description" FROM GIFTSELECTED GS JOIN BOOKING B on B.BookingDate = GS.BookingDate JOIN CUSTOMER C on B.CNo = C.CNo JOIN GIFTOFFERING GO on GO.GCode = GS.GCode JOIN GIFTOFFERING GO1 on GO1.EventDate = GS.EventDate JOIN GIFTOFFERING GO2 on GO2.TCode =GS.TCode JOIN GIFT G on GO.GCode = G.GCode ORDER BY GO2.TCode ,GO1.EventDate ,C.CNo,G.GCode</t>
  </si>
  <si>
    <t>OK. 69 rows selected.</t>
  </si>
  <si>
    <t>Task 6</t>
  </si>
  <si>
    <t>QUERY 6</t>
  </si>
  <si>
    <t>SELECT C.CNo "Customer No", C.CFirstName || ' ' || C.CSurname "Customer Name", SUM(P.AmtPaid) "Total Payment" FROM CUSTOMER C LEFT OUTER JOIN BOOKING B on C.CNo = B.CNo LEFT OUTER JOIN PAYMENT P on P.CNo = B.CNo GROUP BY C.CNo, C.CFirstName || ' ' || C.CSurname ORDER BY "Customer No"</t>
  </si>
  <si>
    <t>Total Payment</t>
  </si>
  <si>
    <t>QUERY 7</t>
  </si>
  <si>
    <t>SELECT T.TCode "Tour Code", SUM(P.AmtPaid) "Total Payment" FROM TOUR T LEFT OUTER JOIN TOUROFFERING O on T.TCode = O.TCode LEFT OUTER JOIN BOOKING B on O.TCode = B.TCode LEFT OUTER JOIN PAYMENT P on B.BookingDate = P.BookingDate GROUP BY T.TCode ORDER BY "Tour Code"</t>
  </si>
  <si>
    <t>OK. 4 rows selected.</t>
  </si>
  <si>
    <t>QUERY 8</t>
  </si>
  <si>
    <t>SELECT G.GCode "Gift Code", G.GDescription "Gift Description", COUNT(S.GCode) "Total Numbers Being Selected" FROM GIFT G LEFT OUTER JOIN GIFTOFFERING O on G.GCode = O.GCode LEFT OUTER JOIN GIFTSELECTED S on S.GCode = O.GCode GROUP BY G.GCode, G.GDescription ORDER BY "Total Numbers Being Selected" DESC</t>
  </si>
  <si>
    <t>Total Numbers Being Selected</t>
  </si>
  <si>
    <t>OK. 10 rows selected.</t>
  </si>
  <si>
    <t>QUERY 9</t>
  </si>
  <si>
    <t>SELECT T.TCode "Tour Code", T.ShortName "Description", T.CurrentPrice "Current Price", MIN(O.Price) "Minimum Price" FROM TOUR T LEFT OUTER JOIN TOUROFFERING O on T.TCode = O.TCode GROUP BY T.TCode, T.ShortName, T.CurrentPrice ORDER BY "Description"</t>
  </si>
  <si>
    <t>Description</t>
  </si>
  <si>
    <t>Current Price</t>
  </si>
  <si>
    <t>Minimum Price</t>
  </si>
  <si>
    <t>QUERY 10</t>
  </si>
  <si>
    <t>SELECT R.CNo "Customer No" , C.CFirstName || ' ' || C.CSurname "Customer Name" , B.TCode "Tour Code" , B.EventDate "Event Date" FROM BROCHUREREQUEST R INNER JOIN CUSTOMER C on C.CNo = R.CNo INNER JOIN BOOKING B on B.TCode = R.TCode AND C.CNo = B.CNo ORDER BY "Event Date"</t>
  </si>
  <si>
    <t>OK. 6 rows selected.</t>
  </si>
  <si>
    <t>END OF OUTPUT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</si>
</sst>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1" xfId="0" applyFill="1" applyBorder="1"/>
    <xf numFmtId="164" fontId="0" fillId="0" borderId="1" xfId="0" applyNumberFormat="1" applyBorder="1"/>
    <xf numFmtId="164" fontId="0" fillId="0" borderId="0" xfId="0" applyNumberFormat="1"/>
    <xf numFmtId="164" fontId="0" fillId="0" borderId="0" xfId="0" quotePrefix="1" applyNumberFormat="1"/>
    <xf numFmtId="0" fontId="0" fillId="0" borderId="0" xfId="0" quotePrefix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58"/>
  <sheetViews>
    <sheetView tabSelected="1" workbookViewId="0">
      <selection activeCell="I3" sqref="I3"/>
    </sheetView>
  </sheetViews>
  <sheetFormatPr defaultRowHeight="15" x14ac:dyDescent="0.25"/>
  <cols>
    <col min="3" max="3" width="11.42578125" customWidth="1"/>
    <col min="5" max="5" width="11.140625" customWidth="1"/>
  </cols>
  <sheetData>
    <row r="2" spans="2:2" x14ac:dyDescent="0.25">
      <c r="B2" t="s">
        <v>118</v>
      </c>
    </row>
    <row r="4" spans="2:2" x14ac:dyDescent="0.25">
      <c r="B4" t="s">
        <v>119</v>
      </c>
    </row>
    <row r="6" spans="2:2" x14ac:dyDescent="0.25">
      <c r="B6" t="s">
        <v>120</v>
      </c>
    </row>
    <row r="8" spans="2:2" x14ac:dyDescent="0.25">
      <c r="B8" t="s">
        <v>121</v>
      </c>
    </row>
    <row r="10" spans="2:2" x14ac:dyDescent="0.25">
      <c r="B10" t="s">
        <v>122</v>
      </c>
    </row>
    <row r="12" spans="2:2" x14ac:dyDescent="0.25">
      <c r="B12" t="s">
        <v>123</v>
      </c>
    </row>
    <row r="14" spans="2:2" x14ac:dyDescent="0.25">
      <c r="B14" t="s">
        <v>121</v>
      </c>
    </row>
    <row r="16" spans="2:2" x14ac:dyDescent="0.25">
      <c r="B16" t="s">
        <v>124</v>
      </c>
    </row>
    <row r="18" spans="2:2" x14ac:dyDescent="0.25">
      <c r="B18" t="s">
        <v>125</v>
      </c>
    </row>
    <row r="20" spans="2:2" x14ac:dyDescent="0.25">
      <c r="B20" t="s">
        <v>126</v>
      </c>
    </row>
    <row r="22" spans="2:2" x14ac:dyDescent="0.25">
      <c r="B22" t="s">
        <v>127</v>
      </c>
    </row>
    <row r="24" spans="2:2" x14ac:dyDescent="0.25">
      <c r="B24" t="s">
        <v>128</v>
      </c>
    </row>
    <row r="26" spans="2:2" x14ac:dyDescent="0.25">
      <c r="B26" t="s">
        <v>129</v>
      </c>
    </row>
    <row r="28" spans="2:2" x14ac:dyDescent="0.25">
      <c r="B28" t="s">
        <v>130</v>
      </c>
    </row>
    <row r="30" spans="2:2" x14ac:dyDescent="0.25">
      <c r="B30" t="s">
        <v>131</v>
      </c>
    </row>
    <row r="32" spans="2:2" x14ac:dyDescent="0.25">
      <c r="B32" t="s">
        <v>132</v>
      </c>
    </row>
    <row r="34" spans="2:2" x14ac:dyDescent="0.25">
      <c r="B34" t="s">
        <v>132</v>
      </c>
    </row>
    <row r="36" spans="2:2" x14ac:dyDescent="0.25">
      <c r="B36" t="s">
        <v>132</v>
      </c>
    </row>
    <row r="38" spans="2:2" x14ac:dyDescent="0.25">
      <c r="B38" t="s">
        <v>132</v>
      </c>
    </row>
    <row r="40" spans="2:2" x14ac:dyDescent="0.25">
      <c r="B40" t="s">
        <v>132</v>
      </c>
    </row>
    <row r="42" spans="2:2" x14ac:dyDescent="0.25">
      <c r="B42" t="s">
        <v>132</v>
      </c>
    </row>
    <row r="44" spans="2:2" x14ac:dyDescent="0.25">
      <c r="B44" t="s">
        <v>132</v>
      </c>
    </row>
    <row r="46" spans="2:2" x14ac:dyDescent="0.25">
      <c r="B46" t="s">
        <v>132</v>
      </c>
    </row>
    <row r="48" spans="2:2" x14ac:dyDescent="0.25">
      <c r="B48" t="s">
        <v>132</v>
      </c>
    </row>
    <row r="50" spans="2:2" x14ac:dyDescent="0.25">
      <c r="B50" t="s">
        <v>132</v>
      </c>
    </row>
    <row r="52" spans="2:2" x14ac:dyDescent="0.25">
      <c r="B52" t="s">
        <v>132</v>
      </c>
    </row>
    <row r="54" spans="2:2" x14ac:dyDescent="0.25">
      <c r="B54" t="s">
        <v>129</v>
      </c>
    </row>
    <row r="56" spans="2:2" x14ac:dyDescent="0.25">
      <c r="B56" t="s">
        <v>133</v>
      </c>
    </row>
    <row r="58" spans="2:2" x14ac:dyDescent="0.25">
      <c r="B58" t="s">
        <v>134</v>
      </c>
    </row>
    <row r="60" spans="2:2" x14ac:dyDescent="0.25">
      <c r="B60" t="s">
        <v>132</v>
      </c>
    </row>
    <row r="62" spans="2:2" x14ac:dyDescent="0.25">
      <c r="B62" t="s">
        <v>132</v>
      </c>
    </row>
    <row r="64" spans="2:2" x14ac:dyDescent="0.25">
      <c r="B64" t="s">
        <v>132</v>
      </c>
    </row>
    <row r="66" spans="2:2" x14ac:dyDescent="0.25">
      <c r="B66" t="s">
        <v>132</v>
      </c>
    </row>
    <row r="68" spans="2:2" x14ac:dyDescent="0.25">
      <c r="B68" t="s">
        <v>132</v>
      </c>
    </row>
    <row r="70" spans="2:2" x14ac:dyDescent="0.25">
      <c r="B70" t="s">
        <v>132</v>
      </c>
    </row>
    <row r="72" spans="2:2" x14ac:dyDescent="0.25">
      <c r="B72" t="s">
        <v>132</v>
      </c>
    </row>
    <row r="74" spans="2:2" x14ac:dyDescent="0.25">
      <c r="B74" t="s">
        <v>132</v>
      </c>
    </row>
    <row r="76" spans="2:2" x14ac:dyDescent="0.25">
      <c r="B76" t="s">
        <v>132</v>
      </c>
    </row>
    <row r="78" spans="2:2" x14ac:dyDescent="0.25">
      <c r="B78" t="s">
        <v>132</v>
      </c>
    </row>
    <row r="80" spans="2:2" x14ac:dyDescent="0.25">
      <c r="B80" t="s">
        <v>132</v>
      </c>
    </row>
    <row r="82" spans="2:2" x14ac:dyDescent="0.25">
      <c r="B82" t="s">
        <v>129</v>
      </c>
    </row>
    <row r="84" spans="2:2" x14ac:dyDescent="0.25">
      <c r="B84" t="s">
        <v>135</v>
      </c>
    </row>
    <row r="86" spans="2:2" x14ac:dyDescent="0.25">
      <c r="B86" t="s">
        <v>136</v>
      </c>
    </row>
    <row r="88" spans="2:2" x14ac:dyDescent="0.25">
      <c r="B88" t="s">
        <v>137</v>
      </c>
    </row>
    <row r="90" spans="2:2" x14ac:dyDescent="0.25">
      <c r="B90" t="s">
        <v>137</v>
      </c>
    </row>
    <row r="92" spans="2:2" x14ac:dyDescent="0.25">
      <c r="B92" t="s">
        <v>137</v>
      </c>
    </row>
    <row r="94" spans="2:2" x14ac:dyDescent="0.25">
      <c r="B94" t="s">
        <v>137</v>
      </c>
    </row>
    <row r="96" spans="2:2" x14ac:dyDescent="0.25">
      <c r="B96" t="s">
        <v>137</v>
      </c>
    </row>
    <row r="98" spans="2:2" x14ac:dyDescent="0.25">
      <c r="B98" t="s">
        <v>137</v>
      </c>
    </row>
    <row r="100" spans="2:2" x14ac:dyDescent="0.25">
      <c r="B100" t="s">
        <v>137</v>
      </c>
    </row>
    <row r="102" spans="2:2" x14ac:dyDescent="0.25">
      <c r="B102" t="s">
        <v>137</v>
      </c>
    </row>
    <row r="104" spans="2:2" x14ac:dyDescent="0.25">
      <c r="B104" t="s">
        <v>137</v>
      </c>
    </row>
    <row r="106" spans="2:2" x14ac:dyDescent="0.25">
      <c r="B106" t="s">
        <v>137</v>
      </c>
    </row>
    <row r="108" spans="2:2" x14ac:dyDescent="0.25">
      <c r="B108" t="s">
        <v>137</v>
      </c>
    </row>
    <row r="110" spans="2:2" x14ac:dyDescent="0.25">
      <c r="B110" t="s">
        <v>137</v>
      </c>
    </row>
    <row r="112" spans="2:2" x14ac:dyDescent="0.25">
      <c r="B112" t="s">
        <v>137</v>
      </c>
    </row>
    <row r="114" spans="2:2" x14ac:dyDescent="0.25">
      <c r="B114" t="s">
        <v>137</v>
      </c>
    </row>
    <row r="116" spans="2:2" x14ac:dyDescent="0.25">
      <c r="B116" t="s">
        <v>137</v>
      </c>
    </row>
    <row r="118" spans="2:2" x14ac:dyDescent="0.25">
      <c r="B118" t="s">
        <v>137</v>
      </c>
    </row>
    <row r="120" spans="2:2" x14ac:dyDescent="0.25">
      <c r="B120" t="s">
        <v>137</v>
      </c>
    </row>
    <row r="122" spans="2:2" x14ac:dyDescent="0.25">
      <c r="B122" t="s">
        <v>137</v>
      </c>
    </row>
    <row r="124" spans="2:2" x14ac:dyDescent="0.25">
      <c r="B124" t="s">
        <v>137</v>
      </c>
    </row>
    <row r="126" spans="2:2" x14ac:dyDescent="0.25">
      <c r="B126" t="s">
        <v>137</v>
      </c>
    </row>
    <row r="128" spans="2:2" x14ac:dyDescent="0.25">
      <c r="B128" t="s">
        <v>137</v>
      </c>
    </row>
    <row r="130" spans="2:2" x14ac:dyDescent="0.25">
      <c r="B130" t="s">
        <v>137</v>
      </c>
    </row>
    <row r="132" spans="2:2" x14ac:dyDescent="0.25">
      <c r="B132" t="s">
        <v>137</v>
      </c>
    </row>
    <row r="134" spans="2:2" x14ac:dyDescent="0.25">
      <c r="B134" t="s">
        <v>137</v>
      </c>
    </row>
    <row r="136" spans="2:2" x14ac:dyDescent="0.25">
      <c r="B136" t="s">
        <v>137</v>
      </c>
    </row>
    <row r="138" spans="2:2" x14ac:dyDescent="0.25">
      <c r="B138" t="s">
        <v>137</v>
      </c>
    </row>
    <row r="140" spans="2:2" x14ac:dyDescent="0.25">
      <c r="B140" t="s">
        <v>137</v>
      </c>
    </row>
    <row r="142" spans="2:2" x14ac:dyDescent="0.25">
      <c r="B142" t="s">
        <v>137</v>
      </c>
    </row>
    <row r="144" spans="2:2" x14ac:dyDescent="0.25">
      <c r="B144" t="s">
        <v>137</v>
      </c>
    </row>
    <row r="146" spans="2:2" x14ac:dyDescent="0.25">
      <c r="B146" t="s">
        <v>137</v>
      </c>
    </row>
    <row r="148" spans="2:2" x14ac:dyDescent="0.25">
      <c r="B148" t="s">
        <v>137</v>
      </c>
    </row>
    <row r="150" spans="2:2" x14ac:dyDescent="0.25">
      <c r="B150" t="s">
        <v>137</v>
      </c>
    </row>
    <row r="152" spans="2:2" x14ac:dyDescent="0.25">
      <c r="B152" t="s">
        <v>137</v>
      </c>
    </row>
    <row r="154" spans="2:2" x14ac:dyDescent="0.25">
      <c r="B154" t="s">
        <v>137</v>
      </c>
    </row>
    <row r="156" spans="2:2" x14ac:dyDescent="0.25">
      <c r="B156" t="s">
        <v>137</v>
      </c>
    </row>
    <row r="158" spans="2:2" x14ac:dyDescent="0.25">
      <c r="B158" t="s">
        <v>137</v>
      </c>
    </row>
    <row r="160" spans="2:2" x14ac:dyDescent="0.25">
      <c r="B160" t="s">
        <v>137</v>
      </c>
    </row>
    <row r="162" spans="2:2" x14ac:dyDescent="0.25">
      <c r="B162" t="s">
        <v>137</v>
      </c>
    </row>
    <row r="164" spans="2:2" x14ac:dyDescent="0.25">
      <c r="B164" t="s">
        <v>137</v>
      </c>
    </row>
    <row r="166" spans="2:2" x14ac:dyDescent="0.25">
      <c r="B166" t="s">
        <v>137</v>
      </c>
    </row>
    <row r="168" spans="2:2" x14ac:dyDescent="0.25">
      <c r="B168" t="s">
        <v>137</v>
      </c>
    </row>
    <row r="170" spans="2:2" x14ac:dyDescent="0.25">
      <c r="B170" t="s">
        <v>137</v>
      </c>
    </row>
    <row r="172" spans="2:2" x14ac:dyDescent="0.25">
      <c r="B172" t="s">
        <v>137</v>
      </c>
    </row>
    <row r="174" spans="2:2" x14ac:dyDescent="0.25">
      <c r="B174" t="s">
        <v>137</v>
      </c>
    </row>
    <row r="176" spans="2:2" x14ac:dyDescent="0.25">
      <c r="B176" t="s">
        <v>137</v>
      </c>
    </row>
    <row r="178" spans="2:2" x14ac:dyDescent="0.25">
      <c r="B178" t="s">
        <v>137</v>
      </c>
    </row>
    <row r="180" spans="2:2" x14ac:dyDescent="0.25">
      <c r="B180" t="s">
        <v>137</v>
      </c>
    </row>
    <row r="182" spans="2:2" x14ac:dyDescent="0.25">
      <c r="B182" t="s">
        <v>137</v>
      </c>
    </row>
    <row r="184" spans="2:2" x14ac:dyDescent="0.25">
      <c r="B184" t="s">
        <v>137</v>
      </c>
    </row>
    <row r="186" spans="2:2" x14ac:dyDescent="0.25">
      <c r="B186" t="s">
        <v>137</v>
      </c>
    </row>
    <row r="188" spans="2:2" x14ac:dyDescent="0.25">
      <c r="B188" t="s">
        <v>137</v>
      </c>
    </row>
    <row r="190" spans="2:2" x14ac:dyDescent="0.25">
      <c r="B190" t="s">
        <v>137</v>
      </c>
    </row>
    <row r="192" spans="2:2" x14ac:dyDescent="0.25">
      <c r="B192" t="s">
        <v>137</v>
      </c>
    </row>
    <row r="194" spans="2:2" x14ac:dyDescent="0.25">
      <c r="B194" t="s">
        <v>137</v>
      </c>
    </row>
    <row r="196" spans="2:2" x14ac:dyDescent="0.25">
      <c r="B196" t="s">
        <v>137</v>
      </c>
    </row>
    <row r="198" spans="2:2" x14ac:dyDescent="0.25">
      <c r="B198" t="s">
        <v>137</v>
      </c>
    </row>
    <row r="200" spans="2:2" x14ac:dyDescent="0.25">
      <c r="B200" t="s">
        <v>137</v>
      </c>
    </row>
    <row r="202" spans="2:2" x14ac:dyDescent="0.25">
      <c r="B202" t="s">
        <v>137</v>
      </c>
    </row>
    <row r="204" spans="2:2" x14ac:dyDescent="0.25">
      <c r="B204" t="s">
        <v>137</v>
      </c>
    </row>
    <row r="206" spans="2:2" x14ac:dyDescent="0.25">
      <c r="B206" t="s">
        <v>137</v>
      </c>
    </row>
    <row r="208" spans="2:2" x14ac:dyDescent="0.25">
      <c r="B208" t="s">
        <v>137</v>
      </c>
    </row>
    <row r="210" spans="2:2" x14ac:dyDescent="0.25">
      <c r="B210" t="s">
        <v>137</v>
      </c>
    </row>
    <row r="212" spans="2:2" x14ac:dyDescent="0.25">
      <c r="B212" t="s">
        <v>137</v>
      </c>
    </row>
    <row r="214" spans="2:2" x14ac:dyDescent="0.25">
      <c r="B214" t="s">
        <v>137</v>
      </c>
    </row>
    <row r="216" spans="2:2" x14ac:dyDescent="0.25">
      <c r="B216" t="s">
        <v>137</v>
      </c>
    </row>
    <row r="218" spans="2:2" x14ac:dyDescent="0.25">
      <c r="B218" t="s">
        <v>137</v>
      </c>
    </row>
    <row r="220" spans="2:2" x14ac:dyDescent="0.25">
      <c r="B220" t="s">
        <v>137</v>
      </c>
    </row>
    <row r="222" spans="2:2" x14ac:dyDescent="0.25">
      <c r="B222" t="s">
        <v>137</v>
      </c>
    </row>
    <row r="224" spans="2:2" x14ac:dyDescent="0.25">
      <c r="B224" t="s">
        <v>137</v>
      </c>
    </row>
    <row r="226" spans="2:2" x14ac:dyDescent="0.25">
      <c r="B226" t="s">
        <v>137</v>
      </c>
    </row>
    <row r="228" spans="2:2" x14ac:dyDescent="0.25">
      <c r="B228" t="s">
        <v>137</v>
      </c>
    </row>
    <row r="230" spans="2:2" x14ac:dyDescent="0.25">
      <c r="B230" t="s">
        <v>137</v>
      </c>
    </row>
    <row r="232" spans="2:2" x14ac:dyDescent="0.25">
      <c r="B232" t="s">
        <v>137</v>
      </c>
    </row>
    <row r="234" spans="2:2" x14ac:dyDescent="0.25">
      <c r="B234" t="s">
        <v>137</v>
      </c>
    </row>
    <row r="236" spans="2:2" x14ac:dyDescent="0.25">
      <c r="B236" t="s">
        <v>137</v>
      </c>
    </row>
    <row r="238" spans="2:2" x14ac:dyDescent="0.25">
      <c r="B238" t="s">
        <v>137</v>
      </c>
    </row>
    <row r="240" spans="2:2" x14ac:dyDescent="0.25">
      <c r="B240" t="s">
        <v>137</v>
      </c>
    </row>
    <row r="242" spans="2:2" x14ac:dyDescent="0.25">
      <c r="B242" t="s">
        <v>137</v>
      </c>
    </row>
    <row r="244" spans="2:2" x14ac:dyDescent="0.25">
      <c r="B244" t="s">
        <v>137</v>
      </c>
    </row>
    <row r="246" spans="2:2" x14ac:dyDescent="0.25">
      <c r="B246" t="s">
        <v>137</v>
      </c>
    </row>
    <row r="248" spans="2:2" x14ac:dyDescent="0.25">
      <c r="B248" t="s">
        <v>137</v>
      </c>
    </row>
    <row r="250" spans="2:2" x14ac:dyDescent="0.25">
      <c r="B250" t="s">
        <v>137</v>
      </c>
    </row>
    <row r="252" spans="2:2" x14ac:dyDescent="0.25">
      <c r="B252" t="s">
        <v>137</v>
      </c>
    </row>
    <row r="254" spans="2:2" x14ac:dyDescent="0.25">
      <c r="B254" t="s">
        <v>137</v>
      </c>
    </row>
    <row r="256" spans="2:2" x14ac:dyDescent="0.25">
      <c r="B256" t="s">
        <v>137</v>
      </c>
    </row>
    <row r="258" spans="2:2" x14ac:dyDescent="0.25">
      <c r="B258" t="s">
        <v>137</v>
      </c>
    </row>
    <row r="260" spans="2:2" x14ac:dyDescent="0.25">
      <c r="B260" t="s">
        <v>137</v>
      </c>
    </row>
    <row r="262" spans="2:2" x14ac:dyDescent="0.25">
      <c r="B262" t="s">
        <v>137</v>
      </c>
    </row>
    <row r="264" spans="2:2" x14ac:dyDescent="0.25">
      <c r="B264" t="s">
        <v>137</v>
      </c>
    </row>
    <row r="266" spans="2:2" x14ac:dyDescent="0.25">
      <c r="B266" t="s">
        <v>137</v>
      </c>
    </row>
    <row r="268" spans="2:2" x14ac:dyDescent="0.25">
      <c r="B268" t="s">
        <v>137</v>
      </c>
    </row>
    <row r="270" spans="2:2" x14ac:dyDescent="0.25">
      <c r="B270" t="s">
        <v>137</v>
      </c>
    </row>
    <row r="272" spans="2:2" x14ac:dyDescent="0.25">
      <c r="B272" t="s">
        <v>137</v>
      </c>
    </row>
    <row r="274" spans="2:2" x14ac:dyDescent="0.25">
      <c r="B274" t="s">
        <v>137</v>
      </c>
    </row>
    <row r="276" spans="2:2" x14ac:dyDescent="0.25">
      <c r="B276" t="s">
        <v>137</v>
      </c>
    </row>
    <row r="278" spans="2:2" x14ac:dyDescent="0.25">
      <c r="B278" t="s">
        <v>137</v>
      </c>
    </row>
    <row r="280" spans="2:2" x14ac:dyDescent="0.25">
      <c r="B280" t="s">
        <v>137</v>
      </c>
    </row>
    <row r="282" spans="2:2" x14ac:dyDescent="0.25">
      <c r="B282" t="s">
        <v>137</v>
      </c>
    </row>
    <row r="284" spans="2:2" x14ac:dyDescent="0.25">
      <c r="B284" t="s">
        <v>137</v>
      </c>
    </row>
    <row r="286" spans="2:2" x14ac:dyDescent="0.25">
      <c r="B286" t="s">
        <v>137</v>
      </c>
    </row>
    <row r="288" spans="2:2" x14ac:dyDescent="0.25">
      <c r="B288" t="s">
        <v>137</v>
      </c>
    </row>
    <row r="290" spans="2:2" x14ac:dyDescent="0.25">
      <c r="B290" t="s">
        <v>137</v>
      </c>
    </row>
    <row r="292" spans="2:2" x14ac:dyDescent="0.25">
      <c r="B292" t="s">
        <v>137</v>
      </c>
    </row>
    <row r="294" spans="2:2" x14ac:dyDescent="0.25">
      <c r="B294" t="s">
        <v>137</v>
      </c>
    </row>
    <row r="296" spans="2:2" x14ac:dyDescent="0.25">
      <c r="B296" t="s">
        <v>137</v>
      </c>
    </row>
    <row r="298" spans="2:2" x14ac:dyDescent="0.25">
      <c r="B298" t="s">
        <v>137</v>
      </c>
    </row>
    <row r="300" spans="2:2" x14ac:dyDescent="0.25">
      <c r="B300" t="s">
        <v>137</v>
      </c>
    </row>
    <row r="302" spans="2:2" x14ac:dyDescent="0.25">
      <c r="B302" t="s">
        <v>137</v>
      </c>
    </row>
    <row r="304" spans="2:2" x14ac:dyDescent="0.25">
      <c r="B304" t="s">
        <v>137</v>
      </c>
    </row>
    <row r="306" spans="2:2" x14ac:dyDescent="0.25">
      <c r="B306" t="s">
        <v>137</v>
      </c>
    </row>
    <row r="308" spans="2:2" x14ac:dyDescent="0.25">
      <c r="B308" t="s">
        <v>137</v>
      </c>
    </row>
    <row r="310" spans="2:2" x14ac:dyDescent="0.25">
      <c r="B310" t="s">
        <v>137</v>
      </c>
    </row>
    <row r="312" spans="2:2" x14ac:dyDescent="0.25">
      <c r="B312" t="s">
        <v>137</v>
      </c>
    </row>
    <row r="314" spans="2:2" x14ac:dyDescent="0.25">
      <c r="B314" t="s">
        <v>137</v>
      </c>
    </row>
    <row r="316" spans="2:2" x14ac:dyDescent="0.25">
      <c r="B316" t="s">
        <v>137</v>
      </c>
    </row>
    <row r="318" spans="2:2" x14ac:dyDescent="0.25">
      <c r="B318" t="s">
        <v>137</v>
      </c>
    </row>
    <row r="320" spans="2:2" x14ac:dyDescent="0.25">
      <c r="B320" t="s">
        <v>137</v>
      </c>
    </row>
    <row r="322" spans="2:2" x14ac:dyDescent="0.25">
      <c r="B322" t="s">
        <v>137</v>
      </c>
    </row>
    <row r="324" spans="2:2" x14ac:dyDescent="0.25">
      <c r="B324" t="s">
        <v>137</v>
      </c>
    </row>
    <row r="326" spans="2:2" x14ac:dyDescent="0.25">
      <c r="B326" t="s">
        <v>137</v>
      </c>
    </row>
    <row r="328" spans="2:2" x14ac:dyDescent="0.25">
      <c r="B328" t="s">
        <v>137</v>
      </c>
    </row>
    <row r="330" spans="2:2" x14ac:dyDescent="0.25">
      <c r="B330" t="s">
        <v>137</v>
      </c>
    </row>
    <row r="332" spans="2:2" x14ac:dyDescent="0.25">
      <c r="B332" t="s">
        <v>137</v>
      </c>
    </row>
    <row r="334" spans="2:2" x14ac:dyDescent="0.25">
      <c r="B334" t="s">
        <v>137</v>
      </c>
    </row>
    <row r="336" spans="2:2" x14ac:dyDescent="0.25">
      <c r="B336" t="s">
        <v>137</v>
      </c>
    </row>
    <row r="338" spans="2:2" x14ac:dyDescent="0.25">
      <c r="B338" t="s">
        <v>137</v>
      </c>
    </row>
    <row r="340" spans="2:2" x14ac:dyDescent="0.25">
      <c r="B340" t="s">
        <v>137</v>
      </c>
    </row>
    <row r="342" spans="2:2" x14ac:dyDescent="0.25">
      <c r="B342" t="s">
        <v>137</v>
      </c>
    </row>
    <row r="344" spans="2:2" x14ac:dyDescent="0.25">
      <c r="B344" t="s">
        <v>137</v>
      </c>
    </row>
    <row r="346" spans="2:2" x14ac:dyDescent="0.25">
      <c r="B346" t="s">
        <v>137</v>
      </c>
    </row>
    <row r="348" spans="2:2" x14ac:dyDescent="0.25">
      <c r="B348" t="s">
        <v>137</v>
      </c>
    </row>
    <row r="350" spans="2:2" x14ac:dyDescent="0.25">
      <c r="B350" t="s">
        <v>137</v>
      </c>
    </row>
    <row r="352" spans="2:2" x14ac:dyDescent="0.25">
      <c r="B352" t="s">
        <v>137</v>
      </c>
    </row>
    <row r="354" spans="2:2" x14ac:dyDescent="0.25">
      <c r="B354" t="s">
        <v>137</v>
      </c>
    </row>
    <row r="356" spans="2:2" x14ac:dyDescent="0.25">
      <c r="B356" t="s">
        <v>137</v>
      </c>
    </row>
    <row r="358" spans="2:2" x14ac:dyDescent="0.25">
      <c r="B358" t="s">
        <v>137</v>
      </c>
    </row>
    <row r="360" spans="2:2" x14ac:dyDescent="0.25">
      <c r="B360" t="s">
        <v>137</v>
      </c>
    </row>
    <row r="362" spans="2:2" x14ac:dyDescent="0.25">
      <c r="B362" t="s">
        <v>137</v>
      </c>
    </row>
    <row r="364" spans="2:2" x14ac:dyDescent="0.25">
      <c r="B364" t="s">
        <v>137</v>
      </c>
    </row>
    <row r="366" spans="2:2" x14ac:dyDescent="0.25">
      <c r="B366" t="s">
        <v>137</v>
      </c>
    </row>
    <row r="368" spans="2:2" x14ac:dyDescent="0.25">
      <c r="B368" t="s">
        <v>137</v>
      </c>
    </row>
    <row r="370" spans="2:2" x14ac:dyDescent="0.25">
      <c r="B370" t="s">
        <v>137</v>
      </c>
    </row>
    <row r="372" spans="2:2" x14ac:dyDescent="0.25">
      <c r="B372" t="s">
        <v>137</v>
      </c>
    </row>
    <row r="374" spans="2:2" x14ac:dyDescent="0.25">
      <c r="B374" t="s">
        <v>137</v>
      </c>
    </row>
    <row r="376" spans="2:2" x14ac:dyDescent="0.25">
      <c r="B376" t="s">
        <v>137</v>
      </c>
    </row>
    <row r="378" spans="2:2" x14ac:dyDescent="0.25">
      <c r="B378" t="s">
        <v>137</v>
      </c>
    </row>
    <row r="380" spans="2:2" x14ac:dyDescent="0.25">
      <c r="B380" t="s">
        <v>137</v>
      </c>
    </row>
    <row r="382" spans="2:2" x14ac:dyDescent="0.25">
      <c r="B382" t="s">
        <v>137</v>
      </c>
    </row>
    <row r="384" spans="2:2" x14ac:dyDescent="0.25">
      <c r="B384" t="s">
        <v>137</v>
      </c>
    </row>
    <row r="386" spans="2:2" x14ac:dyDescent="0.25">
      <c r="B386" t="s">
        <v>137</v>
      </c>
    </row>
    <row r="388" spans="2:2" x14ac:dyDescent="0.25">
      <c r="B388" t="s">
        <v>137</v>
      </c>
    </row>
    <row r="390" spans="2:2" x14ac:dyDescent="0.25">
      <c r="B390" t="s">
        <v>137</v>
      </c>
    </row>
    <row r="392" spans="2:2" x14ac:dyDescent="0.25">
      <c r="B392" t="s">
        <v>137</v>
      </c>
    </row>
    <row r="394" spans="2:2" x14ac:dyDescent="0.25">
      <c r="B394" t="s">
        <v>137</v>
      </c>
    </row>
    <row r="396" spans="2:2" x14ac:dyDescent="0.25">
      <c r="B396" t="s">
        <v>137</v>
      </c>
    </row>
    <row r="398" spans="2:2" x14ac:dyDescent="0.25">
      <c r="B398" t="s">
        <v>137</v>
      </c>
    </row>
    <row r="400" spans="2:2" x14ac:dyDescent="0.25">
      <c r="B400" t="s">
        <v>137</v>
      </c>
    </row>
    <row r="402" spans="2:2" x14ac:dyDescent="0.25">
      <c r="B402" t="s">
        <v>137</v>
      </c>
    </row>
    <row r="404" spans="2:2" x14ac:dyDescent="0.25">
      <c r="B404" t="s">
        <v>137</v>
      </c>
    </row>
    <row r="406" spans="2:2" x14ac:dyDescent="0.25">
      <c r="B406" t="s">
        <v>137</v>
      </c>
    </row>
    <row r="408" spans="2:2" x14ac:dyDescent="0.25">
      <c r="B408" t="s">
        <v>137</v>
      </c>
    </row>
    <row r="410" spans="2:2" x14ac:dyDescent="0.25">
      <c r="B410" t="s">
        <v>137</v>
      </c>
    </row>
    <row r="412" spans="2:2" x14ac:dyDescent="0.25">
      <c r="B412" t="s">
        <v>137</v>
      </c>
    </row>
    <row r="414" spans="2:2" x14ac:dyDescent="0.25">
      <c r="B414" t="s">
        <v>137</v>
      </c>
    </row>
    <row r="416" spans="2:2" x14ac:dyDescent="0.25">
      <c r="B416" t="s">
        <v>137</v>
      </c>
    </row>
    <row r="418" spans="2:2" x14ac:dyDescent="0.25">
      <c r="B418" t="s">
        <v>137</v>
      </c>
    </row>
    <row r="420" spans="2:2" x14ac:dyDescent="0.25">
      <c r="B420" t="s">
        <v>137</v>
      </c>
    </row>
    <row r="422" spans="2:2" x14ac:dyDescent="0.25">
      <c r="B422" t="s">
        <v>137</v>
      </c>
    </row>
    <row r="424" spans="2:2" x14ac:dyDescent="0.25">
      <c r="B424" t="s">
        <v>137</v>
      </c>
    </row>
    <row r="426" spans="2:2" x14ac:dyDescent="0.25">
      <c r="B426" t="s">
        <v>129</v>
      </c>
    </row>
    <row r="428" spans="2:2" x14ac:dyDescent="0.25">
      <c r="B428" t="s">
        <v>138</v>
      </c>
    </row>
    <row r="430" spans="2:2" x14ac:dyDescent="0.25">
      <c r="B430" t="s">
        <v>139</v>
      </c>
    </row>
    <row r="432" spans="2:2" x14ac:dyDescent="0.25">
      <c r="B432" s="11" t="s">
        <v>140</v>
      </c>
    </row>
    <row r="433" spans="2:2" x14ac:dyDescent="0.25">
      <c r="B433" s="11" t="s">
        <v>141</v>
      </c>
    </row>
    <row r="435" spans="2:2" x14ac:dyDescent="0.25">
      <c r="B435" t="s">
        <v>142</v>
      </c>
    </row>
    <row r="436" spans="2:2" x14ac:dyDescent="0.25">
      <c r="B436" t="s">
        <v>143</v>
      </c>
    </row>
    <row r="438" spans="2:2" x14ac:dyDescent="0.25">
      <c r="B438" s="11" t="s">
        <v>144</v>
      </c>
    </row>
    <row r="439" spans="2:2" x14ac:dyDescent="0.25">
      <c r="B439" s="11" t="s">
        <v>141</v>
      </c>
    </row>
    <row r="441" spans="2:2" x14ac:dyDescent="0.25">
      <c r="B441" t="s">
        <v>142</v>
      </c>
    </row>
    <row r="442" spans="2:2" x14ac:dyDescent="0.25">
      <c r="B442" t="s">
        <v>145</v>
      </c>
    </row>
    <row r="444" spans="2:2" x14ac:dyDescent="0.25">
      <c r="B444" s="11" t="s">
        <v>146</v>
      </c>
    </row>
    <row r="445" spans="2:2" x14ac:dyDescent="0.25">
      <c r="B445" s="11" t="s">
        <v>141</v>
      </c>
    </row>
    <row r="447" spans="2:2" x14ac:dyDescent="0.25">
      <c r="B447" t="s">
        <v>142</v>
      </c>
    </row>
    <row r="448" spans="2:2" x14ac:dyDescent="0.25">
      <c r="B448" t="s">
        <v>147</v>
      </c>
    </row>
    <row r="450" spans="2:2" x14ac:dyDescent="0.25">
      <c r="B450" s="11" t="s">
        <v>148</v>
      </c>
    </row>
    <row r="451" spans="2:2" x14ac:dyDescent="0.25">
      <c r="B451" s="11" t="s">
        <v>141</v>
      </c>
    </row>
    <row r="453" spans="2:2" x14ac:dyDescent="0.25">
      <c r="B453" t="s">
        <v>142</v>
      </c>
    </row>
    <row r="454" spans="2:2" x14ac:dyDescent="0.25">
      <c r="B454" t="s">
        <v>149</v>
      </c>
    </row>
    <row r="456" spans="2:2" x14ac:dyDescent="0.25">
      <c r="B456" s="11" t="s">
        <v>150</v>
      </c>
    </row>
    <row r="457" spans="2:2" x14ac:dyDescent="0.25">
      <c r="B457" s="11" t="s">
        <v>141</v>
      </c>
    </row>
    <row r="459" spans="2:2" x14ac:dyDescent="0.25">
      <c r="B459" t="s">
        <v>142</v>
      </c>
    </row>
    <row r="460" spans="2:2" x14ac:dyDescent="0.25">
      <c r="B460" t="s">
        <v>151</v>
      </c>
    </row>
    <row r="462" spans="2:2" x14ac:dyDescent="0.25">
      <c r="B462" t="s">
        <v>129</v>
      </c>
    </row>
    <row r="464" spans="2:2" x14ac:dyDescent="0.25">
      <c r="B464" t="s">
        <v>152</v>
      </c>
    </row>
    <row r="466" spans="2:5" x14ac:dyDescent="0.25">
      <c r="B466" t="s">
        <v>153</v>
      </c>
    </row>
    <row r="468" spans="2:5" x14ac:dyDescent="0.25">
      <c r="B468" s="14" t="s">
        <v>154</v>
      </c>
      <c r="C468" s="15"/>
      <c r="D468" s="15"/>
      <c r="E468" s="15"/>
    </row>
    <row r="469" spans="2:5" ht="30" x14ac:dyDescent="0.25">
      <c r="B469" s="12" t="s">
        <v>155</v>
      </c>
      <c r="C469" s="12" t="s">
        <v>156</v>
      </c>
      <c r="D469" s="12" t="s">
        <v>157</v>
      </c>
      <c r="E469" s="12" t="s">
        <v>158</v>
      </c>
    </row>
    <row r="470" spans="2:5" ht="30" x14ac:dyDescent="0.25">
      <c r="B470" s="13" t="s">
        <v>28</v>
      </c>
      <c r="C470" s="13" t="s">
        <v>159</v>
      </c>
      <c r="D470" s="13" t="s">
        <v>68</v>
      </c>
      <c r="E470" s="13">
        <v>92141166</v>
      </c>
    </row>
    <row r="471" spans="2:5" ht="30" x14ac:dyDescent="0.25">
      <c r="B471" s="13" t="s">
        <v>27</v>
      </c>
      <c r="C471" s="13" t="s">
        <v>160</v>
      </c>
      <c r="D471" s="13" t="s">
        <v>59</v>
      </c>
      <c r="E471" s="13">
        <v>92142277</v>
      </c>
    </row>
    <row r="472" spans="2:5" ht="30" x14ac:dyDescent="0.25">
      <c r="B472" s="13" t="s">
        <v>29</v>
      </c>
      <c r="C472" s="13" t="s">
        <v>161</v>
      </c>
      <c r="D472" s="13" t="s">
        <v>67</v>
      </c>
      <c r="E472" s="13">
        <v>92133311</v>
      </c>
    </row>
    <row r="473" spans="2:5" ht="30" x14ac:dyDescent="0.25">
      <c r="B473" s="13" t="s">
        <v>30</v>
      </c>
      <c r="C473" s="13" t="s">
        <v>162</v>
      </c>
      <c r="D473" s="13" t="s">
        <v>66</v>
      </c>
      <c r="E473" s="13">
        <v>92134477</v>
      </c>
    </row>
    <row r="474" spans="2:5" ht="30" x14ac:dyDescent="0.25">
      <c r="B474" s="13" t="s">
        <v>37</v>
      </c>
      <c r="C474" s="13" t="s">
        <v>163</v>
      </c>
      <c r="D474" s="13" t="s">
        <v>60</v>
      </c>
      <c r="E474" s="13">
        <v>92146688</v>
      </c>
    </row>
    <row r="475" spans="2:5" ht="45" x14ac:dyDescent="0.25">
      <c r="B475" s="13" t="s">
        <v>31</v>
      </c>
      <c r="C475" s="13" t="s">
        <v>164</v>
      </c>
      <c r="D475" s="13" t="s">
        <v>65</v>
      </c>
      <c r="E475" s="13">
        <v>92149911</v>
      </c>
    </row>
    <row r="476" spans="2:5" x14ac:dyDescent="0.25">
      <c r="B476" s="13" t="s">
        <v>32</v>
      </c>
      <c r="C476" s="13" t="s">
        <v>165</v>
      </c>
      <c r="D476" s="13" t="s">
        <v>61</v>
      </c>
      <c r="E476" s="13">
        <v>92149944</v>
      </c>
    </row>
    <row r="477" spans="2:5" ht="30" x14ac:dyDescent="0.25">
      <c r="B477" s="13" t="s">
        <v>33</v>
      </c>
      <c r="C477" s="13" t="s">
        <v>166</v>
      </c>
      <c r="D477" s="13" t="s">
        <v>62</v>
      </c>
      <c r="E477" s="13">
        <v>92148822</v>
      </c>
    </row>
    <row r="478" spans="2:5" ht="30" x14ac:dyDescent="0.25">
      <c r="B478" s="13" t="s">
        <v>34</v>
      </c>
      <c r="C478" s="13" t="s">
        <v>167</v>
      </c>
      <c r="D478" s="13" t="s">
        <v>63</v>
      </c>
      <c r="E478" s="13">
        <v>92145500</v>
      </c>
    </row>
    <row r="479" spans="2:5" ht="30" x14ac:dyDescent="0.25">
      <c r="B479" s="13" t="s">
        <v>35</v>
      </c>
      <c r="C479" s="13" t="s">
        <v>168</v>
      </c>
      <c r="D479" s="13" t="s">
        <v>63</v>
      </c>
      <c r="E479" s="13">
        <v>92145522</v>
      </c>
    </row>
    <row r="480" spans="2:5" ht="30" x14ac:dyDescent="0.25">
      <c r="B480" s="13" t="s">
        <v>36</v>
      </c>
      <c r="C480" s="13" t="s">
        <v>169</v>
      </c>
      <c r="D480" s="13" t="s">
        <v>64</v>
      </c>
      <c r="E480" s="13">
        <v>92148000</v>
      </c>
    </row>
    <row r="482" spans="2:4" x14ac:dyDescent="0.25">
      <c r="B482" t="s">
        <v>170</v>
      </c>
    </row>
    <row r="484" spans="2:4" x14ac:dyDescent="0.25">
      <c r="B484" t="s">
        <v>129</v>
      </c>
    </row>
    <row r="486" spans="2:4" x14ac:dyDescent="0.25">
      <c r="B486" t="s">
        <v>171</v>
      </c>
    </row>
    <row r="488" spans="2:4" x14ac:dyDescent="0.25">
      <c r="B488" s="14" t="s">
        <v>172</v>
      </c>
      <c r="C488" s="15"/>
      <c r="D488" s="15"/>
    </row>
    <row r="489" spans="2:4" ht="30" x14ac:dyDescent="0.25">
      <c r="B489" s="12" t="s">
        <v>173</v>
      </c>
      <c r="C489" s="12" t="s">
        <v>174</v>
      </c>
      <c r="D489" s="12" t="s">
        <v>175</v>
      </c>
    </row>
    <row r="490" spans="2:4" ht="30" x14ac:dyDescent="0.25">
      <c r="B490" s="13" t="s">
        <v>15</v>
      </c>
      <c r="C490" s="16">
        <v>41224</v>
      </c>
      <c r="D490" s="13" t="s">
        <v>176</v>
      </c>
    </row>
    <row r="491" spans="2:4" ht="30" x14ac:dyDescent="0.25">
      <c r="B491" s="13" t="s">
        <v>15</v>
      </c>
      <c r="C491" s="16">
        <v>41323</v>
      </c>
      <c r="D491" s="13" t="s">
        <v>177</v>
      </c>
    </row>
    <row r="492" spans="2:4" ht="30" x14ac:dyDescent="0.25">
      <c r="B492" s="13" t="s">
        <v>15</v>
      </c>
      <c r="C492" s="16">
        <v>41323</v>
      </c>
      <c r="D492" s="13" t="s">
        <v>178</v>
      </c>
    </row>
    <row r="493" spans="2:4" ht="30" x14ac:dyDescent="0.25">
      <c r="B493" s="13" t="s">
        <v>15</v>
      </c>
      <c r="C493" s="16">
        <v>41323</v>
      </c>
      <c r="D493" s="13" t="s">
        <v>179</v>
      </c>
    </row>
    <row r="494" spans="2:4" ht="30" x14ac:dyDescent="0.25">
      <c r="B494" s="13" t="s">
        <v>15</v>
      </c>
      <c r="C494" s="16">
        <v>41347</v>
      </c>
      <c r="D494" s="13" t="s">
        <v>177</v>
      </c>
    </row>
    <row r="495" spans="2:4" ht="30" x14ac:dyDescent="0.25">
      <c r="B495" s="13" t="s">
        <v>15</v>
      </c>
      <c r="C495" s="16">
        <v>41347</v>
      </c>
      <c r="D495" s="13" t="s">
        <v>176</v>
      </c>
    </row>
    <row r="496" spans="2:4" ht="30" x14ac:dyDescent="0.25">
      <c r="B496" s="13" t="s">
        <v>16</v>
      </c>
      <c r="C496" s="16">
        <v>41189</v>
      </c>
      <c r="D496" s="13" t="s">
        <v>179</v>
      </c>
    </row>
    <row r="497" spans="2:4" ht="30" x14ac:dyDescent="0.25">
      <c r="B497" s="13" t="s">
        <v>16</v>
      </c>
      <c r="C497" s="16">
        <v>41189</v>
      </c>
      <c r="D497" s="13" t="s">
        <v>176</v>
      </c>
    </row>
    <row r="498" spans="2:4" ht="30" x14ac:dyDescent="0.25">
      <c r="B498" s="13" t="s">
        <v>16</v>
      </c>
      <c r="C498" s="16">
        <v>41323</v>
      </c>
      <c r="D498" s="13" t="s">
        <v>177</v>
      </c>
    </row>
    <row r="499" spans="2:4" ht="30" x14ac:dyDescent="0.25">
      <c r="B499" s="13" t="s">
        <v>16</v>
      </c>
      <c r="C499" s="16">
        <v>41323</v>
      </c>
      <c r="D499" s="13" t="s">
        <v>178</v>
      </c>
    </row>
    <row r="500" spans="2:4" ht="30" x14ac:dyDescent="0.25">
      <c r="B500" s="13" t="s">
        <v>16</v>
      </c>
      <c r="C500" s="16">
        <v>41323</v>
      </c>
      <c r="D500" s="13" t="s">
        <v>179</v>
      </c>
    </row>
    <row r="501" spans="2:4" ht="30" x14ac:dyDescent="0.25">
      <c r="B501" s="13" t="s">
        <v>16</v>
      </c>
      <c r="C501" s="16">
        <v>41340</v>
      </c>
      <c r="D501" s="13" t="s">
        <v>176</v>
      </c>
    </row>
    <row r="502" spans="2:4" ht="30" x14ac:dyDescent="0.25">
      <c r="B502" s="13" t="s">
        <v>18</v>
      </c>
      <c r="C502" s="16">
        <v>41574</v>
      </c>
      <c r="D502" s="13" t="s">
        <v>178</v>
      </c>
    </row>
    <row r="503" spans="2:4" ht="30" x14ac:dyDescent="0.25">
      <c r="B503" s="13" t="s">
        <v>17</v>
      </c>
      <c r="C503" s="16">
        <v>41428</v>
      </c>
      <c r="D503" s="13" t="s">
        <v>178</v>
      </c>
    </row>
    <row r="504" spans="2:4" ht="30" x14ac:dyDescent="0.25">
      <c r="B504" s="13" t="s">
        <v>17</v>
      </c>
      <c r="C504" s="16">
        <v>41576</v>
      </c>
      <c r="D504" s="13" t="s">
        <v>177</v>
      </c>
    </row>
    <row r="505" spans="2:4" ht="30" x14ac:dyDescent="0.25">
      <c r="B505" s="13" t="s">
        <v>17</v>
      </c>
      <c r="C505" s="16">
        <v>41576</v>
      </c>
      <c r="D505" s="13" t="s">
        <v>179</v>
      </c>
    </row>
    <row r="507" spans="2:4" x14ac:dyDescent="0.25">
      <c r="B507" t="s">
        <v>180</v>
      </c>
    </row>
    <row r="509" spans="2:4" x14ac:dyDescent="0.25">
      <c r="B509" t="s">
        <v>129</v>
      </c>
    </row>
    <row r="511" spans="2:4" x14ac:dyDescent="0.25">
      <c r="B511" t="s">
        <v>181</v>
      </c>
    </row>
    <row r="513" spans="2:5" x14ac:dyDescent="0.25">
      <c r="B513" s="14" t="s">
        <v>182</v>
      </c>
      <c r="C513" s="15"/>
      <c r="D513" s="15"/>
      <c r="E513" s="15"/>
    </row>
    <row r="514" spans="2:5" ht="30" x14ac:dyDescent="0.25">
      <c r="B514" s="12" t="s">
        <v>173</v>
      </c>
      <c r="C514" s="12" t="s">
        <v>174</v>
      </c>
      <c r="D514" s="12" t="s">
        <v>155</v>
      </c>
      <c r="E514" s="12" t="s">
        <v>156</v>
      </c>
    </row>
    <row r="515" spans="2:5" ht="30" x14ac:dyDescent="0.25">
      <c r="B515" s="13" t="s">
        <v>15</v>
      </c>
      <c r="C515" s="16">
        <v>41224</v>
      </c>
      <c r="D515" s="13" t="s">
        <v>30</v>
      </c>
      <c r="E515" s="13" t="s">
        <v>162</v>
      </c>
    </row>
    <row r="516" spans="2:5" ht="30" x14ac:dyDescent="0.25">
      <c r="B516" s="13" t="s">
        <v>15</v>
      </c>
      <c r="C516" s="16">
        <v>41224</v>
      </c>
      <c r="D516" s="13" t="s">
        <v>33</v>
      </c>
      <c r="E516" s="13" t="s">
        <v>166</v>
      </c>
    </row>
    <row r="517" spans="2:5" ht="30" x14ac:dyDescent="0.25">
      <c r="B517" s="13" t="s">
        <v>15</v>
      </c>
      <c r="C517" s="16">
        <v>41224</v>
      </c>
      <c r="D517" s="13" t="s">
        <v>36</v>
      </c>
      <c r="E517" s="13" t="s">
        <v>169</v>
      </c>
    </row>
    <row r="518" spans="2:5" ht="30" x14ac:dyDescent="0.25">
      <c r="B518" s="13" t="s">
        <v>15</v>
      </c>
      <c r="C518" s="16">
        <v>41323</v>
      </c>
      <c r="D518" s="13" t="s">
        <v>28</v>
      </c>
      <c r="E518" s="13" t="s">
        <v>159</v>
      </c>
    </row>
    <row r="519" spans="2:5" ht="30" x14ac:dyDescent="0.25">
      <c r="B519" s="13" t="s">
        <v>15</v>
      </c>
      <c r="C519" s="16">
        <v>41323</v>
      </c>
      <c r="D519" s="13" t="s">
        <v>27</v>
      </c>
      <c r="E519" s="13" t="s">
        <v>160</v>
      </c>
    </row>
    <row r="520" spans="2:5" ht="30" x14ac:dyDescent="0.25">
      <c r="B520" s="13" t="s">
        <v>15</v>
      </c>
      <c r="C520" s="16">
        <v>41323</v>
      </c>
      <c r="D520" s="13" t="s">
        <v>29</v>
      </c>
      <c r="E520" s="13" t="s">
        <v>161</v>
      </c>
    </row>
    <row r="521" spans="2:5" ht="30" x14ac:dyDescent="0.25">
      <c r="B521" s="13" t="s">
        <v>15</v>
      </c>
      <c r="C521" s="16">
        <v>41323</v>
      </c>
      <c r="D521" s="13" t="s">
        <v>30</v>
      </c>
      <c r="E521" s="13" t="s">
        <v>162</v>
      </c>
    </row>
    <row r="522" spans="2:5" ht="45" x14ac:dyDescent="0.25">
      <c r="B522" s="13" t="s">
        <v>15</v>
      </c>
      <c r="C522" s="16">
        <v>41323</v>
      </c>
      <c r="D522" s="13" t="s">
        <v>31</v>
      </c>
      <c r="E522" s="13" t="s">
        <v>164</v>
      </c>
    </row>
    <row r="523" spans="2:5" x14ac:dyDescent="0.25">
      <c r="B523" s="13" t="s">
        <v>15</v>
      </c>
      <c r="C523" s="16">
        <v>41323</v>
      </c>
      <c r="D523" s="13" t="s">
        <v>32</v>
      </c>
      <c r="E523" s="13" t="s">
        <v>165</v>
      </c>
    </row>
    <row r="524" spans="2:5" ht="30" x14ac:dyDescent="0.25">
      <c r="B524" s="13" t="s">
        <v>15</v>
      </c>
      <c r="C524" s="16">
        <v>41323</v>
      </c>
      <c r="D524" s="13" t="s">
        <v>33</v>
      </c>
      <c r="E524" s="13" t="s">
        <v>166</v>
      </c>
    </row>
    <row r="525" spans="2:5" ht="30" x14ac:dyDescent="0.25">
      <c r="B525" s="13" t="s">
        <v>15</v>
      </c>
      <c r="C525" s="16">
        <v>41323</v>
      </c>
      <c r="D525" s="13" t="s">
        <v>34</v>
      </c>
      <c r="E525" s="13" t="s">
        <v>167</v>
      </c>
    </row>
    <row r="526" spans="2:5" ht="30" x14ac:dyDescent="0.25">
      <c r="B526" s="13" t="s">
        <v>15</v>
      </c>
      <c r="C526" s="16">
        <v>41323</v>
      </c>
      <c r="D526" s="13" t="s">
        <v>35</v>
      </c>
      <c r="E526" s="13" t="s">
        <v>168</v>
      </c>
    </row>
    <row r="527" spans="2:5" ht="30" x14ac:dyDescent="0.25">
      <c r="B527" s="13" t="s">
        <v>15</v>
      </c>
      <c r="C527" s="16">
        <v>41323</v>
      </c>
      <c r="D527" s="13" t="s">
        <v>36</v>
      </c>
      <c r="E527" s="13" t="s">
        <v>169</v>
      </c>
    </row>
    <row r="528" spans="2:5" ht="30" x14ac:dyDescent="0.25">
      <c r="B528" s="13" t="s">
        <v>16</v>
      </c>
      <c r="C528" s="16">
        <v>41189</v>
      </c>
      <c r="D528" s="13" t="s">
        <v>28</v>
      </c>
      <c r="E528" s="13" t="s">
        <v>159</v>
      </c>
    </row>
    <row r="529" spans="2:5" ht="30" x14ac:dyDescent="0.25">
      <c r="B529" s="13" t="s">
        <v>16</v>
      </c>
      <c r="C529" s="16">
        <v>41189</v>
      </c>
      <c r="D529" s="13" t="s">
        <v>27</v>
      </c>
      <c r="E529" s="13" t="s">
        <v>160</v>
      </c>
    </row>
    <row r="530" spans="2:5" x14ac:dyDescent="0.25">
      <c r="B530" s="13" t="s">
        <v>16</v>
      </c>
      <c r="C530" s="16">
        <v>41189</v>
      </c>
      <c r="D530" s="13" t="s">
        <v>32</v>
      </c>
      <c r="E530" s="13" t="s">
        <v>165</v>
      </c>
    </row>
    <row r="531" spans="2:5" ht="30" x14ac:dyDescent="0.25">
      <c r="B531" s="13" t="s">
        <v>16</v>
      </c>
      <c r="C531" s="16">
        <v>41323</v>
      </c>
      <c r="D531" s="13" t="s">
        <v>28</v>
      </c>
      <c r="E531" s="13" t="s">
        <v>159</v>
      </c>
    </row>
    <row r="532" spans="2:5" ht="30" x14ac:dyDescent="0.25">
      <c r="B532" s="13" t="s">
        <v>16</v>
      </c>
      <c r="C532" s="16">
        <v>41323</v>
      </c>
      <c r="D532" s="13" t="s">
        <v>27</v>
      </c>
      <c r="E532" s="13" t="s">
        <v>160</v>
      </c>
    </row>
    <row r="533" spans="2:5" ht="30" x14ac:dyDescent="0.25">
      <c r="B533" s="13" t="s">
        <v>16</v>
      </c>
      <c r="C533" s="16">
        <v>41323</v>
      </c>
      <c r="D533" s="13" t="s">
        <v>29</v>
      </c>
      <c r="E533" s="13" t="s">
        <v>161</v>
      </c>
    </row>
    <row r="534" spans="2:5" ht="30" x14ac:dyDescent="0.25">
      <c r="B534" s="13" t="s">
        <v>16</v>
      </c>
      <c r="C534" s="16">
        <v>41323</v>
      </c>
      <c r="D534" s="13" t="s">
        <v>30</v>
      </c>
      <c r="E534" s="13" t="s">
        <v>162</v>
      </c>
    </row>
    <row r="535" spans="2:5" ht="45" x14ac:dyDescent="0.25">
      <c r="B535" s="13" t="s">
        <v>16</v>
      </c>
      <c r="C535" s="16">
        <v>41323</v>
      </c>
      <c r="D535" s="13" t="s">
        <v>31</v>
      </c>
      <c r="E535" s="13" t="s">
        <v>164</v>
      </c>
    </row>
    <row r="536" spans="2:5" x14ac:dyDescent="0.25">
      <c r="B536" s="13" t="s">
        <v>16</v>
      </c>
      <c r="C536" s="16">
        <v>41323</v>
      </c>
      <c r="D536" s="13" t="s">
        <v>32</v>
      </c>
      <c r="E536" s="13" t="s">
        <v>165</v>
      </c>
    </row>
    <row r="537" spans="2:5" ht="30" x14ac:dyDescent="0.25">
      <c r="B537" s="13" t="s">
        <v>16</v>
      </c>
      <c r="C537" s="16">
        <v>41323</v>
      </c>
      <c r="D537" s="13" t="s">
        <v>33</v>
      </c>
      <c r="E537" s="13" t="s">
        <v>166</v>
      </c>
    </row>
    <row r="538" spans="2:5" ht="30" x14ac:dyDescent="0.25">
      <c r="B538" s="13" t="s">
        <v>16</v>
      </c>
      <c r="C538" s="16">
        <v>41323</v>
      </c>
      <c r="D538" s="13" t="s">
        <v>34</v>
      </c>
      <c r="E538" s="13" t="s">
        <v>167</v>
      </c>
    </row>
    <row r="539" spans="2:5" ht="30" x14ac:dyDescent="0.25">
      <c r="B539" s="13" t="s">
        <v>16</v>
      </c>
      <c r="C539" s="16">
        <v>41323</v>
      </c>
      <c r="D539" s="13" t="s">
        <v>35</v>
      </c>
      <c r="E539" s="13" t="s">
        <v>168</v>
      </c>
    </row>
    <row r="540" spans="2:5" ht="30" x14ac:dyDescent="0.25">
      <c r="B540" s="13" t="s">
        <v>16</v>
      </c>
      <c r="C540" s="16">
        <v>41323</v>
      </c>
      <c r="D540" s="13" t="s">
        <v>36</v>
      </c>
      <c r="E540" s="13" t="s">
        <v>169</v>
      </c>
    </row>
    <row r="541" spans="2:5" ht="30" x14ac:dyDescent="0.25">
      <c r="B541" s="13" t="s">
        <v>16</v>
      </c>
      <c r="C541" s="16">
        <v>41340</v>
      </c>
      <c r="D541" s="13" t="s">
        <v>27</v>
      </c>
      <c r="E541" s="13" t="s">
        <v>160</v>
      </c>
    </row>
    <row r="542" spans="2:5" ht="30" x14ac:dyDescent="0.25">
      <c r="B542" s="13" t="s">
        <v>16</v>
      </c>
      <c r="C542" s="16">
        <v>41340</v>
      </c>
      <c r="D542" s="13" t="s">
        <v>30</v>
      </c>
      <c r="E542" s="13" t="s">
        <v>162</v>
      </c>
    </row>
    <row r="543" spans="2:5" ht="45" x14ac:dyDescent="0.25">
      <c r="B543" s="13" t="s">
        <v>16</v>
      </c>
      <c r="C543" s="16">
        <v>41340</v>
      </c>
      <c r="D543" s="13" t="s">
        <v>31</v>
      </c>
      <c r="E543" s="13" t="s">
        <v>164</v>
      </c>
    </row>
    <row r="544" spans="2:5" ht="30" x14ac:dyDescent="0.25">
      <c r="B544" s="13" t="s">
        <v>17</v>
      </c>
      <c r="C544" s="16">
        <v>41428</v>
      </c>
      <c r="D544" s="13" t="s">
        <v>28</v>
      </c>
      <c r="E544" s="13" t="s">
        <v>159</v>
      </c>
    </row>
    <row r="545" spans="2:5" ht="30" x14ac:dyDescent="0.25">
      <c r="B545" s="13" t="s">
        <v>17</v>
      </c>
      <c r="C545" s="16">
        <v>41428</v>
      </c>
      <c r="D545" s="13" t="s">
        <v>27</v>
      </c>
      <c r="E545" s="13" t="s">
        <v>160</v>
      </c>
    </row>
    <row r="546" spans="2:5" x14ac:dyDescent="0.25">
      <c r="B546" s="13" t="s">
        <v>17</v>
      </c>
      <c r="C546" s="16">
        <v>41428</v>
      </c>
      <c r="D546" s="13" t="s">
        <v>32</v>
      </c>
      <c r="E546" s="13" t="s">
        <v>165</v>
      </c>
    </row>
    <row r="547" spans="2:5" ht="30" x14ac:dyDescent="0.25">
      <c r="B547" s="13" t="s">
        <v>17</v>
      </c>
      <c r="C547" s="16">
        <v>41428</v>
      </c>
      <c r="D547" s="13" t="s">
        <v>35</v>
      </c>
      <c r="E547" s="13" t="s">
        <v>168</v>
      </c>
    </row>
    <row r="549" spans="2:5" x14ac:dyDescent="0.25">
      <c r="B549" t="s">
        <v>183</v>
      </c>
    </row>
    <row r="551" spans="2:5" x14ac:dyDescent="0.25">
      <c r="B551" t="s">
        <v>129</v>
      </c>
    </row>
    <row r="553" spans="2:5" x14ac:dyDescent="0.25">
      <c r="B553" t="s">
        <v>184</v>
      </c>
    </row>
    <row r="555" spans="2:5" x14ac:dyDescent="0.25">
      <c r="B555" s="14" t="s">
        <v>185</v>
      </c>
      <c r="C555" s="15"/>
      <c r="D555" s="15"/>
      <c r="E555" s="15"/>
    </row>
    <row r="556" spans="2:5" ht="45" x14ac:dyDescent="0.25">
      <c r="B556" s="12" t="s">
        <v>173</v>
      </c>
      <c r="C556" s="12" t="s">
        <v>174</v>
      </c>
      <c r="D556" s="12" t="s">
        <v>186</v>
      </c>
      <c r="E556" s="12" t="s">
        <v>187</v>
      </c>
    </row>
    <row r="557" spans="2:5" ht="75" x14ac:dyDescent="0.25">
      <c r="B557" s="13" t="s">
        <v>15</v>
      </c>
      <c r="C557" s="16">
        <v>41224</v>
      </c>
      <c r="D557" s="13" t="s">
        <v>79</v>
      </c>
      <c r="E557" s="13" t="s">
        <v>89</v>
      </c>
    </row>
    <row r="558" spans="2:5" ht="60" x14ac:dyDescent="0.25">
      <c r="B558" s="13" t="s">
        <v>15</v>
      </c>
      <c r="C558" s="16">
        <v>41224</v>
      </c>
      <c r="D558" s="13" t="s">
        <v>80</v>
      </c>
      <c r="E558" s="13" t="s">
        <v>90</v>
      </c>
    </row>
    <row r="559" spans="2:5" ht="60" x14ac:dyDescent="0.25">
      <c r="B559" s="13" t="s">
        <v>15</v>
      </c>
      <c r="C559" s="16">
        <v>41323</v>
      </c>
      <c r="D559" s="13" t="s">
        <v>75</v>
      </c>
      <c r="E559" s="13" t="s">
        <v>85</v>
      </c>
    </row>
    <row r="560" spans="2:5" ht="30" x14ac:dyDescent="0.25">
      <c r="B560" s="13" t="s">
        <v>15</v>
      </c>
      <c r="C560" s="16">
        <v>41323</v>
      </c>
      <c r="D560" s="13" t="s">
        <v>77</v>
      </c>
      <c r="E560" s="13" t="s">
        <v>87</v>
      </c>
    </row>
    <row r="561" spans="2:5" ht="75" x14ac:dyDescent="0.25">
      <c r="B561" s="13" t="s">
        <v>15</v>
      </c>
      <c r="C561" s="16">
        <v>41323</v>
      </c>
      <c r="D561" s="13" t="s">
        <v>79</v>
      </c>
      <c r="E561" s="13" t="s">
        <v>89</v>
      </c>
    </row>
    <row r="562" spans="2:5" ht="60" x14ac:dyDescent="0.25">
      <c r="B562" s="13" t="s">
        <v>15</v>
      </c>
      <c r="C562" s="16">
        <v>41323</v>
      </c>
      <c r="D562" s="13" t="s">
        <v>80</v>
      </c>
      <c r="E562" s="13" t="s">
        <v>90</v>
      </c>
    </row>
    <row r="563" spans="2:5" ht="60" x14ac:dyDescent="0.25">
      <c r="B563" s="13" t="s">
        <v>15</v>
      </c>
      <c r="C563" s="16">
        <v>41323</v>
      </c>
      <c r="D563" s="13" t="s">
        <v>81</v>
      </c>
      <c r="E563" s="13" t="s">
        <v>91</v>
      </c>
    </row>
    <row r="564" spans="2:5" ht="75" x14ac:dyDescent="0.25">
      <c r="B564" s="13" t="s">
        <v>15</v>
      </c>
      <c r="C564" s="16">
        <v>41323</v>
      </c>
      <c r="D564" s="13" t="s">
        <v>83</v>
      </c>
      <c r="E564" s="13" t="s">
        <v>93</v>
      </c>
    </row>
    <row r="565" spans="2:5" ht="45" x14ac:dyDescent="0.25">
      <c r="B565" s="13" t="s">
        <v>15</v>
      </c>
      <c r="C565" s="16">
        <v>41347</v>
      </c>
      <c r="D565" s="13" t="s">
        <v>78</v>
      </c>
      <c r="E565" s="13" t="s">
        <v>88</v>
      </c>
    </row>
    <row r="566" spans="2:5" ht="75" x14ac:dyDescent="0.25">
      <c r="B566" s="13" t="s">
        <v>15</v>
      </c>
      <c r="C566" s="16">
        <v>41347</v>
      </c>
      <c r="D566" s="13" t="s">
        <v>79</v>
      </c>
      <c r="E566" s="13" t="s">
        <v>89</v>
      </c>
    </row>
    <row r="567" spans="2:5" ht="60" x14ac:dyDescent="0.25">
      <c r="B567" s="13" t="s">
        <v>15</v>
      </c>
      <c r="C567" s="16">
        <v>41347</v>
      </c>
      <c r="D567" s="13" t="s">
        <v>80</v>
      </c>
      <c r="E567" s="13" t="s">
        <v>90</v>
      </c>
    </row>
    <row r="568" spans="2:5" ht="60" x14ac:dyDescent="0.25">
      <c r="B568" s="13" t="s">
        <v>16</v>
      </c>
      <c r="C568" s="16">
        <v>41189</v>
      </c>
      <c r="D568" s="13" t="s">
        <v>75</v>
      </c>
      <c r="E568" s="13" t="s">
        <v>85</v>
      </c>
    </row>
    <row r="569" spans="2:5" ht="30" x14ac:dyDescent="0.25">
      <c r="B569" s="13" t="s">
        <v>16</v>
      </c>
      <c r="C569" s="16">
        <v>41189</v>
      </c>
      <c r="D569" s="13" t="s">
        <v>76</v>
      </c>
      <c r="E569" s="13" t="s">
        <v>86</v>
      </c>
    </row>
    <row r="570" spans="2:5" ht="30" x14ac:dyDescent="0.25">
      <c r="B570" s="13" t="s">
        <v>16</v>
      </c>
      <c r="C570" s="16">
        <v>41189</v>
      </c>
      <c r="D570" s="13" t="s">
        <v>77</v>
      </c>
      <c r="E570" s="13" t="s">
        <v>87</v>
      </c>
    </row>
    <row r="571" spans="2:5" ht="45" x14ac:dyDescent="0.25">
      <c r="B571" s="13" t="s">
        <v>16</v>
      </c>
      <c r="C571" s="16">
        <v>41189</v>
      </c>
      <c r="D571" s="13" t="s">
        <v>78</v>
      </c>
      <c r="E571" s="13" t="s">
        <v>88</v>
      </c>
    </row>
    <row r="572" spans="2:5" ht="60" x14ac:dyDescent="0.25">
      <c r="B572" s="13" t="s">
        <v>16</v>
      </c>
      <c r="C572" s="16">
        <v>41323</v>
      </c>
      <c r="D572" s="13" t="s">
        <v>75</v>
      </c>
      <c r="E572" s="13" t="s">
        <v>85</v>
      </c>
    </row>
    <row r="573" spans="2:5" ht="30" x14ac:dyDescent="0.25">
      <c r="B573" s="13" t="s">
        <v>16</v>
      </c>
      <c r="C573" s="16">
        <v>41323</v>
      </c>
      <c r="D573" s="13" t="s">
        <v>77</v>
      </c>
      <c r="E573" s="13" t="s">
        <v>87</v>
      </c>
    </row>
    <row r="574" spans="2:5" ht="75" x14ac:dyDescent="0.25">
      <c r="B574" s="13" t="s">
        <v>16</v>
      </c>
      <c r="C574" s="16">
        <v>41323</v>
      </c>
      <c r="D574" s="13" t="s">
        <v>79</v>
      </c>
      <c r="E574" s="13" t="s">
        <v>89</v>
      </c>
    </row>
    <row r="575" spans="2:5" ht="60" x14ac:dyDescent="0.25">
      <c r="B575" s="13" t="s">
        <v>16</v>
      </c>
      <c r="C575" s="16">
        <v>41323</v>
      </c>
      <c r="D575" s="13" t="s">
        <v>80</v>
      </c>
      <c r="E575" s="13" t="s">
        <v>90</v>
      </c>
    </row>
    <row r="576" spans="2:5" ht="60" x14ac:dyDescent="0.25">
      <c r="B576" s="13" t="s">
        <v>16</v>
      </c>
      <c r="C576" s="16">
        <v>41323</v>
      </c>
      <c r="D576" s="13" t="s">
        <v>81</v>
      </c>
      <c r="E576" s="13" t="s">
        <v>91</v>
      </c>
    </row>
    <row r="577" spans="2:5" ht="75" x14ac:dyDescent="0.25">
      <c r="B577" s="13" t="s">
        <v>16</v>
      </c>
      <c r="C577" s="16">
        <v>41323</v>
      </c>
      <c r="D577" s="13" t="s">
        <v>83</v>
      </c>
      <c r="E577" s="13" t="s">
        <v>93</v>
      </c>
    </row>
    <row r="578" spans="2:5" ht="30" x14ac:dyDescent="0.25">
      <c r="B578" s="13" t="s">
        <v>16</v>
      </c>
      <c r="C578" s="16">
        <v>41340</v>
      </c>
      <c r="D578" s="13" t="s">
        <v>76</v>
      </c>
      <c r="E578" s="13" t="s">
        <v>86</v>
      </c>
    </row>
    <row r="579" spans="2:5" ht="60" x14ac:dyDescent="0.25">
      <c r="B579" s="13" t="s">
        <v>16</v>
      </c>
      <c r="C579" s="16">
        <v>41340</v>
      </c>
      <c r="D579" s="13" t="s">
        <v>80</v>
      </c>
      <c r="E579" s="13" t="s">
        <v>90</v>
      </c>
    </row>
    <row r="580" spans="2:5" ht="45" x14ac:dyDescent="0.25">
      <c r="B580" s="13" t="s">
        <v>16</v>
      </c>
      <c r="C580" s="16">
        <v>41340</v>
      </c>
      <c r="D580" s="13" t="s">
        <v>82</v>
      </c>
      <c r="E580" s="13" t="s">
        <v>92</v>
      </c>
    </row>
    <row r="581" spans="2:5" ht="30" x14ac:dyDescent="0.25">
      <c r="B581" s="13" t="s">
        <v>18</v>
      </c>
      <c r="C581" s="16">
        <v>41574</v>
      </c>
      <c r="D581" s="13" t="s">
        <v>76</v>
      </c>
      <c r="E581" s="13" t="s">
        <v>86</v>
      </c>
    </row>
    <row r="582" spans="2:5" ht="45" x14ac:dyDescent="0.25">
      <c r="B582" s="13" t="s">
        <v>18</v>
      </c>
      <c r="C582" s="16">
        <v>41574</v>
      </c>
      <c r="D582" s="13" t="s">
        <v>78</v>
      </c>
      <c r="E582" s="13" t="s">
        <v>88</v>
      </c>
    </row>
    <row r="583" spans="2:5" ht="75" x14ac:dyDescent="0.25">
      <c r="B583" s="13" t="s">
        <v>18</v>
      </c>
      <c r="C583" s="16">
        <v>41574</v>
      </c>
      <c r="D583" s="13" t="s">
        <v>83</v>
      </c>
      <c r="E583" s="13" t="s">
        <v>93</v>
      </c>
    </row>
    <row r="584" spans="2:5" ht="60" x14ac:dyDescent="0.25">
      <c r="B584" s="13" t="s">
        <v>17</v>
      </c>
      <c r="C584" s="16">
        <v>41428</v>
      </c>
      <c r="D584" s="13" t="s">
        <v>75</v>
      </c>
      <c r="E584" s="13" t="s">
        <v>85</v>
      </c>
    </row>
    <row r="585" spans="2:5" ht="45" x14ac:dyDescent="0.25">
      <c r="B585" s="13" t="s">
        <v>17</v>
      </c>
      <c r="C585" s="16">
        <v>41428</v>
      </c>
      <c r="D585" s="13" t="s">
        <v>78</v>
      </c>
      <c r="E585" s="13" t="s">
        <v>88</v>
      </c>
    </row>
    <row r="586" spans="2:5" ht="60" x14ac:dyDescent="0.25">
      <c r="B586" s="13" t="s">
        <v>17</v>
      </c>
      <c r="C586" s="16">
        <v>41428</v>
      </c>
      <c r="D586" s="13" t="s">
        <v>80</v>
      </c>
      <c r="E586" s="13" t="s">
        <v>90</v>
      </c>
    </row>
    <row r="587" spans="2:5" ht="60" x14ac:dyDescent="0.25">
      <c r="B587" s="13" t="s">
        <v>17</v>
      </c>
      <c r="C587" s="16">
        <v>41576</v>
      </c>
      <c r="D587" s="13" t="s">
        <v>75</v>
      </c>
      <c r="E587" s="13" t="s">
        <v>85</v>
      </c>
    </row>
    <row r="588" spans="2:5" ht="75" x14ac:dyDescent="0.25">
      <c r="B588" s="13" t="s">
        <v>17</v>
      </c>
      <c r="C588" s="16">
        <v>41576</v>
      </c>
      <c r="D588" s="13" t="s">
        <v>79</v>
      </c>
      <c r="E588" s="13" t="s">
        <v>89</v>
      </c>
    </row>
    <row r="589" spans="2:5" ht="60" x14ac:dyDescent="0.25">
      <c r="B589" s="13" t="s">
        <v>17</v>
      </c>
      <c r="C589" s="16">
        <v>41576</v>
      </c>
      <c r="D589" s="13" t="s">
        <v>80</v>
      </c>
      <c r="E589" s="13" t="s">
        <v>90</v>
      </c>
    </row>
    <row r="590" spans="2:5" ht="75" x14ac:dyDescent="0.25">
      <c r="B590" s="13" t="s">
        <v>17</v>
      </c>
      <c r="C590" s="16">
        <v>41576</v>
      </c>
      <c r="D590" s="13" t="s">
        <v>83</v>
      </c>
      <c r="E590" s="13" t="s">
        <v>93</v>
      </c>
    </row>
    <row r="592" spans="2:5" x14ac:dyDescent="0.25">
      <c r="B592" t="s">
        <v>188</v>
      </c>
    </row>
    <row r="594" spans="2:7" x14ac:dyDescent="0.25">
      <c r="B594" t="s">
        <v>129</v>
      </c>
    </row>
    <row r="596" spans="2:7" x14ac:dyDescent="0.25">
      <c r="B596" t="s">
        <v>189</v>
      </c>
    </row>
    <row r="598" spans="2:7" x14ac:dyDescent="0.25">
      <c r="B598" s="14" t="s">
        <v>190</v>
      </c>
      <c r="C598" s="15"/>
      <c r="D598" s="15"/>
      <c r="E598" s="15"/>
      <c r="F598" s="15"/>
      <c r="G598" s="15"/>
    </row>
    <row r="599" spans="2:7" ht="45" x14ac:dyDescent="0.25">
      <c r="B599" s="12" t="s">
        <v>173</v>
      </c>
      <c r="C599" s="12" t="s">
        <v>174</v>
      </c>
      <c r="D599" s="12" t="s">
        <v>155</v>
      </c>
      <c r="E599" s="12" t="s">
        <v>156</v>
      </c>
      <c r="F599" s="12" t="s">
        <v>186</v>
      </c>
      <c r="G599" s="12" t="s">
        <v>187</v>
      </c>
    </row>
    <row r="600" spans="2:7" ht="75" x14ac:dyDescent="0.25">
      <c r="B600" s="13" t="s">
        <v>15</v>
      </c>
      <c r="C600" s="16">
        <v>41224</v>
      </c>
      <c r="D600" s="13" t="s">
        <v>30</v>
      </c>
      <c r="E600" s="13" t="s">
        <v>162</v>
      </c>
      <c r="F600" s="13" t="s">
        <v>79</v>
      </c>
      <c r="G600" s="13" t="s">
        <v>89</v>
      </c>
    </row>
    <row r="601" spans="2:7" ht="60" x14ac:dyDescent="0.25">
      <c r="B601" s="13" t="s">
        <v>15</v>
      </c>
      <c r="C601" s="16">
        <v>41224</v>
      </c>
      <c r="D601" s="13" t="s">
        <v>30</v>
      </c>
      <c r="E601" s="13" t="s">
        <v>162</v>
      </c>
      <c r="F601" s="13" t="s">
        <v>80</v>
      </c>
      <c r="G601" s="13" t="s">
        <v>90</v>
      </c>
    </row>
    <row r="602" spans="2:7" ht="75" x14ac:dyDescent="0.25">
      <c r="B602" s="13" t="s">
        <v>15</v>
      </c>
      <c r="C602" s="16">
        <v>41224</v>
      </c>
      <c r="D602" s="13" t="s">
        <v>33</v>
      </c>
      <c r="E602" s="13" t="s">
        <v>166</v>
      </c>
      <c r="F602" s="13" t="s">
        <v>79</v>
      </c>
      <c r="G602" s="13" t="s">
        <v>89</v>
      </c>
    </row>
    <row r="603" spans="2:7" ht="60" x14ac:dyDescent="0.25">
      <c r="B603" s="13" t="s">
        <v>15</v>
      </c>
      <c r="C603" s="16">
        <v>41224</v>
      </c>
      <c r="D603" s="13" t="s">
        <v>33</v>
      </c>
      <c r="E603" s="13" t="s">
        <v>166</v>
      </c>
      <c r="F603" s="13" t="s">
        <v>80</v>
      </c>
      <c r="G603" s="13" t="s">
        <v>90</v>
      </c>
    </row>
    <row r="604" spans="2:7" ht="75" x14ac:dyDescent="0.25">
      <c r="B604" s="13" t="s">
        <v>15</v>
      </c>
      <c r="C604" s="16">
        <v>41224</v>
      </c>
      <c r="D604" s="13" t="s">
        <v>36</v>
      </c>
      <c r="E604" s="13" t="s">
        <v>169</v>
      </c>
      <c r="F604" s="13" t="s">
        <v>79</v>
      </c>
      <c r="G604" s="13" t="s">
        <v>89</v>
      </c>
    </row>
    <row r="605" spans="2:7" ht="60" x14ac:dyDescent="0.25">
      <c r="B605" s="13" t="s">
        <v>15</v>
      </c>
      <c r="C605" s="16">
        <v>41224</v>
      </c>
      <c r="D605" s="13" t="s">
        <v>36</v>
      </c>
      <c r="E605" s="13" t="s">
        <v>169</v>
      </c>
      <c r="F605" s="13" t="s">
        <v>80</v>
      </c>
      <c r="G605" s="13" t="s">
        <v>90</v>
      </c>
    </row>
    <row r="606" spans="2:7" ht="60" x14ac:dyDescent="0.25">
      <c r="B606" s="13" t="s">
        <v>15</v>
      </c>
      <c r="C606" s="16">
        <v>41323</v>
      </c>
      <c r="D606" s="13" t="s">
        <v>27</v>
      </c>
      <c r="E606" s="13" t="s">
        <v>160</v>
      </c>
      <c r="F606" s="13" t="s">
        <v>75</v>
      </c>
      <c r="G606" s="13" t="s">
        <v>85</v>
      </c>
    </row>
    <row r="607" spans="2:7" ht="75" x14ac:dyDescent="0.25">
      <c r="B607" s="13" t="s">
        <v>15</v>
      </c>
      <c r="C607" s="16">
        <v>41323</v>
      </c>
      <c r="D607" s="13" t="s">
        <v>27</v>
      </c>
      <c r="E607" s="13" t="s">
        <v>160</v>
      </c>
      <c r="F607" s="13" t="s">
        <v>79</v>
      </c>
      <c r="G607" s="13" t="s">
        <v>89</v>
      </c>
    </row>
    <row r="608" spans="2:7" ht="60" x14ac:dyDescent="0.25">
      <c r="B608" s="13" t="s">
        <v>15</v>
      </c>
      <c r="C608" s="16">
        <v>41323</v>
      </c>
      <c r="D608" s="13" t="s">
        <v>27</v>
      </c>
      <c r="E608" s="13" t="s">
        <v>160</v>
      </c>
      <c r="F608" s="13" t="s">
        <v>81</v>
      </c>
      <c r="G608" s="13" t="s">
        <v>91</v>
      </c>
    </row>
    <row r="609" spans="2:7" ht="60" x14ac:dyDescent="0.25">
      <c r="B609" s="13" t="s">
        <v>15</v>
      </c>
      <c r="C609" s="16">
        <v>41323</v>
      </c>
      <c r="D609" s="13" t="s">
        <v>29</v>
      </c>
      <c r="E609" s="13" t="s">
        <v>161</v>
      </c>
      <c r="F609" s="13" t="s">
        <v>75</v>
      </c>
      <c r="G609" s="13" t="s">
        <v>85</v>
      </c>
    </row>
    <row r="610" spans="2:7" ht="75" x14ac:dyDescent="0.25">
      <c r="B610" s="13" t="s">
        <v>15</v>
      </c>
      <c r="C610" s="16">
        <v>41323</v>
      </c>
      <c r="D610" s="13" t="s">
        <v>29</v>
      </c>
      <c r="E610" s="13" t="s">
        <v>161</v>
      </c>
      <c r="F610" s="13" t="s">
        <v>79</v>
      </c>
      <c r="G610" s="13" t="s">
        <v>89</v>
      </c>
    </row>
    <row r="611" spans="2:7" ht="60" x14ac:dyDescent="0.25">
      <c r="B611" s="13" t="s">
        <v>15</v>
      </c>
      <c r="C611" s="16">
        <v>41323</v>
      </c>
      <c r="D611" s="13" t="s">
        <v>29</v>
      </c>
      <c r="E611" s="13" t="s">
        <v>161</v>
      </c>
      <c r="F611" s="13" t="s">
        <v>81</v>
      </c>
      <c r="G611" s="13" t="s">
        <v>91</v>
      </c>
    </row>
    <row r="612" spans="2:7" ht="60" x14ac:dyDescent="0.25">
      <c r="B612" s="13" t="s">
        <v>15</v>
      </c>
      <c r="C612" s="16">
        <v>41323</v>
      </c>
      <c r="D612" s="13" t="s">
        <v>30</v>
      </c>
      <c r="E612" s="13" t="s">
        <v>162</v>
      </c>
      <c r="F612" s="13" t="s">
        <v>75</v>
      </c>
      <c r="G612" s="13" t="s">
        <v>85</v>
      </c>
    </row>
    <row r="613" spans="2:7" ht="75" x14ac:dyDescent="0.25">
      <c r="B613" s="13" t="s">
        <v>15</v>
      </c>
      <c r="C613" s="16">
        <v>41323</v>
      </c>
      <c r="D613" s="13" t="s">
        <v>30</v>
      </c>
      <c r="E613" s="13" t="s">
        <v>162</v>
      </c>
      <c r="F613" s="13" t="s">
        <v>79</v>
      </c>
      <c r="G613" s="13" t="s">
        <v>89</v>
      </c>
    </row>
    <row r="614" spans="2:7" ht="60" x14ac:dyDescent="0.25">
      <c r="B614" s="13" t="s">
        <v>15</v>
      </c>
      <c r="C614" s="16">
        <v>41323</v>
      </c>
      <c r="D614" s="13" t="s">
        <v>30</v>
      </c>
      <c r="E614" s="13" t="s">
        <v>162</v>
      </c>
      <c r="F614" s="13" t="s">
        <v>81</v>
      </c>
      <c r="G614" s="13" t="s">
        <v>91</v>
      </c>
    </row>
    <row r="615" spans="2:7" ht="60" x14ac:dyDescent="0.25">
      <c r="B615" s="13" t="s">
        <v>15</v>
      </c>
      <c r="C615" s="16">
        <v>41323</v>
      </c>
      <c r="D615" s="13" t="s">
        <v>31</v>
      </c>
      <c r="E615" s="13" t="s">
        <v>164</v>
      </c>
      <c r="F615" s="13" t="s">
        <v>75</v>
      </c>
      <c r="G615" s="13" t="s">
        <v>85</v>
      </c>
    </row>
    <row r="616" spans="2:7" ht="75" x14ac:dyDescent="0.25">
      <c r="B616" s="13" t="s">
        <v>15</v>
      </c>
      <c r="C616" s="16">
        <v>41323</v>
      </c>
      <c r="D616" s="13" t="s">
        <v>31</v>
      </c>
      <c r="E616" s="13" t="s">
        <v>164</v>
      </c>
      <c r="F616" s="13" t="s">
        <v>79</v>
      </c>
      <c r="G616" s="13" t="s">
        <v>89</v>
      </c>
    </row>
    <row r="617" spans="2:7" ht="60" x14ac:dyDescent="0.25">
      <c r="B617" s="13" t="s">
        <v>15</v>
      </c>
      <c r="C617" s="16">
        <v>41323</v>
      </c>
      <c r="D617" s="13" t="s">
        <v>31</v>
      </c>
      <c r="E617" s="13" t="s">
        <v>164</v>
      </c>
      <c r="F617" s="13" t="s">
        <v>81</v>
      </c>
      <c r="G617" s="13" t="s">
        <v>91</v>
      </c>
    </row>
    <row r="618" spans="2:7" ht="60" x14ac:dyDescent="0.25">
      <c r="B618" s="13" t="s">
        <v>15</v>
      </c>
      <c r="C618" s="16">
        <v>41323</v>
      </c>
      <c r="D618" s="13" t="s">
        <v>34</v>
      </c>
      <c r="E618" s="13" t="s">
        <v>167</v>
      </c>
      <c r="F618" s="13" t="s">
        <v>75</v>
      </c>
      <c r="G618" s="13" t="s">
        <v>85</v>
      </c>
    </row>
    <row r="619" spans="2:7" ht="75" x14ac:dyDescent="0.25">
      <c r="B619" s="13" t="s">
        <v>15</v>
      </c>
      <c r="C619" s="16">
        <v>41323</v>
      </c>
      <c r="D619" s="13" t="s">
        <v>34</v>
      </c>
      <c r="E619" s="13" t="s">
        <v>167</v>
      </c>
      <c r="F619" s="13" t="s">
        <v>79</v>
      </c>
      <c r="G619" s="13" t="s">
        <v>89</v>
      </c>
    </row>
    <row r="620" spans="2:7" ht="60" x14ac:dyDescent="0.25">
      <c r="B620" s="13" t="s">
        <v>15</v>
      </c>
      <c r="C620" s="16">
        <v>41323</v>
      </c>
      <c r="D620" s="13" t="s">
        <v>34</v>
      </c>
      <c r="E620" s="13" t="s">
        <v>167</v>
      </c>
      <c r="F620" s="13" t="s">
        <v>81</v>
      </c>
      <c r="G620" s="13" t="s">
        <v>91</v>
      </c>
    </row>
    <row r="621" spans="2:7" ht="60" x14ac:dyDescent="0.25">
      <c r="B621" s="13" t="s">
        <v>15</v>
      </c>
      <c r="C621" s="16">
        <v>41323</v>
      </c>
      <c r="D621" s="13" t="s">
        <v>35</v>
      </c>
      <c r="E621" s="13" t="s">
        <v>168</v>
      </c>
      <c r="F621" s="13" t="s">
        <v>75</v>
      </c>
      <c r="G621" s="13" t="s">
        <v>85</v>
      </c>
    </row>
    <row r="622" spans="2:7" ht="75" x14ac:dyDescent="0.25">
      <c r="B622" s="13" t="s">
        <v>15</v>
      </c>
      <c r="C622" s="16">
        <v>41323</v>
      </c>
      <c r="D622" s="13" t="s">
        <v>35</v>
      </c>
      <c r="E622" s="13" t="s">
        <v>168</v>
      </c>
      <c r="F622" s="13" t="s">
        <v>79</v>
      </c>
      <c r="G622" s="13" t="s">
        <v>89</v>
      </c>
    </row>
    <row r="623" spans="2:7" ht="60" x14ac:dyDescent="0.25">
      <c r="B623" s="13" t="s">
        <v>15</v>
      </c>
      <c r="C623" s="16">
        <v>41323</v>
      </c>
      <c r="D623" s="13" t="s">
        <v>35</v>
      </c>
      <c r="E623" s="13" t="s">
        <v>168</v>
      </c>
      <c r="F623" s="13" t="s">
        <v>81</v>
      </c>
      <c r="G623" s="13" t="s">
        <v>91</v>
      </c>
    </row>
    <row r="624" spans="2:7" ht="60" x14ac:dyDescent="0.25">
      <c r="B624" s="13" t="s">
        <v>15</v>
      </c>
      <c r="C624" s="16">
        <v>41323</v>
      </c>
      <c r="D624" s="13" t="s">
        <v>36</v>
      </c>
      <c r="E624" s="13" t="s">
        <v>169</v>
      </c>
      <c r="F624" s="13" t="s">
        <v>75</v>
      </c>
      <c r="G624" s="13" t="s">
        <v>85</v>
      </c>
    </row>
    <row r="625" spans="2:7" ht="75" x14ac:dyDescent="0.25">
      <c r="B625" s="13" t="s">
        <v>15</v>
      </c>
      <c r="C625" s="16">
        <v>41323</v>
      </c>
      <c r="D625" s="13" t="s">
        <v>36</v>
      </c>
      <c r="E625" s="13" t="s">
        <v>169</v>
      </c>
      <c r="F625" s="13" t="s">
        <v>79</v>
      </c>
      <c r="G625" s="13" t="s">
        <v>89</v>
      </c>
    </row>
    <row r="626" spans="2:7" ht="60" x14ac:dyDescent="0.25">
      <c r="B626" s="13" t="s">
        <v>15</v>
      </c>
      <c r="C626" s="16">
        <v>41323</v>
      </c>
      <c r="D626" s="13" t="s">
        <v>36</v>
      </c>
      <c r="E626" s="13" t="s">
        <v>169</v>
      </c>
      <c r="F626" s="13" t="s">
        <v>81</v>
      </c>
      <c r="G626" s="13" t="s">
        <v>91</v>
      </c>
    </row>
    <row r="627" spans="2:7" ht="60" x14ac:dyDescent="0.25">
      <c r="B627" s="13" t="s">
        <v>16</v>
      </c>
      <c r="C627" s="16">
        <v>41189</v>
      </c>
      <c r="D627" s="13" t="s">
        <v>28</v>
      </c>
      <c r="E627" s="13" t="s">
        <v>159</v>
      </c>
      <c r="F627" s="13" t="s">
        <v>75</v>
      </c>
      <c r="G627" s="13" t="s">
        <v>85</v>
      </c>
    </row>
    <row r="628" spans="2:7" ht="30" x14ac:dyDescent="0.25">
      <c r="B628" s="13" t="s">
        <v>16</v>
      </c>
      <c r="C628" s="16">
        <v>41189</v>
      </c>
      <c r="D628" s="13" t="s">
        <v>28</v>
      </c>
      <c r="E628" s="13" t="s">
        <v>159</v>
      </c>
      <c r="F628" s="13" t="s">
        <v>76</v>
      </c>
      <c r="G628" s="13" t="s">
        <v>86</v>
      </c>
    </row>
    <row r="629" spans="2:7" ht="30" x14ac:dyDescent="0.25">
      <c r="B629" s="13" t="s">
        <v>16</v>
      </c>
      <c r="C629" s="16">
        <v>41189</v>
      </c>
      <c r="D629" s="13" t="s">
        <v>28</v>
      </c>
      <c r="E629" s="13" t="s">
        <v>159</v>
      </c>
      <c r="F629" s="13" t="s">
        <v>77</v>
      </c>
      <c r="G629" s="13" t="s">
        <v>87</v>
      </c>
    </row>
    <row r="630" spans="2:7" ht="45" x14ac:dyDescent="0.25">
      <c r="B630" s="13" t="s">
        <v>16</v>
      </c>
      <c r="C630" s="16">
        <v>41189</v>
      </c>
      <c r="D630" s="13" t="s">
        <v>28</v>
      </c>
      <c r="E630" s="13" t="s">
        <v>159</v>
      </c>
      <c r="F630" s="13" t="s">
        <v>78</v>
      </c>
      <c r="G630" s="13" t="s">
        <v>88</v>
      </c>
    </row>
    <row r="631" spans="2:7" ht="60" x14ac:dyDescent="0.25">
      <c r="B631" s="13" t="s">
        <v>16</v>
      </c>
      <c r="C631" s="16">
        <v>41189</v>
      </c>
      <c r="D631" s="13" t="s">
        <v>27</v>
      </c>
      <c r="E631" s="13" t="s">
        <v>160</v>
      </c>
      <c r="F631" s="13" t="s">
        <v>75</v>
      </c>
      <c r="G631" s="13" t="s">
        <v>85</v>
      </c>
    </row>
    <row r="632" spans="2:7" ht="30" x14ac:dyDescent="0.25">
      <c r="B632" s="13" t="s">
        <v>16</v>
      </c>
      <c r="C632" s="16">
        <v>41189</v>
      </c>
      <c r="D632" s="13" t="s">
        <v>27</v>
      </c>
      <c r="E632" s="13" t="s">
        <v>160</v>
      </c>
      <c r="F632" s="13" t="s">
        <v>76</v>
      </c>
      <c r="G632" s="13" t="s">
        <v>86</v>
      </c>
    </row>
    <row r="633" spans="2:7" ht="30" x14ac:dyDescent="0.25">
      <c r="B633" s="13" t="s">
        <v>16</v>
      </c>
      <c r="C633" s="16">
        <v>41189</v>
      </c>
      <c r="D633" s="13" t="s">
        <v>27</v>
      </c>
      <c r="E633" s="13" t="s">
        <v>160</v>
      </c>
      <c r="F633" s="13" t="s">
        <v>77</v>
      </c>
      <c r="G633" s="13" t="s">
        <v>87</v>
      </c>
    </row>
    <row r="634" spans="2:7" ht="45" x14ac:dyDescent="0.25">
      <c r="B634" s="13" t="s">
        <v>16</v>
      </c>
      <c r="C634" s="16">
        <v>41189</v>
      </c>
      <c r="D634" s="13" t="s">
        <v>27</v>
      </c>
      <c r="E634" s="13" t="s">
        <v>160</v>
      </c>
      <c r="F634" s="13" t="s">
        <v>78</v>
      </c>
      <c r="G634" s="13" t="s">
        <v>88</v>
      </c>
    </row>
    <row r="635" spans="2:7" ht="60" x14ac:dyDescent="0.25">
      <c r="B635" s="13" t="s">
        <v>16</v>
      </c>
      <c r="C635" s="16">
        <v>41189</v>
      </c>
      <c r="D635" s="13" t="s">
        <v>32</v>
      </c>
      <c r="E635" s="13" t="s">
        <v>165</v>
      </c>
      <c r="F635" s="13" t="s">
        <v>75</v>
      </c>
      <c r="G635" s="13" t="s">
        <v>85</v>
      </c>
    </row>
    <row r="636" spans="2:7" ht="30" x14ac:dyDescent="0.25">
      <c r="B636" s="13" t="s">
        <v>16</v>
      </c>
      <c r="C636" s="16">
        <v>41189</v>
      </c>
      <c r="D636" s="13" t="s">
        <v>32</v>
      </c>
      <c r="E636" s="13" t="s">
        <v>165</v>
      </c>
      <c r="F636" s="13" t="s">
        <v>76</v>
      </c>
      <c r="G636" s="13" t="s">
        <v>86</v>
      </c>
    </row>
    <row r="637" spans="2:7" ht="30" x14ac:dyDescent="0.25">
      <c r="B637" s="13" t="s">
        <v>16</v>
      </c>
      <c r="C637" s="16">
        <v>41189</v>
      </c>
      <c r="D637" s="13" t="s">
        <v>32</v>
      </c>
      <c r="E637" s="13" t="s">
        <v>165</v>
      </c>
      <c r="F637" s="13" t="s">
        <v>77</v>
      </c>
      <c r="G637" s="13" t="s">
        <v>87</v>
      </c>
    </row>
    <row r="638" spans="2:7" ht="45" x14ac:dyDescent="0.25">
      <c r="B638" s="13" t="s">
        <v>16</v>
      </c>
      <c r="C638" s="16">
        <v>41189</v>
      </c>
      <c r="D638" s="13" t="s">
        <v>32</v>
      </c>
      <c r="E638" s="13" t="s">
        <v>165</v>
      </c>
      <c r="F638" s="13" t="s">
        <v>78</v>
      </c>
      <c r="G638" s="13" t="s">
        <v>88</v>
      </c>
    </row>
    <row r="639" spans="2:7" ht="60" x14ac:dyDescent="0.25">
      <c r="B639" s="13" t="s">
        <v>16</v>
      </c>
      <c r="C639" s="16">
        <v>41323</v>
      </c>
      <c r="D639" s="13" t="s">
        <v>28</v>
      </c>
      <c r="E639" s="13" t="s">
        <v>159</v>
      </c>
      <c r="F639" s="13" t="s">
        <v>75</v>
      </c>
      <c r="G639" s="13" t="s">
        <v>85</v>
      </c>
    </row>
    <row r="640" spans="2:7" ht="60" x14ac:dyDescent="0.25">
      <c r="B640" s="13" t="s">
        <v>16</v>
      </c>
      <c r="C640" s="16">
        <v>41323</v>
      </c>
      <c r="D640" s="13" t="s">
        <v>28</v>
      </c>
      <c r="E640" s="13" t="s">
        <v>159</v>
      </c>
      <c r="F640" s="13" t="s">
        <v>81</v>
      </c>
      <c r="G640" s="13" t="s">
        <v>91</v>
      </c>
    </row>
    <row r="641" spans="2:7" ht="75" x14ac:dyDescent="0.25">
      <c r="B641" s="13" t="s">
        <v>16</v>
      </c>
      <c r="C641" s="16">
        <v>41323</v>
      </c>
      <c r="D641" s="13" t="s">
        <v>28</v>
      </c>
      <c r="E641" s="13" t="s">
        <v>159</v>
      </c>
      <c r="F641" s="13" t="s">
        <v>83</v>
      </c>
      <c r="G641" s="13" t="s">
        <v>93</v>
      </c>
    </row>
    <row r="642" spans="2:7" ht="60" x14ac:dyDescent="0.25">
      <c r="B642" s="13" t="s">
        <v>16</v>
      </c>
      <c r="C642" s="16">
        <v>41323</v>
      </c>
      <c r="D642" s="13" t="s">
        <v>32</v>
      </c>
      <c r="E642" s="13" t="s">
        <v>165</v>
      </c>
      <c r="F642" s="13" t="s">
        <v>75</v>
      </c>
      <c r="G642" s="13" t="s">
        <v>85</v>
      </c>
    </row>
    <row r="643" spans="2:7" ht="60" x14ac:dyDescent="0.25">
      <c r="B643" s="13" t="s">
        <v>16</v>
      </c>
      <c r="C643" s="16">
        <v>41323</v>
      </c>
      <c r="D643" s="13" t="s">
        <v>32</v>
      </c>
      <c r="E643" s="13" t="s">
        <v>165</v>
      </c>
      <c r="F643" s="13" t="s">
        <v>81</v>
      </c>
      <c r="G643" s="13" t="s">
        <v>91</v>
      </c>
    </row>
    <row r="644" spans="2:7" ht="75" x14ac:dyDescent="0.25">
      <c r="B644" s="13" t="s">
        <v>16</v>
      </c>
      <c r="C644" s="16">
        <v>41323</v>
      </c>
      <c r="D644" s="13" t="s">
        <v>32</v>
      </c>
      <c r="E644" s="13" t="s">
        <v>165</v>
      </c>
      <c r="F644" s="13" t="s">
        <v>83</v>
      </c>
      <c r="G644" s="13" t="s">
        <v>93</v>
      </c>
    </row>
    <row r="645" spans="2:7" ht="60" x14ac:dyDescent="0.25">
      <c r="B645" s="13" t="s">
        <v>16</v>
      </c>
      <c r="C645" s="16">
        <v>41323</v>
      </c>
      <c r="D645" s="13" t="s">
        <v>33</v>
      </c>
      <c r="E645" s="13" t="s">
        <v>166</v>
      </c>
      <c r="F645" s="13" t="s">
        <v>75</v>
      </c>
      <c r="G645" s="13" t="s">
        <v>85</v>
      </c>
    </row>
    <row r="646" spans="2:7" ht="60" x14ac:dyDescent="0.25">
      <c r="B646" s="13" t="s">
        <v>16</v>
      </c>
      <c r="C646" s="16">
        <v>41323</v>
      </c>
      <c r="D646" s="13" t="s">
        <v>33</v>
      </c>
      <c r="E646" s="13" t="s">
        <v>166</v>
      </c>
      <c r="F646" s="13" t="s">
        <v>81</v>
      </c>
      <c r="G646" s="13" t="s">
        <v>91</v>
      </c>
    </row>
    <row r="647" spans="2:7" ht="75" x14ac:dyDescent="0.25">
      <c r="B647" s="13" t="s">
        <v>16</v>
      </c>
      <c r="C647" s="16">
        <v>41323</v>
      </c>
      <c r="D647" s="13" t="s">
        <v>33</v>
      </c>
      <c r="E647" s="13" t="s">
        <v>166</v>
      </c>
      <c r="F647" s="13" t="s">
        <v>83</v>
      </c>
      <c r="G647" s="13" t="s">
        <v>93</v>
      </c>
    </row>
    <row r="648" spans="2:7" ht="30" x14ac:dyDescent="0.25">
      <c r="B648" s="13" t="s">
        <v>16</v>
      </c>
      <c r="C648" s="16">
        <v>41340</v>
      </c>
      <c r="D648" s="13" t="s">
        <v>27</v>
      </c>
      <c r="E648" s="13" t="s">
        <v>160</v>
      </c>
      <c r="F648" s="13" t="s">
        <v>76</v>
      </c>
      <c r="G648" s="13" t="s">
        <v>86</v>
      </c>
    </row>
    <row r="649" spans="2:7" ht="60" x14ac:dyDescent="0.25">
      <c r="B649" s="13" t="s">
        <v>16</v>
      </c>
      <c r="C649" s="16">
        <v>41340</v>
      </c>
      <c r="D649" s="13" t="s">
        <v>27</v>
      </c>
      <c r="E649" s="13" t="s">
        <v>160</v>
      </c>
      <c r="F649" s="13" t="s">
        <v>80</v>
      </c>
      <c r="G649" s="13" t="s">
        <v>90</v>
      </c>
    </row>
    <row r="650" spans="2:7" ht="45" x14ac:dyDescent="0.25">
      <c r="B650" s="13" t="s">
        <v>16</v>
      </c>
      <c r="C650" s="16">
        <v>41340</v>
      </c>
      <c r="D650" s="13" t="s">
        <v>27</v>
      </c>
      <c r="E650" s="13" t="s">
        <v>160</v>
      </c>
      <c r="F650" s="13" t="s">
        <v>82</v>
      </c>
      <c r="G650" s="13" t="s">
        <v>92</v>
      </c>
    </row>
    <row r="651" spans="2:7" ht="30" x14ac:dyDescent="0.25">
      <c r="B651" s="13" t="s">
        <v>16</v>
      </c>
      <c r="C651" s="16">
        <v>41340</v>
      </c>
      <c r="D651" s="13" t="s">
        <v>30</v>
      </c>
      <c r="E651" s="13" t="s">
        <v>162</v>
      </c>
      <c r="F651" s="13" t="s">
        <v>76</v>
      </c>
      <c r="G651" s="13" t="s">
        <v>86</v>
      </c>
    </row>
    <row r="652" spans="2:7" ht="60" x14ac:dyDescent="0.25">
      <c r="B652" s="13" t="s">
        <v>16</v>
      </c>
      <c r="C652" s="16">
        <v>41340</v>
      </c>
      <c r="D652" s="13" t="s">
        <v>30</v>
      </c>
      <c r="E652" s="13" t="s">
        <v>162</v>
      </c>
      <c r="F652" s="13" t="s">
        <v>80</v>
      </c>
      <c r="G652" s="13" t="s">
        <v>90</v>
      </c>
    </row>
    <row r="653" spans="2:7" ht="45" x14ac:dyDescent="0.25">
      <c r="B653" s="13" t="s">
        <v>16</v>
      </c>
      <c r="C653" s="16">
        <v>41340</v>
      </c>
      <c r="D653" s="13" t="s">
        <v>30</v>
      </c>
      <c r="E653" s="13" t="s">
        <v>162</v>
      </c>
      <c r="F653" s="13" t="s">
        <v>82</v>
      </c>
      <c r="G653" s="13" t="s">
        <v>92</v>
      </c>
    </row>
    <row r="654" spans="2:7" ht="45" x14ac:dyDescent="0.25">
      <c r="B654" s="13" t="s">
        <v>16</v>
      </c>
      <c r="C654" s="16">
        <v>41340</v>
      </c>
      <c r="D654" s="13" t="s">
        <v>31</v>
      </c>
      <c r="E654" s="13" t="s">
        <v>164</v>
      </c>
      <c r="F654" s="13" t="s">
        <v>76</v>
      </c>
      <c r="G654" s="13" t="s">
        <v>86</v>
      </c>
    </row>
    <row r="655" spans="2:7" ht="60" x14ac:dyDescent="0.25">
      <c r="B655" s="13" t="s">
        <v>16</v>
      </c>
      <c r="C655" s="16">
        <v>41340</v>
      </c>
      <c r="D655" s="13" t="s">
        <v>31</v>
      </c>
      <c r="E655" s="13" t="s">
        <v>164</v>
      </c>
      <c r="F655" s="13" t="s">
        <v>80</v>
      </c>
      <c r="G655" s="13" t="s">
        <v>90</v>
      </c>
    </row>
    <row r="656" spans="2:7" ht="45" x14ac:dyDescent="0.25">
      <c r="B656" s="13" t="s">
        <v>16</v>
      </c>
      <c r="C656" s="16">
        <v>41340</v>
      </c>
      <c r="D656" s="13" t="s">
        <v>31</v>
      </c>
      <c r="E656" s="13" t="s">
        <v>164</v>
      </c>
      <c r="F656" s="13" t="s">
        <v>82</v>
      </c>
      <c r="G656" s="13" t="s">
        <v>92</v>
      </c>
    </row>
    <row r="657" spans="2:7" ht="60" x14ac:dyDescent="0.25">
      <c r="B657" s="13" t="s">
        <v>17</v>
      </c>
      <c r="C657" s="16">
        <v>41428</v>
      </c>
      <c r="D657" s="13" t="s">
        <v>28</v>
      </c>
      <c r="E657" s="13" t="s">
        <v>159</v>
      </c>
      <c r="F657" s="13" t="s">
        <v>75</v>
      </c>
      <c r="G657" s="13" t="s">
        <v>85</v>
      </c>
    </row>
    <row r="658" spans="2:7" ht="45" x14ac:dyDescent="0.25">
      <c r="B658" s="13" t="s">
        <v>17</v>
      </c>
      <c r="C658" s="16">
        <v>41428</v>
      </c>
      <c r="D658" s="13" t="s">
        <v>28</v>
      </c>
      <c r="E658" s="13" t="s">
        <v>159</v>
      </c>
      <c r="F658" s="13" t="s">
        <v>78</v>
      </c>
      <c r="G658" s="13" t="s">
        <v>88</v>
      </c>
    </row>
    <row r="659" spans="2:7" ht="60" x14ac:dyDescent="0.25">
      <c r="B659" s="13" t="s">
        <v>17</v>
      </c>
      <c r="C659" s="16">
        <v>41428</v>
      </c>
      <c r="D659" s="13" t="s">
        <v>28</v>
      </c>
      <c r="E659" s="13" t="s">
        <v>159</v>
      </c>
      <c r="F659" s="13" t="s">
        <v>80</v>
      </c>
      <c r="G659" s="13" t="s">
        <v>90</v>
      </c>
    </row>
    <row r="660" spans="2:7" ht="60" x14ac:dyDescent="0.25">
      <c r="B660" s="13" t="s">
        <v>17</v>
      </c>
      <c r="C660" s="16">
        <v>41428</v>
      </c>
      <c r="D660" s="13" t="s">
        <v>27</v>
      </c>
      <c r="E660" s="13" t="s">
        <v>160</v>
      </c>
      <c r="F660" s="13" t="s">
        <v>75</v>
      </c>
      <c r="G660" s="13" t="s">
        <v>85</v>
      </c>
    </row>
    <row r="661" spans="2:7" ht="45" x14ac:dyDescent="0.25">
      <c r="B661" s="13" t="s">
        <v>17</v>
      </c>
      <c r="C661" s="16">
        <v>41428</v>
      </c>
      <c r="D661" s="13" t="s">
        <v>27</v>
      </c>
      <c r="E661" s="13" t="s">
        <v>160</v>
      </c>
      <c r="F661" s="13" t="s">
        <v>78</v>
      </c>
      <c r="G661" s="13" t="s">
        <v>88</v>
      </c>
    </row>
    <row r="662" spans="2:7" ht="60" x14ac:dyDescent="0.25">
      <c r="B662" s="13" t="s">
        <v>17</v>
      </c>
      <c r="C662" s="16">
        <v>41428</v>
      </c>
      <c r="D662" s="13" t="s">
        <v>27</v>
      </c>
      <c r="E662" s="13" t="s">
        <v>160</v>
      </c>
      <c r="F662" s="13" t="s">
        <v>80</v>
      </c>
      <c r="G662" s="13" t="s">
        <v>90</v>
      </c>
    </row>
    <row r="663" spans="2:7" ht="60" x14ac:dyDescent="0.25">
      <c r="B663" s="13" t="s">
        <v>17</v>
      </c>
      <c r="C663" s="16">
        <v>41428</v>
      </c>
      <c r="D663" s="13" t="s">
        <v>32</v>
      </c>
      <c r="E663" s="13" t="s">
        <v>165</v>
      </c>
      <c r="F663" s="13" t="s">
        <v>75</v>
      </c>
      <c r="G663" s="13" t="s">
        <v>85</v>
      </c>
    </row>
    <row r="664" spans="2:7" ht="45" x14ac:dyDescent="0.25">
      <c r="B664" s="13" t="s">
        <v>17</v>
      </c>
      <c r="C664" s="16">
        <v>41428</v>
      </c>
      <c r="D664" s="13" t="s">
        <v>32</v>
      </c>
      <c r="E664" s="13" t="s">
        <v>165</v>
      </c>
      <c r="F664" s="13" t="s">
        <v>78</v>
      </c>
      <c r="G664" s="13" t="s">
        <v>88</v>
      </c>
    </row>
    <row r="665" spans="2:7" ht="60" x14ac:dyDescent="0.25">
      <c r="B665" s="13" t="s">
        <v>17</v>
      </c>
      <c r="C665" s="16">
        <v>41428</v>
      </c>
      <c r="D665" s="13" t="s">
        <v>32</v>
      </c>
      <c r="E665" s="13" t="s">
        <v>165</v>
      </c>
      <c r="F665" s="13" t="s">
        <v>80</v>
      </c>
      <c r="G665" s="13" t="s">
        <v>90</v>
      </c>
    </row>
    <row r="666" spans="2:7" ht="60" x14ac:dyDescent="0.25">
      <c r="B666" s="13" t="s">
        <v>17</v>
      </c>
      <c r="C666" s="16">
        <v>41428</v>
      </c>
      <c r="D666" s="13" t="s">
        <v>35</v>
      </c>
      <c r="E666" s="13" t="s">
        <v>168</v>
      </c>
      <c r="F666" s="13" t="s">
        <v>75</v>
      </c>
      <c r="G666" s="13" t="s">
        <v>85</v>
      </c>
    </row>
    <row r="667" spans="2:7" ht="45" x14ac:dyDescent="0.25">
      <c r="B667" s="13" t="s">
        <v>17</v>
      </c>
      <c r="C667" s="16">
        <v>41428</v>
      </c>
      <c r="D667" s="13" t="s">
        <v>35</v>
      </c>
      <c r="E667" s="13" t="s">
        <v>168</v>
      </c>
      <c r="F667" s="13" t="s">
        <v>78</v>
      </c>
      <c r="G667" s="13" t="s">
        <v>88</v>
      </c>
    </row>
    <row r="668" spans="2:7" ht="60" x14ac:dyDescent="0.25">
      <c r="B668" s="13" t="s">
        <v>17</v>
      </c>
      <c r="C668" s="16">
        <v>41428</v>
      </c>
      <c r="D668" s="13" t="s">
        <v>35</v>
      </c>
      <c r="E668" s="13" t="s">
        <v>168</v>
      </c>
      <c r="F668" s="13" t="s">
        <v>80</v>
      </c>
      <c r="G668" s="13" t="s">
        <v>90</v>
      </c>
    </row>
    <row r="670" spans="2:7" x14ac:dyDescent="0.25">
      <c r="B670" t="s">
        <v>191</v>
      </c>
    </row>
    <row r="672" spans="2:7" x14ac:dyDescent="0.25">
      <c r="B672" t="s">
        <v>129</v>
      </c>
    </row>
    <row r="674" spans="2:4" x14ac:dyDescent="0.25">
      <c r="B674" t="s">
        <v>129</v>
      </c>
    </row>
    <row r="676" spans="2:4" x14ac:dyDescent="0.25">
      <c r="B676" t="s">
        <v>192</v>
      </c>
    </row>
    <row r="678" spans="2:4" x14ac:dyDescent="0.25">
      <c r="B678" t="s">
        <v>193</v>
      </c>
    </row>
    <row r="680" spans="2:4" x14ac:dyDescent="0.25">
      <c r="B680" s="14" t="s">
        <v>194</v>
      </c>
      <c r="C680" s="15"/>
      <c r="D680" s="15"/>
    </row>
    <row r="681" spans="2:4" ht="30" x14ac:dyDescent="0.25">
      <c r="B681" s="12" t="s">
        <v>155</v>
      </c>
      <c r="C681" s="12" t="s">
        <v>156</v>
      </c>
      <c r="D681" s="12" t="s">
        <v>195</v>
      </c>
    </row>
    <row r="682" spans="2:4" ht="30" x14ac:dyDescent="0.25">
      <c r="B682" s="13" t="s">
        <v>28</v>
      </c>
      <c r="C682" s="13" t="s">
        <v>159</v>
      </c>
      <c r="D682" s="13">
        <v>1380</v>
      </c>
    </row>
    <row r="683" spans="2:4" ht="30" x14ac:dyDescent="0.25">
      <c r="B683" s="13" t="s">
        <v>27</v>
      </c>
      <c r="C683" s="13" t="s">
        <v>160</v>
      </c>
      <c r="D683" s="13">
        <v>3680</v>
      </c>
    </row>
    <row r="684" spans="2:4" ht="30" x14ac:dyDescent="0.25">
      <c r="B684" s="13" t="s">
        <v>29</v>
      </c>
      <c r="C684" s="13" t="s">
        <v>161</v>
      </c>
      <c r="D684" s="13">
        <v>280</v>
      </c>
    </row>
    <row r="685" spans="2:4" ht="30" x14ac:dyDescent="0.25">
      <c r="B685" s="13" t="s">
        <v>30</v>
      </c>
      <c r="C685" s="13" t="s">
        <v>162</v>
      </c>
      <c r="D685" s="13">
        <v>2250</v>
      </c>
    </row>
    <row r="686" spans="2:4" ht="30" x14ac:dyDescent="0.25">
      <c r="B686" s="13" t="s">
        <v>37</v>
      </c>
      <c r="C686" s="13" t="s">
        <v>163</v>
      </c>
      <c r="D686" s="13"/>
    </row>
    <row r="687" spans="2:4" ht="45" x14ac:dyDescent="0.25">
      <c r="B687" s="13" t="s">
        <v>31</v>
      </c>
      <c r="C687" s="13" t="s">
        <v>164</v>
      </c>
      <c r="D687" s="13">
        <v>960</v>
      </c>
    </row>
    <row r="688" spans="2:4" x14ac:dyDescent="0.25">
      <c r="B688" s="13" t="s">
        <v>32</v>
      </c>
      <c r="C688" s="13" t="s">
        <v>165</v>
      </c>
      <c r="D688" s="13">
        <v>1320</v>
      </c>
    </row>
    <row r="689" spans="2:4" ht="30" x14ac:dyDescent="0.25">
      <c r="B689" s="13" t="s">
        <v>33</v>
      </c>
      <c r="C689" s="13" t="s">
        <v>166</v>
      </c>
      <c r="D689" s="13">
        <v>920</v>
      </c>
    </row>
    <row r="690" spans="2:4" ht="30" x14ac:dyDescent="0.25">
      <c r="B690" s="13" t="s">
        <v>34</v>
      </c>
      <c r="C690" s="13" t="s">
        <v>167</v>
      </c>
      <c r="D690" s="13">
        <v>280</v>
      </c>
    </row>
    <row r="691" spans="2:4" ht="30" x14ac:dyDescent="0.25">
      <c r="B691" s="13" t="s">
        <v>35</v>
      </c>
      <c r="C691" s="13" t="s">
        <v>168</v>
      </c>
      <c r="D691" s="13">
        <v>960</v>
      </c>
    </row>
    <row r="692" spans="2:4" ht="30" x14ac:dyDescent="0.25">
      <c r="B692" s="13" t="s">
        <v>36</v>
      </c>
      <c r="C692" s="13" t="s">
        <v>169</v>
      </c>
      <c r="D692" s="13">
        <v>1190</v>
      </c>
    </row>
    <row r="694" spans="2:4" x14ac:dyDescent="0.25">
      <c r="B694" t="s">
        <v>170</v>
      </c>
    </row>
    <row r="696" spans="2:4" x14ac:dyDescent="0.25">
      <c r="B696" t="s">
        <v>129</v>
      </c>
    </row>
    <row r="698" spans="2:4" x14ac:dyDescent="0.25">
      <c r="B698" t="s">
        <v>196</v>
      </c>
    </row>
    <row r="700" spans="2:4" x14ac:dyDescent="0.25">
      <c r="B700" s="14" t="s">
        <v>197</v>
      </c>
      <c r="C700" s="15"/>
    </row>
    <row r="701" spans="2:4" ht="30" x14ac:dyDescent="0.25">
      <c r="B701" s="12" t="s">
        <v>173</v>
      </c>
      <c r="C701" s="12" t="s">
        <v>195</v>
      </c>
    </row>
    <row r="702" spans="2:4" x14ac:dyDescent="0.25">
      <c r="B702" s="13" t="s">
        <v>15</v>
      </c>
      <c r="C702" s="13">
        <v>49395</v>
      </c>
    </row>
    <row r="703" spans="2:4" x14ac:dyDescent="0.25">
      <c r="B703" s="13" t="s">
        <v>16</v>
      </c>
      <c r="C703" s="13">
        <v>14670</v>
      </c>
    </row>
    <row r="704" spans="2:4" x14ac:dyDescent="0.25">
      <c r="B704" s="13" t="s">
        <v>18</v>
      </c>
      <c r="C704" s="13"/>
    </row>
    <row r="705" spans="2:4" x14ac:dyDescent="0.25">
      <c r="B705" s="13" t="s">
        <v>17</v>
      </c>
      <c r="C705" s="13">
        <v>5600</v>
      </c>
    </row>
    <row r="707" spans="2:4" x14ac:dyDescent="0.25">
      <c r="B707" t="s">
        <v>198</v>
      </c>
    </row>
    <row r="709" spans="2:4" x14ac:dyDescent="0.25">
      <c r="B709" t="s">
        <v>129</v>
      </c>
    </row>
    <row r="711" spans="2:4" x14ac:dyDescent="0.25">
      <c r="B711" t="s">
        <v>199</v>
      </c>
    </row>
    <row r="713" spans="2:4" x14ac:dyDescent="0.25">
      <c r="B713" s="14" t="s">
        <v>200</v>
      </c>
      <c r="C713" s="15"/>
      <c r="D713" s="15"/>
    </row>
    <row r="714" spans="2:4" ht="60" x14ac:dyDescent="0.25">
      <c r="B714" s="12" t="s">
        <v>186</v>
      </c>
      <c r="C714" s="12" t="s">
        <v>187</v>
      </c>
      <c r="D714" s="12" t="s">
        <v>201</v>
      </c>
    </row>
    <row r="715" spans="2:4" ht="60" x14ac:dyDescent="0.25">
      <c r="B715" s="13" t="s">
        <v>80</v>
      </c>
      <c r="C715" s="13" t="s">
        <v>90</v>
      </c>
      <c r="D715" s="13">
        <v>30</v>
      </c>
    </row>
    <row r="716" spans="2:4" ht="60" x14ac:dyDescent="0.25">
      <c r="B716" s="13" t="s">
        <v>75</v>
      </c>
      <c r="C716" s="13" t="s">
        <v>85</v>
      </c>
      <c r="D716" s="13">
        <v>30</v>
      </c>
    </row>
    <row r="717" spans="2:4" ht="75" x14ac:dyDescent="0.25">
      <c r="B717" s="13" t="s">
        <v>79</v>
      </c>
      <c r="C717" s="13" t="s">
        <v>89</v>
      </c>
      <c r="D717" s="13">
        <v>28</v>
      </c>
    </row>
    <row r="718" spans="2:4" ht="45" x14ac:dyDescent="0.25">
      <c r="B718" s="13" t="s">
        <v>78</v>
      </c>
      <c r="C718" s="13" t="s">
        <v>88</v>
      </c>
      <c r="D718" s="13">
        <v>20</v>
      </c>
    </row>
    <row r="719" spans="2:4" ht="60" x14ac:dyDescent="0.25">
      <c r="B719" s="13" t="s">
        <v>81</v>
      </c>
      <c r="C719" s="13" t="s">
        <v>91</v>
      </c>
      <c r="D719" s="13">
        <v>10</v>
      </c>
    </row>
    <row r="720" spans="2:4" ht="30" x14ac:dyDescent="0.25">
      <c r="B720" s="13" t="s">
        <v>76</v>
      </c>
      <c r="C720" s="13" t="s">
        <v>86</v>
      </c>
      <c r="D720" s="13">
        <v>9</v>
      </c>
    </row>
    <row r="721" spans="2:5" ht="75" x14ac:dyDescent="0.25">
      <c r="B721" s="13" t="s">
        <v>83</v>
      </c>
      <c r="C721" s="13" t="s">
        <v>93</v>
      </c>
      <c r="D721" s="13">
        <v>3</v>
      </c>
    </row>
    <row r="722" spans="2:5" ht="30" x14ac:dyDescent="0.25">
      <c r="B722" s="13" t="s">
        <v>77</v>
      </c>
      <c r="C722" s="13" t="s">
        <v>87</v>
      </c>
      <c r="D722" s="13">
        <v>2</v>
      </c>
    </row>
    <row r="723" spans="2:5" ht="45" x14ac:dyDescent="0.25">
      <c r="B723" s="13" t="s">
        <v>82</v>
      </c>
      <c r="C723" s="13" t="s">
        <v>92</v>
      </c>
      <c r="D723" s="13">
        <v>1</v>
      </c>
    </row>
    <row r="724" spans="2:5" ht="45" x14ac:dyDescent="0.25">
      <c r="B724" s="13" t="s">
        <v>84</v>
      </c>
      <c r="C724" s="13" t="s">
        <v>94</v>
      </c>
      <c r="D724" s="13">
        <v>0</v>
      </c>
    </row>
    <row r="726" spans="2:5" x14ac:dyDescent="0.25">
      <c r="B726" t="s">
        <v>202</v>
      </c>
    </row>
    <row r="728" spans="2:5" x14ac:dyDescent="0.25">
      <c r="B728" t="s">
        <v>129</v>
      </c>
    </row>
    <row r="730" spans="2:5" x14ac:dyDescent="0.25">
      <c r="B730" t="s">
        <v>203</v>
      </c>
    </row>
    <row r="732" spans="2:5" x14ac:dyDescent="0.25">
      <c r="B732" s="14" t="s">
        <v>204</v>
      </c>
      <c r="C732" s="15"/>
      <c r="D732" s="15"/>
      <c r="E732" s="15"/>
    </row>
    <row r="733" spans="2:5" ht="30" x14ac:dyDescent="0.25">
      <c r="B733" s="12" t="s">
        <v>173</v>
      </c>
      <c r="C733" s="12" t="s">
        <v>205</v>
      </c>
      <c r="D733" s="12" t="s">
        <v>206</v>
      </c>
      <c r="E733" s="12" t="s">
        <v>207</v>
      </c>
    </row>
    <row r="734" spans="2:5" ht="45" x14ac:dyDescent="0.25">
      <c r="B734" s="13" t="s">
        <v>16</v>
      </c>
      <c r="C734" s="13" t="s">
        <v>24</v>
      </c>
      <c r="D734" s="13">
        <v>200</v>
      </c>
      <c r="E734" s="13">
        <v>170</v>
      </c>
    </row>
    <row r="735" spans="2:5" ht="45" x14ac:dyDescent="0.25">
      <c r="B735" s="13" t="s">
        <v>18</v>
      </c>
      <c r="C735" s="13" t="s">
        <v>26</v>
      </c>
      <c r="D735" s="13">
        <v>250</v>
      </c>
      <c r="E735" s="13">
        <v>250</v>
      </c>
    </row>
    <row r="736" spans="2:5" ht="45" x14ac:dyDescent="0.25">
      <c r="B736" s="13" t="s">
        <v>17</v>
      </c>
      <c r="C736" s="13" t="s">
        <v>25</v>
      </c>
      <c r="D736" s="13">
        <v>220</v>
      </c>
      <c r="E736" s="13">
        <v>200</v>
      </c>
    </row>
    <row r="737" spans="2:5" ht="45" x14ac:dyDescent="0.25">
      <c r="B737" s="13" t="s">
        <v>15</v>
      </c>
      <c r="C737" s="13" t="s">
        <v>23</v>
      </c>
      <c r="D737" s="13">
        <v>300</v>
      </c>
      <c r="E737" s="13">
        <v>270</v>
      </c>
    </row>
    <row r="739" spans="2:5" x14ac:dyDescent="0.25">
      <c r="B739" t="s">
        <v>198</v>
      </c>
    </row>
    <row r="741" spans="2:5" x14ac:dyDescent="0.25">
      <c r="B741" t="s">
        <v>129</v>
      </c>
    </row>
    <row r="743" spans="2:5" x14ac:dyDescent="0.25">
      <c r="B743" t="s">
        <v>208</v>
      </c>
    </row>
    <row r="745" spans="2:5" x14ac:dyDescent="0.25">
      <c r="B745" s="14" t="s">
        <v>209</v>
      </c>
      <c r="C745" s="15"/>
      <c r="D745" s="15"/>
      <c r="E745" s="15"/>
    </row>
    <row r="746" spans="2:5" ht="30" x14ac:dyDescent="0.25">
      <c r="B746" s="12" t="s">
        <v>155</v>
      </c>
      <c r="C746" s="12" t="s">
        <v>156</v>
      </c>
      <c r="D746" s="12" t="s">
        <v>173</v>
      </c>
      <c r="E746" s="12" t="s">
        <v>174</v>
      </c>
    </row>
    <row r="747" spans="2:5" x14ac:dyDescent="0.25">
      <c r="B747" s="13" t="s">
        <v>32</v>
      </c>
      <c r="C747" s="13" t="s">
        <v>165</v>
      </c>
      <c r="D747" s="13" t="s">
        <v>16</v>
      </c>
      <c r="E747" s="16">
        <v>41189</v>
      </c>
    </row>
    <row r="748" spans="2:5" ht="30" x14ac:dyDescent="0.25">
      <c r="B748" s="13" t="s">
        <v>34</v>
      </c>
      <c r="C748" s="13" t="s">
        <v>167</v>
      </c>
      <c r="D748" s="13" t="s">
        <v>15</v>
      </c>
      <c r="E748" s="16">
        <v>41323</v>
      </c>
    </row>
    <row r="749" spans="2:5" ht="45" x14ac:dyDescent="0.25">
      <c r="B749" s="13" t="s">
        <v>31</v>
      </c>
      <c r="C749" s="13" t="s">
        <v>164</v>
      </c>
      <c r="D749" s="13" t="s">
        <v>15</v>
      </c>
      <c r="E749" s="16">
        <v>41323</v>
      </c>
    </row>
    <row r="750" spans="2:5" x14ac:dyDescent="0.25">
      <c r="B750" s="13" t="s">
        <v>32</v>
      </c>
      <c r="C750" s="13" t="s">
        <v>165</v>
      </c>
      <c r="D750" s="13" t="s">
        <v>16</v>
      </c>
      <c r="E750" s="16">
        <v>41323</v>
      </c>
    </row>
    <row r="751" spans="2:5" ht="45" x14ac:dyDescent="0.25">
      <c r="B751" s="13" t="s">
        <v>31</v>
      </c>
      <c r="C751" s="13" t="s">
        <v>164</v>
      </c>
      <c r="D751" s="13" t="s">
        <v>16</v>
      </c>
      <c r="E751" s="16">
        <v>41340</v>
      </c>
    </row>
    <row r="752" spans="2:5" x14ac:dyDescent="0.25">
      <c r="B752" s="13" t="s">
        <v>32</v>
      </c>
      <c r="C752" s="13" t="s">
        <v>165</v>
      </c>
      <c r="D752" s="13" t="s">
        <v>17</v>
      </c>
      <c r="E752" s="16">
        <v>41428</v>
      </c>
    </row>
    <row r="754" spans="2:2" x14ac:dyDescent="0.25">
      <c r="B754" t="s">
        <v>210</v>
      </c>
    </row>
    <row r="756" spans="2:2" x14ac:dyDescent="0.25">
      <c r="B756" t="s">
        <v>129</v>
      </c>
    </row>
    <row r="758" spans="2:2" x14ac:dyDescent="0.25">
      <c r="B758" t="s">
        <v>211</v>
      </c>
    </row>
  </sheetData>
  <mergeCells count="10">
    <mergeCell ref="B700:C700"/>
    <mergeCell ref="B713:D713"/>
    <mergeCell ref="B732:E732"/>
    <mergeCell ref="B745:E745"/>
    <mergeCell ref="B468:E468"/>
    <mergeCell ref="B488:D488"/>
    <mergeCell ref="B513:E513"/>
    <mergeCell ref="B555:E555"/>
    <mergeCell ref="B598:G598"/>
    <mergeCell ref="B680:D68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3"/>
  <sheetViews>
    <sheetView topLeftCell="A10" workbookViewId="0">
      <selection activeCell="A12" activeCellId="1" sqref="A22:XFD22 A12:XFD12"/>
    </sheetView>
  </sheetViews>
  <sheetFormatPr defaultRowHeight="15" x14ac:dyDescent="0.25"/>
  <cols>
    <col min="3" max="3" width="12.28515625" bestFit="1" customWidth="1"/>
    <col min="5" max="5" width="10.7109375" bestFit="1" customWidth="1"/>
    <col min="8" max="8" width="75.7109375" bestFit="1" customWidth="1"/>
    <col min="9" max="9" width="7.42578125" bestFit="1" customWidth="1"/>
    <col min="10" max="10" width="10.7109375" bestFit="1" customWidth="1"/>
    <col min="11" max="11" width="6.140625" bestFit="1" customWidth="1"/>
    <col min="12" max="12" width="10.7109375" bestFit="1" customWidth="1"/>
    <col min="13" max="13" width="7.85546875" bestFit="1" customWidth="1"/>
  </cols>
  <sheetData>
    <row r="2" spans="2:13" x14ac:dyDescent="0.25">
      <c r="B2" s="1" t="s">
        <v>69</v>
      </c>
      <c r="C2" s="1" t="s">
        <v>9</v>
      </c>
      <c r="D2" s="1" t="s">
        <v>70</v>
      </c>
      <c r="E2" s="1" t="s">
        <v>7</v>
      </c>
      <c r="F2" s="1" t="s">
        <v>4</v>
      </c>
    </row>
    <row r="3" spans="2:13" x14ac:dyDescent="0.25">
      <c r="B3" s="2" t="s">
        <v>27</v>
      </c>
      <c r="C3" s="7">
        <v>41292</v>
      </c>
      <c r="D3" s="2" t="s">
        <v>15</v>
      </c>
      <c r="E3" s="7">
        <v>41323</v>
      </c>
      <c r="F3" s="2" t="s">
        <v>75</v>
      </c>
      <c r="H3" t="s">
        <v>117</v>
      </c>
      <c r="I3" t="str">
        <f>CONCATENATE("'",B3,"', '")</f>
        <v>'C123', '</v>
      </c>
      <c r="J3" s="8">
        <f>C3</f>
        <v>41292</v>
      </c>
      <c r="K3" t="str">
        <f>CONCATENATE("', '",D3,"', '")</f>
        <v>', 'B1', '</v>
      </c>
      <c r="L3" s="8">
        <f>E3</f>
        <v>41323</v>
      </c>
      <c r="M3" t="str">
        <f>CONCATENATE("', '",F3,"');")</f>
        <v>', 'G01');</v>
      </c>
    </row>
    <row r="4" spans="2:13" x14ac:dyDescent="0.25">
      <c r="B4" s="2" t="s">
        <v>31</v>
      </c>
      <c r="C4" s="7">
        <v>41292</v>
      </c>
      <c r="D4" s="2" t="s">
        <v>15</v>
      </c>
      <c r="E4" s="7">
        <v>41323</v>
      </c>
      <c r="F4" s="2" t="s">
        <v>75</v>
      </c>
      <c r="H4" t="s">
        <v>117</v>
      </c>
      <c r="I4" t="str">
        <f t="shared" ref="I4:I36" si="0">CONCATENATE("'",B4,"', '")</f>
        <v>'C218', '</v>
      </c>
      <c r="J4" s="8">
        <f t="shared" ref="J4:J36" si="1">C4</f>
        <v>41292</v>
      </c>
      <c r="K4" t="str">
        <f t="shared" ref="K4:K36" si="2">CONCATENATE("', '",D4,"', '")</f>
        <v>', 'B1', '</v>
      </c>
      <c r="L4" s="8">
        <f t="shared" ref="L4:L36" si="3">E4</f>
        <v>41323</v>
      </c>
      <c r="M4" t="str">
        <f t="shared" ref="M4:M36" si="4">CONCATENATE("', '",F4,"');")</f>
        <v>', 'G01');</v>
      </c>
    </row>
    <row r="5" spans="2:13" x14ac:dyDescent="0.25">
      <c r="B5" s="2" t="s">
        <v>31</v>
      </c>
      <c r="C5" s="7">
        <v>41292</v>
      </c>
      <c r="D5" s="2" t="s">
        <v>15</v>
      </c>
      <c r="E5" s="7">
        <v>41323</v>
      </c>
      <c r="F5" s="2" t="s">
        <v>79</v>
      </c>
      <c r="H5" t="s">
        <v>117</v>
      </c>
      <c r="I5" t="str">
        <f t="shared" si="0"/>
        <v>'C218', '</v>
      </c>
      <c r="J5" s="8">
        <f t="shared" si="1"/>
        <v>41292</v>
      </c>
      <c r="K5" t="str">
        <f t="shared" si="2"/>
        <v>', 'B1', '</v>
      </c>
      <c r="L5" s="8">
        <f t="shared" si="3"/>
        <v>41323</v>
      </c>
      <c r="M5" t="str">
        <f t="shared" si="4"/>
        <v>', 'G05');</v>
      </c>
    </row>
    <row r="6" spans="2:13" x14ac:dyDescent="0.25">
      <c r="B6" s="2" t="s">
        <v>29</v>
      </c>
      <c r="C6" s="7">
        <v>41292</v>
      </c>
      <c r="D6" s="2" t="s">
        <v>15</v>
      </c>
      <c r="E6" s="7">
        <v>41323</v>
      </c>
      <c r="F6" s="2" t="s">
        <v>79</v>
      </c>
      <c r="H6" t="s">
        <v>117</v>
      </c>
      <c r="I6" t="str">
        <f t="shared" si="0"/>
        <v>'C178', '</v>
      </c>
      <c r="J6" s="8">
        <f t="shared" si="1"/>
        <v>41292</v>
      </c>
      <c r="K6" t="str">
        <f t="shared" si="2"/>
        <v>', 'B1', '</v>
      </c>
      <c r="L6" s="8">
        <f t="shared" si="3"/>
        <v>41323</v>
      </c>
      <c r="M6" t="str">
        <f t="shared" si="4"/>
        <v>', 'G05');</v>
      </c>
    </row>
    <row r="7" spans="2:13" x14ac:dyDescent="0.25">
      <c r="B7" s="2" t="s">
        <v>29</v>
      </c>
      <c r="C7" s="7">
        <v>41292</v>
      </c>
      <c r="D7" s="2" t="s">
        <v>15</v>
      </c>
      <c r="E7" s="7">
        <v>41323</v>
      </c>
      <c r="F7" s="2" t="s">
        <v>81</v>
      </c>
      <c r="H7" t="s">
        <v>117</v>
      </c>
      <c r="I7" t="str">
        <f t="shared" si="0"/>
        <v>'C178', '</v>
      </c>
      <c r="J7" s="8">
        <f t="shared" si="1"/>
        <v>41292</v>
      </c>
      <c r="K7" t="str">
        <f t="shared" si="2"/>
        <v>', 'B1', '</v>
      </c>
      <c r="L7" s="8">
        <f t="shared" si="3"/>
        <v>41323</v>
      </c>
      <c r="M7" t="str">
        <f t="shared" si="4"/>
        <v>', 'G07');</v>
      </c>
    </row>
    <row r="8" spans="2:13" x14ac:dyDescent="0.25">
      <c r="B8" s="2" t="s">
        <v>30</v>
      </c>
      <c r="C8" s="7">
        <v>41292</v>
      </c>
      <c r="D8" s="2" t="s">
        <v>15</v>
      </c>
      <c r="E8" s="7">
        <v>41323</v>
      </c>
      <c r="F8" s="2" t="s">
        <v>79</v>
      </c>
      <c r="H8" t="s">
        <v>117</v>
      </c>
      <c r="I8" t="str">
        <f t="shared" si="0"/>
        <v>'C191', '</v>
      </c>
      <c r="J8" s="8">
        <f t="shared" si="1"/>
        <v>41292</v>
      </c>
      <c r="K8" t="str">
        <f t="shared" si="2"/>
        <v>', 'B1', '</v>
      </c>
      <c r="L8" s="8">
        <f t="shared" si="3"/>
        <v>41323</v>
      </c>
      <c r="M8" t="str">
        <f t="shared" si="4"/>
        <v>', 'G05');</v>
      </c>
    </row>
    <row r="9" spans="2:13" x14ac:dyDescent="0.25">
      <c r="B9" s="2" t="s">
        <v>34</v>
      </c>
      <c r="C9" s="7">
        <v>41292</v>
      </c>
      <c r="D9" s="2" t="s">
        <v>15</v>
      </c>
      <c r="E9" s="7">
        <v>41323</v>
      </c>
      <c r="F9" s="2" t="s">
        <v>79</v>
      </c>
      <c r="H9" t="s">
        <v>117</v>
      </c>
      <c r="I9" t="str">
        <f t="shared" si="0"/>
        <v>'C334', '</v>
      </c>
      <c r="J9" s="8">
        <f t="shared" si="1"/>
        <v>41292</v>
      </c>
      <c r="K9" t="str">
        <f t="shared" si="2"/>
        <v>', 'B1', '</v>
      </c>
      <c r="L9" s="8">
        <f t="shared" si="3"/>
        <v>41323</v>
      </c>
      <c r="M9" t="str">
        <f t="shared" si="4"/>
        <v>', 'G05');</v>
      </c>
    </row>
    <row r="10" spans="2:13" x14ac:dyDescent="0.25">
      <c r="B10" s="2" t="s">
        <v>34</v>
      </c>
      <c r="C10" s="7">
        <v>41292</v>
      </c>
      <c r="D10" s="2" t="s">
        <v>15</v>
      </c>
      <c r="E10" s="7">
        <v>41323</v>
      </c>
      <c r="F10" s="2" t="s">
        <v>81</v>
      </c>
      <c r="H10" t="s">
        <v>117</v>
      </c>
      <c r="I10" t="str">
        <f t="shared" si="0"/>
        <v>'C334', '</v>
      </c>
      <c r="J10" s="8">
        <f t="shared" si="1"/>
        <v>41292</v>
      </c>
      <c r="K10" t="str">
        <f t="shared" si="2"/>
        <v>', 'B1', '</v>
      </c>
      <c r="L10" s="8">
        <f t="shared" si="3"/>
        <v>41323</v>
      </c>
      <c r="M10" t="str">
        <f t="shared" si="4"/>
        <v>', 'G07');</v>
      </c>
    </row>
    <row r="11" spans="2:13" x14ac:dyDescent="0.25">
      <c r="B11" s="2" t="s">
        <v>35</v>
      </c>
      <c r="C11" s="7">
        <v>41292</v>
      </c>
      <c r="D11" s="2" t="s">
        <v>15</v>
      </c>
      <c r="E11" s="7">
        <v>41323</v>
      </c>
      <c r="F11" s="2" t="s">
        <v>81</v>
      </c>
      <c r="H11" t="s">
        <v>117</v>
      </c>
      <c r="I11" t="str">
        <f t="shared" si="0"/>
        <v>'C367', '</v>
      </c>
      <c r="J11" s="8">
        <f t="shared" si="1"/>
        <v>41292</v>
      </c>
      <c r="K11" t="str">
        <f t="shared" si="2"/>
        <v>', 'B1', '</v>
      </c>
      <c r="L11" s="8">
        <f t="shared" si="3"/>
        <v>41323</v>
      </c>
      <c r="M11" t="str">
        <f t="shared" si="4"/>
        <v>', 'G07');</v>
      </c>
    </row>
    <row r="12" spans="2:13" x14ac:dyDescent="0.25">
      <c r="B12" s="2" t="s">
        <v>28</v>
      </c>
      <c r="C12" s="7">
        <v>41261</v>
      </c>
      <c r="D12" s="2" t="s">
        <v>16</v>
      </c>
      <c r="E12" s="7">
        <v>41323</v>
      </c>
      <c r="F12" s="2" t="s">
        <v>75</v>
      </c>
      <c r="H12" t="s">
        <v>117</v>
      </c>
      <c r="I12" t="str">
        <f t="shared" si="0"/>
        <v>'C078', '</v>
      </c>
      <c r="J12" s="8">
        <f t="shared" si="1"/>
        <v>41261</v>
      </c>
      <c r="K12" t="str">
        <f t="shared" si="2"/>
        <v>', 'R2', '</v>
      </c>
      <c r="L12" s="8">
        <f t="shared" si="3"/>
        <v>41323</v>
      </c>
      <c r="M12" t="str">
        <f t="shared" si="4"/>
        <v>', 'G01');</v>
      </c>
    </row>
    <row r="13" spans="2:13" x14ac:dyDescent="0.25">
      <c r="B13" s="2" t="s">
        <v>28</v>
      </c>
      <c r="C13" s="7">
        <v>41261</v>
      </c>
      <c r="D13" s="2" t="s">
        <v>16</v>
      </c>
      <c r="E13" s="7">
        <v>41323</v>
      </c>
      <c r="F13" s="2" t="s">
        <v>81</v>
      </c>
      <c r="H13" t="s">
        <v>117</v>
      </c>
      <c r="I13" t="str">
        <f t="shared" si="0"/>
        <v>'C078', '</v>
      </c>
      <c r="J13" s="8">
        <f t="shared" si="1"/>
        <v>41261</v>
      </c>
      <c r="K13" t="str">
        <f t="shared" si="2"/>
        <v>', 'R2', '</v>
      </c>
      <c r="L13" s="8">
        <f t="shared" si="3"/>
        <v>41323</v>
      </c>
      <c r="M13" t="str">
        <f t="shared" si="4"/>
        <v>', 'G07');</v>
      </c>
    </row>
    <row r="14" spans="2:13" x14ac:dyDescent="0.25">
      <c r="B14" s="2" t="s">
        <v>33</v>
      </c>
      <c r="C14" s="7">
        <v>41261</v>
      </c>
      <c r="D14" s="2" t="s">
        <v>16</v>
      </c>
      <c r="E14" s="7">
        <v>41323</v>
      </c>
      <c r="F14" s="6" t="s">
        <v>75</v>
      </c>
      <c r="H14" t="s">
        <v>117</v>
      </c>
      <c r="I14" t="str">
        <f t="shared" si="0"/>
        <v>'C267', '</v>
      </c>
      <c r="J14" s="8">
        <f t="shared" si="1"/>
        <v>41261</v>
      </c>
      <c r="K14" t="str">
        <f t="shared" si="2"/>
        <v>', 'R2', '</v>
      </c>
      <c r="L14" s="8">
        <f t="shared" si="3"/>
        <v>41323</v>
      </c>
      <c r="M14" t="str">
        <f t="shared" si="4"/>
        <v>', 'G01');</v>
      </c>
    </row>
    <row r="15" spans="2:13" x14ac:dyDescent="0.25">
      <c r="B15" s="2" t="s">
        <v>32</v>
      </c>
      <c r="C15" s="7">
        <v>41261</v>
      </c>
      <c r="D15" s="2" t="s">
        <v>16</v>
      </c>
      <c r="E15" s="7">
        <v>41323</v>
      </c>
      <c r="F15" s="6" t="s">
        <v>81</v>
      </c>
      <c r="H15" t="s">
        <v>117</v>
      </c>
      <c r="I15" t="str">
        <f t="shared" si="0"/>
        <v>'C225', '</v>
      </c>
      <c r="J15" s="8">
        <f t="shared" si="1"/>
        <v>41261</v>
      </c>
      <c r="K15" t="str">
        <f t="shared" si="2"/>
        <v>', 'R2', '</v>
      </c>
      <c r="L15" s="8">
        <f t="shared" si="3"/>
        <v>41323</v>
      </c>
      <c r="M15" t="str">
        <f t="shared" si="4"/>
        <v>', 'G07');</v>
      </c>
    </row>
    <row r="16" spans="2:13" x14ac:dyDescent="0.25">
      <c r="B16" s="2" t="s">
        <v>32</v>
      </c>
      <c r="C16" s="7">
        <v>41261</v>
      </c>
      <c r="D16" s="2" t="s">
        <v>16</v>
      </c>
      <c r="E16" s="7">
        <v>41323</v>
      </c>
      <c r="F16" s="6" t="s">
        <v>83</v>
      </c>
      <c r="H16" t="s">
        <v>117</v>
      </c>
      <c r="I16" t="str">
        <f t="shared" si="0"/>
        <v>'C225', '</v>
      </c>
      <c r="J16" s="8">
        <f t="shared" si="1"/>
        <v>41261</v>
      </c>
      <c r="K16" t="str">
        <f t="shared" si="2"/>
        <v>', 'R2', '</v>
      </c>
      <c r="L16" s="8">
        <f t="shared" si="3"/>
        <v>41323</v>
      </c>
      <c r="M16" t="str">
        <f t="shared" si="4"/>
        <v>', 'G09');</v>
      </c>
    </row>
    <row r="17" spans="2:13" x14ac:dyDescent="0.25">
      <c r="B17" s="2" t="s">
        <v>31</v>
      </c>
      <c r="C17" s="7">
        <v>41281</v>
      </c>
      <c r="D17" s="2" t="s">
        <v>16</v>
      </c>
      <c r="E17" s="7">
        <v>41340</v>
      </c>
      <c r="F17" s="6" t="s">
        <v>76</v>
      </c>
      <c r="H17" t="s">
        <v>117</v>
      </c>
      <c r="I17" t="str">
        <f t="shared" si="0"/>
        <v>'C218', '</v>
      </c>
      <c r="J17" s="8">
        <f t="shared" si="1"/>
        <v>41281</v>
      </c>
      <c r="K17" t="str">
        <f t="shared" si="2"/>
        <v>', 'R2', '</v>
      </c>
      <c r="L17" s="8">
        <f t="shared" si="3"/>
        <v>41340</v>
      </c>
      <c r="M17" t="str">
        <f t="shared" si="4"/>
        <v>', 'G02');</v>
      </c>
    </row>
    <row r="18" spans="2:13" x14ac:dyDescent="0.25">
      <c r="B18" s="2" t="s">
        <v>31</v>
      </c>
      <c r="C18" s="7">
        <v>41281</v>
      </c>
      <c r="D18" s="2" t="s">
        <v>16</v>
      </c>
      <c r="E18" s="7">
        <v>41340</v>
      </c>
      <c r="F18" s="6" t="s">
        <v>80</v>
      </c>
      <c r="H18" t="s">
        <v>117</v>
      </c>
      <c r="I18" t="str">
        <f t="shared" si="0"/>
        <v>'C218', '</v>
      </c>
      <c r="J18" s="8">
        <f t="shared" si="1"/>
        <v>41281</v>
      </c>
      <c r="K18" t="str">
        <f t="shared" si="2"/>
        <v>', 'R2', '</v>
      </c>
      <c r="L18" s="8">
        <f t="shared" si="3"/>
        <v>41340</v>
      </c>
      <c r="M18" t="str">
        <f t="shared" si="4"/>
        <v>', 'G06');</v>
      </c>
    </row>
    <row r="19" spans="2:13" x14ac:dyDescent="0.25">
      <c r="B19" s="6" t="s">
        <v>30</v>
      </c>
      <c r="C19" s="7">
        <v>41281</v>
      </c>
      <c r="D19" s="2" t="s">
        <v>16</v>
      </c>
      <c r="E19" s="7">
        <v>41340</v>
      </c>
      <c r="F19" s="6" t="s">
        <v>82</v>
      </c>
      <c r="H19" t="s">
        <v>117</v>
      </c>
      <c r="I19" t="str">
        <f t="shared" si="0"/>
        <v>'C191', '</v>
      </c>
      <c r="J19" s="8">
        <f t="shared" si="1"/>
        <v>41281</v>
      </c>
      <c r="K19" t="str">
        <f t="shared" si="2"/>
        <v>', 'R2', '</v>
      </c>
      <c r="L19" s="8">
        <f t="shared" si="3"/>
        <v>41340</v>
      </c>
      <c r="M19" t="str">
        <f t="shared" si="4"/>
        <v>', 'G08');</v>
      </c>
    </row>
    <row r="20" spans="2:13" x14ac:dyDescent="0.25">
      <c r="B20" s="6" t="s">
        <v>27</v>
      </c>
      <c r="C20" s="7">
        <v>41281</v>
      </c>
      <c r="D20" s="2" t="s">
        <v>16</v>
      </c>
      <c r="E20" s="7">
        <v>41340</v>
      </c>
      <c r="F20" s="6" t="s">
        <v>76</v>
      </c>
      <c r="H20" t="s">
        <v>117</v>
      </c>
      <c r="I20" t="str">
        <f t="shared" si="0"/>
        <v>'C123', '</v>
      </c>
      <c r="J20" s="8">
        <f t="shared" si="1"/>
        <v>41281</v>
      </c>
      <c r="K20" t="str">
        <f t="shared" si="2"/>
        <v>', 'R2', '</v>
      </c>
      <c r="L20" s="8">
        <f t="shared" si="3"/>
        <v>41340</v>
      </c>
      <c r="M20" t="str">
        <f t="shared" si="4"/>
        <v>', 'G02');</v>
      </c>
    </row>
    <row r="21" spans="2:13" x14ac:dyDescent="0.25">
      <c r="B21" s="6" t="s">
        <v>27</v>
      </c>
      <c r="C21" s="7">
        <v>41277</v>
      </c>
      <c r="D21" s="2" t="s">
        <v>17</v>
      </c>
      <c r="E21" s="7">
        <v>41428</v>
      </c>
      <c r="F21" s="6" t="s">
        <v>78</v>
      </c>
      <c r="H21" t="s">
        <v>117</v>
      </c>
      <c r="I21" t="str">
        <f t="shared" si="0"/>
        <v>'C123', '</v>
      </c>
      <c r="J21" s="8">
        <f t="shared" si="1"/>
        <v>41277</v>
      </c>
      <c r="K21" t="str">
        <f t="shared" si="2"/>
        <v>', 'W1', '</v>
      </c>
      <c r="L21" s="8">
        <f t="shared" si="3"/>
        <v>41428</v>
      </c>
      <c r="M21" t="str">
        <f t="shared" si="4"/>
        <v>', 'G04');</v>
      </c>
    </row>
    <row r="22" spans="2:13" x14ac:dyDescent="0.25">
      <c r="B22" s="6" t="s">
        <v>32</v>
      </c>
      <c r="C22" s="7">
        <v>41277</v>
      </c>
      <c r="D22" s="2" t="s">
        <v>17</v>
      </c>
      <c r="E22" s="7">
        <v>41428</v>
      </c>
      <c r="F22" s="6" t="s">
        <v>78</v>
      </c>
      <c r="H22" t="s">
        <v>117</v>
      </c>
      <c r="I22" t="str">
        <f t="shared" si="0"/>
        <v>'C225', '</v>
      </c>
      <c r="J22" s="8">
        <f t="shared" si="1"/>
        <v>41277</v>
      </c>
      <c r="K22" t="str">
        <f t="shared" si="2"/>
        <v>', 'W1', '</v>
      </c>
      <c r="L22" s="8">
        <f t="shared" si="3"/>
        <v>41428</v>
      </c>
      <c r="M22" t="str">
        <f t="shared" si="4"/>
        <v>', 'G04');</v>
      </c>
    </row>
    <row r="23" spans="2:13" x14ac:dyDescent="0.25">
      <c r="B23" s="6" t="s">
        <v>32</v>
      </c>
      <c r="C23" s="7">
        <v>41277</v>
      </c>
      <c r="D23" s="2" t="s">
        <v>17</v>
      </c>
      <c r="E23" s="7">
        <v>41428</v>
      </c>
      <c r="F23" s="6" t="s">
        <v>80</v>
      </c>
      <c r="H23" t="s">
        <v>117</v>
      </c>
      <c r="I23" t="str">
        <f t="shared" si="0"/>
        <v>'C225', '</v>
      </c>
      <c r="J23" s="8">
        <f t="shared" si="1"/>
        <v>41277</v>
      </c>
      <c r="K23" t="str">
        <f t="shared" si="2"/>
        <v>', 'W1', '</v>
      </c>
      <c r="L23" s="8">
        <f t="shared" si="3"/>
        <v>41428</v>
      </c>
      <c r="M23" t="str">
        <f t="shared" si="4"/>
        <v>', 'G06');</v>
      </c>
    </row>
    <row r="24" spans="2:13" x14ac:dyDescent="0.25">
      <c r="B24" s="6" t="s">
        <v>35</v>
      </c>
      <c r="C24" s="7">
        <v>41277</v>
      </c>
      <c r="D24" s="2" t="s">
        <v>17</v>
      </c>
      <c r="E24" s="7">
        <v>41428</v>
      </c>
      <c r="F24" s="6" t="s">
        <v>75</v>
      </c>
      <c r="H24" t="s">
        <v>117</v>
      </c>
      <c r="I24" t="str">
        <f t="shared" si="0"/>
        <v>'C367', '</v>
      </c>
      <c r="J24" s="8">
        <f t="shared" si="1"/>
        <v>41277</v>
      </c>
      <c r="K24" t="str">
        <f t="shared" si="2"/>
        <v>', 'W1', '</v>
      </c>
      <c r="L24" s="8">
        <f t="shared" si="3"/>
        <v>41428</v>
      </c>
      <c r="M24" t="str">
        <f t="shared" si="4"/>
        <v>', 'G01');</v>
      </c>
    </row>
    <row r="25" spans="2:13" x14ac:dyDescent="0.25">
      <c r="B25" s="6" t="s">
        <v>35</v>
      </c>
      <c r="C25" s="7">
        <v>41277</v>
      </c>
      <c r="D25" s="2" t="s">
        <v>17</v>
      </c>
      <c r="E25" s="7">
        <v>41428</v>
      </c>
      <c r="F25" s="6" t="s">
        <v>78</v>
      </c>
      <c r="H25" t="s">
        <v>117</v>
      </c>
      <c r="I25" t="str">
        <f t="shared" si="0"/>
        <v>'C367', '</v>
      </c>
      <c r="J25" s="8">
        <f t="shared" si="1"/>
        <v>41277</v>
      </c>
      <c r="K25" t="str">
        <f t="shared" si="2"/>
        <v>', 'W1', '</v>
      </c>
      <c r="L25" s="8">
        <f t="shared" si="3"/>
        <v>41428</v>
      </c>
      <c r="M25" t="str">
        <f t="shared" si="4"/>
        <v>', 'G04');</v>
      </c>
    </row>
    <row r="26" spans="2:13" x14ac:dyDescent="0.25">
      <c r="B26" s="6" t="s">
        <v>30</v>
      </c>
      <c r="C26" s="7">
        <v>41132</v>
      </c>
      <c r="D26" s="2" t="s">
        <v>15</v>
      </c>
      <c r="E26" s="7">
        <v>41224</v>
      </c>
      <c r="F26" s="6" t="s">
        <v>79</v>
      </c>
      <c r="H26" t="s">
        <v>117</v>
      </c>
      <c r="I26" t="str">
        <f t="shared" si="0"/>
        <v>'C191', '</v>
      </c>
      <c r="J26" s="8">
        <f t="shared" si="1"/>
        <v>41132</v>
      </c>
      <c r="K26" t="str">
        <f t="shared" si="2"/>
        <v>', 'B1', '</v>
      </c>
      <c r="L26" s="8">
        <f t="shared" si="3"/>
        <v>41224</v>
      </c>
      <c r="M26" t="str">
        <f t="shared" si="4"/>
        <v>', 'G05');</v>
      </c>
    </row>
    <row r="27" spans="2:13" x14ac:dyDescent="0.25">
      <c r="B27" s="6" t="s">
        <v>30</v>
      </c>
      <c r="C27" s="7">
        <v>41132</v>
      </c>
      <c r="D27" s="2" t="s">
        <v>15</v>
      </c>
      <c r="E27" s="7">
        <v>41224</v>
      </c>
      <c r="F27" s="6" t="s">
        <v>80</v>
      </c>
      <c r="H27" t="s">
        <v>117</v>
      </c>
      <c r="I27" t="str">
        <f t="shared" si="0"/>
        <v>'C191', '</v>
      </c>
      <c r="J27" s="8">
        <f t="shared" si="1"/>
        <v>41132</v>
      </c>
      <c r="K27" t="str">
        <f t="shared" si="2"/>
        <v>', 'B1', '</v>
      </c>
      <c r="L27" s="8">
        <f t="shared" si="3"/>
        <v>41224</v>
      </c>
      <c r="M27" t="str">
        <f t="shared" si="4"/>
        <v>', 'G06');</v>
      </c>
    </row>
    <row r="28" spans="2:13" x14ac:dyDescent="0.25">
      <c r="B28" s="6" t="s">
        <v>36</v>
      </c>
      <c r="C28" s="7">
        <v>41132</v>
      </c>
      <c r="D28" s="2" t="s">
        <v>15</v>
      </c>
      <c r="E28" s="7">
        <v>41224</v>
      </c>
      <c r="F28" s="6" t="s">
        <v>80</v>
      </c>
      <c r="H28" t="s">
        <v>117</v>
      </c>
      <c r="I28" t="str">
        <f t="shared" si="0"/>
        <v>'C555', '</v>
      </c>
      <c r="J28" s="8">
        <f t="shared" si="1"/>
        <v>41132</v>
      </c>
      <c r="K28" t="str">
        <f t="shared" si="2"/>
        <v>', 'B1', '</v>
      </c>
      <c r="L28" s="8">
        <f t="shared" si="3"/>
        <v>41224</v>
      </c>
      <c r="M28" t="str">
        <f t="shared" si="4"/>
        <v>', 'G06');</v>
      </c>
    </row>
    <row r="29" spans="2:13" x14ac:dyDescent="0.25">
      <c r="B29" s="6" t="s">
        <v>36</v>
      </c>
      <c r="C29" s="7">
        <v>41132</v>
      </c>
      <c r="D29" s="2" t="s">
        <v>15</v>
      </c>
      <c r="E29" s="7">
        <v>41224</v>
      </c>
      <c r="F29" s="6" t="s">
        <v>79</v>
      </c>
      <c r="H29" t="s">
        <v>117</v>
      </c>
      <c r="I29" t="str">
        <f t="shared" si="0"/>
        <v>'C555', '</v>
      </c>
      <c r="J29" s="8">
        <f t="shared" si="1"/>
        <v>41132</v>
      </c>
      <c r="K29" t="str">
        <f t="shared" si="2"/>
        <v>', 'B1', '</v>
      </c>
      <c r="L29" s="8">
        <f t="shared" si="3"/>
        <v>41224</v>
      </c>
      <c r="M29" t="str">
        <f t="shared" si="4"/>
        <v>', 'G05');</v>
      </c>
    </row>
    <row r="30" spans="2:13" x14ac:dyDescent="0.25">
      <c r="B30" s="6" t="s">
        <v>33</v>
      </c>
      <c r="C30" s="7">
        <v>41132</v>
      </c>
      <c r="D30" s="2" t="s">
        <v>15</v>
      </c>
      <c r="E30" s="7">
        <v>41224</v>
      </c>
      <c r="F30" s="6" t="s">
        <v>79</v>
      </c>
      <c r="H30" t="s">
        <v>117</v>
      </c>
      <c r="I30" t="str">
        <f t="shared" si="0"/>
        <v>'C267', '</v>
      </c>
      <c r="J30" s="8">
        <f t="shared" si="1"/>
        <v>41132</v>
      </c>
      <c r="K30" t="str">
        <f t="shared" si="2"/>
        <v>', 'B1', '</v>
      </c>
      <c r="L30" s="8">
        <f t="shared" si="3"/>
        <v>41224</v>
      </c>
      <c r="M30" t="str">
        <f t="shared" si="4"/>
        <v>', 'G05');</v>
      </c>
    </row>
    <row r="31" spans="2:13" x14ac:dyDescent="0.25">
      <c r="B31" s="6" t="s">
        <v>33</v>
      </c>
      <c r="C31" s="7">
        <v>41132</v>
      </c>
      <c r="D31" s="2" t="s">
        <v>15</v>
      </c>
      <c r="E31" s="7">
        <v>41224</v>
      </c>
      <c r="F31" s="6" t="s">
        <v>80</v>
      </c>
      <c r="H31" t="s">
        <v>117</v>
      </c>
      <c r="I31" t="str">
        <f t="shared" si="0"/>
        <v>'C267', '</v>
      </c>
      <c r="J31" s="8">
        <f t="shared" si="1"/>
        <v>41132</v>
      </c>
      <c r="K31" t="str">
        <f t="shared" si="2"/>
        <v>', 'B1', '</v>
      </c>
      <c r="L31" s="8">
        <f t="shared" si="3"/>
        <v>41224</v>
      </c>
      <c r="M31" t="str">
        <f t="shared" si="4"/>
        <v>', 'G06');</v>
      </c>
    </row>
    <row r="32" spans="2:13" x14ac:dyDescent="0.25">
      <c r="B32" s="6" t="s">
        <v>32</v>
      </c>
      <c r="C32" s="7">
        <v>41067</v>
      </c>
      <c r="D32" s="2" t="s">
        <v>16</v>
      </c>
      <c r="E32" s="7">
        <v>41189</v>
      </c>
      <c r="F32" s="6" t="s">
        <v>75</v>
      </c>
      <c r="H32" t="s">
        <v>117</v>
      </c>
      <c r="I32" t="str">
        <f t="shared" si="0"/>
        <v>'C225', '</v>
      </c>
      <c r="J32" s="8">
        <f t="shared" si="1"/>
        <v>41067</v>
      </c>
      <c r="K32" t="str">
        <f t="shared" si="2"/>
        <v>', 'R2', '</v>
      </c>
      <c r="L32" s="8">
        <f t="shared" si="3"/>
        <v>41189</v>
      </c>
      <c r="M32" t="str">
        <f t="shared" si="4"/>
        <v>', 'G01');</v>
      </c>
    </row>
    <row r="33" spans="2:13" x14ac:dyDescent="0.25">
      <c r="B33" s="6" t="s">
        <v>32</v>
      </c>
      <c r="C33" s="7">
        <v>41067</v>
      </c>
      <c r="D33" s="2" t="s">
        <v>16</v>
      </c>
      <c r="E33" s="7">
        <v>41189</v>
      </c>
      <c r="F33" s="6" t="s">
        <v>78</v>
      </c>
      <c r="H33" t="s">
        <v>117</v>
      </c>
      <c r="I33" t="str">
        <f t="shared" si="0"/>
        <v>'C225', '</v>
      </c>
      <c r="J33" s="8">
        <f t="shared" si="1"/>
        <v>41067</v>
      </c>
      <c r="K33" t="str">
        <f t="shared" si="2"/>
        <v>', 'R2', '</v>
      </c>
      <c r="L33" s="8">
        <f t="shared" si="3"/>
        <v>41189</v>
      </c>
      <c r="M33" t="str">
        <f t="shared" si="4"/>
        <v>', 'G04');</v>
      </c>
    </row>
    <row r="34" spans="2:13" x14ac:dyDescent="0.25">
      <c r="B34" s="6" t="s">
        <v>28</v>
      </c>
      <c r="C34" s="7">
        <v>41067</v>
      </c>
      <c r="D34" s="2" t="s">
        <v>16</v>
      </c>
      <c r="E34" s="7">
        <v>41189</v>
      </c>
      <c r="F34" s="6" t="s">
        <v>76</v>
      </c>
      <c r="H34" t="s">
        <v>117</v>
      </c>
      <c r="I34" t="str">
        <f t="shared" si="0"/>
        <v>'C078', '</v>
      </c>
      <c r="J34" s="8">
        <f t="shared" si="1"/>
        <v>41067</v>
      </c>
      <c r="K34" t="str">
        <f t="shared" si="2"/>
        <v>', 'R2', '</v>
      </c>
      <c r="L34" s="8">
        <f t="shared" si="3"/>
        <v>41189</v>
      </c>
      <c r="M34" t="str">
        <f t="shared" si="4"/>
        <v>', 'G02');</v>
      </c>
    </row>
    <row r="35" spans="2:13" x14ac:dyDescent="0.25">
      <c r="B35" s="6" t="s">
        <v>28</v>
      </c>
      <c r="C35" s="7">
        <v>41067</v>
      </c>
      <c r="D35" s="2" t="s">
        <v>16</v>
      </c>
      <c r="E35" s="7">
        <v>41189</v>
      </c>
      <c r="F35" s="6" t="s">
        <v>77</v>
      </c>
      <c r="H35" t="s">
        <v>117</v>
      </c>
      <c r="I35" t="str">
        <f t="shared" si="0"/>
        <v>'C078', '</v>
      </c>
      <c r="J35" s="8">
        <f t="shared" si="1"/>
        <v>41067</v>
      </c>
      <c r="K35" t="str">
        <f t="shared" si="2"/>
        <v>', 'R2', '</v>
      </c>
      <c r="L35" s="8">
        <f t="shared" si="3"/>
        <v>41189</v>
      </c>
      <c r="M35" t="str">
        <f t="shared" si="4"/>
        <v>', 'G03');</v>
      </c>
    </row>
    <row r="36" spans="2:13" x14ac:dyDescent="0.25">
      <c r="B36" s="6" t="s">
        <v>27</v>
      </c>
      <c r="C36" s="7">
        <v>41067</v>
      </c>
      <c r="D36" s="2" t="s">
        <v>16</v>
      </c>
      <c r="E36" s="7">
        <v>41189</v>
      </c>
      <c r="F36" s="6" t="s">
        <v>78</v>
      </c>
      <c r="H36" t="s">
        <v>117</v>
      </c>
      <c r="I36" t="str">
        <f t="shared" si="0"/>
        <v>'C123', '</v>
      </c>
      <c r="J36" s="8">
        <f t="shared" si="1"/>
        <v>41067</v>
      </c>
      <c r="K36" t="str">
        <f t="shared" si="2"/>
        <v>', 'R2', '</v>
      </c>
      <c r="L36" s="8">
        <f t="shared" si="3"/>
        <v>41189</v>
      </c>
      <c r="M36" t="str">
        <f t="shared" si="4"/>
        <v>', 'G04');</v>
      </c>
    </row>
    <row r="37" spans="2:13" x14ac:dyDescent="0.25">
      <c r="L37" s="8"/>
    </row>
    <row r="38" spans="2:13" x14ac:dyDescent="0.25">
      <c r="L38" s="8"/>
    </row>
    <row r="39" spans="2:13" x14ac:dyDescent="0.25">
      <c r="L39" s="8"/>
    </row>
    <row r="40" spans="2:13" x14ac:dyDescent="0.25">
      <c r="L40" s="8"/>
    </row>
    <row r="41" spans="2:13" x14ac:dyDescent="0.25">
      <c r="L41" s="8"/>
    </row>
    <row r="42" spans="2:13" x14ac:dyDescent="0.25">
      <c r="L42" s="8"/>
    </row>
    <row r="43" spans="2:13" x14ac:dyDescent="0.25">
      <c r="L43" s="8"/>
    </row>
  </sheetData>
  <pageMargins left="0.7" right="0.7" top="0.75" bottom="0.75" header="0.3" footer="0.3"/>
  <ignoredErrors>
    <ignoredError sqref="J3:K3 K4:K11 K21:K36 K12:K20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"/>
  <sheetViews>
    <sheetView zoomScale="85" zoomScaleNormal="85" workbookViewId="0">
      <selection activeCell="G17" sqref="G17"/>
    </sheetView>
  </sheetViews>
  <sheetFormatPr defaultRowHeight="15" x14ac:dyDescent="0.25"/>
  <cols>
    <col min="2" max="2" width="10.85546875" bestFit="1" customWidth="1"/>
    <col min="3" max="3" width="5.140625" bestFit="1" customWidth="1"/>
    <col min="4" max="4" width="12.28515625" bestFit="1" customWidth="1"/>
    <col min="6" max="6" width="13.28515625" bestFit="1" customWidth="1"/>
    <col min="8" max="8" width="79.42578125" bestFit="1" customWidth="1"/>
    <col min="9" max="9" width="10.85546875" bestFit="1" customWidth="1"/>
    <col min="10" max="10" width="9.28515625" bestFit="1" customWidth="1"/>
    <col min="11" max="11" width="10.85546875" bestFit="1" customWidth="1"/>
    <col min="12" max="12" width="7.140625" bestFit="1" customWidth="1"/>
    <col min="13" max="13" width="13.42578125" bestFit="1" customWidth="1"/>
  </cols>
  <sheetData>
    <row r="2" spans="2:13" x14ac:dyDescent="0.25">
      <c r="B2" s="1" t="s">
        <v>10</v>
      </c>
      <c r="C2" s="1" t="s">
        <v>69</v>
      </c>
      <c r="D2" s="1" t="s">
        <v>9</v>
      </c>
      <c r="E2" s="1" t="s">
        <v>11</v>
      </c>
      <c r="F2" s="1" t="s">
        <v>12</v>
      </c>
    </row>
    <row r="3" spans="2:13" x14ac:dyDescent="0.25">
      <c r="B3" s="7">
        <v>41305</v>
      </c>
      <c r="C3" s="2" t="s">
        <v>27</v>
      </c>
      <c r="D3" s="7">
        <v>41292</v>
      </c>
      <c r="E3" s="2">
        <v>280</v>
      </c>
      <c r="F3" s="2" t="s">
        <v>111</v>
      </c>
      <c r="H3" t="s">
        <v>113</v>
      </c>
      <c r="I3" s="8">
        <f>B3</f>
        <v>41305</v>
      </c>
      <c r="J3" t="str">
        <f>CONCATENATE("', '",C3,"', '")</f>
        <v>', 'C123', '</v>
      </c>
      <c r="K3" s="8">
        <f>D3</f>
        <v>41292</v>
      </c>
      <c r="L3" t="str">
        <f>CONCATENATE("', '",E3,"',")</f>
        <v>', '280',</v>
      </c>
      <c r="M3" t="str">
        <f>CONCATENATE("'",F3,"');")</f>
        <v>'Cash');</v>
      </c>
    </row>
    <row r="4" spans="2:13" x14ac:dyDescent="0.25">
      <c r="B4" s="7">
        <v>41305</v>
      </c>
      <c r="C4" s="2" t="s">
        <v>31</v>
      </c>
      <c r="D4" s="7">
        <v>41292</v>
      </c>
      <c r="E4" s="2">
        <v>280</v>
      </c>
      <c r="F4" s="2" t="s">
        <v>116</v>
      </c>
      <c r="H4" t="s">
        <v>113</v>
      </c>
      <c r="I4" s="8">
        <f t="shared" ref="I4:I19" si="0">B4</f>
        <v>41305</v>
      </c>
      <c r="J4" t="str">
        <f t="shared" ref="J4:J19" si="1">CONCATENATE("', '",C4,"', '")</f>
        <v>', 'C218', '</v>
      </c>
      <c r="K4" s="8">
        <f t="shared" ref="K4:K19" si="2">D4</f>
        <v>41292</v>
      </c>
      <c r="L4" t="str">
        <f t="shared" ref="L4:L19" si="3">CONCATENATE("', '",E4,"',")</f>
        <v>', '280',</v>
      </c>
      <c r="M4" t="str">
        <f t="shared" ref="M4:M19" si="4">CONCATENATE("'",F4,"');")</f>
        <v>'CreditCard');</v>
      </c>
    </row>
    <row r="5" spans="2:13" x14ac:dyDescent="0.25">
      <c r="B5" s="7">
        <v>41305</v>
      </c>
      <c r="C5" s="2" t="s">
        <v>29</v>
      </c>
      <c r="D5" s="7">
        <v>41292</v>
      </c>
      <c r="E5" s="2">
        <v>280</v>
      </c>
      <c r="F5" s="2" t="s">
        <v>112</v>
      </c>
      <c r="H5" t="s">
        <v>113</v>
      </c>
      <c r="I5" s="8">
        <f t="shared" si="0"/>
        <v>41305</v>
      </c>
      <c r="J5" t="str">
        <f t="shared" si="1"/>
        <v>', 'C178', '</v>
      </c>
      <c r="K5" s="8">
        <f t="shared" si="2"/>
        <v>41292</v>
      </c>
      <c r="L5" t="str">
        <f t="shared" si="3"/>
        <v>', '280',</v>
      </c>
      <c r="M5" t="str">
        <f t="shared" si="4"/>
        <v>'Cheque');</v>
      </c>
    </row>
    <row r="6" spans="2:13" x14ac:dyDescent="0.25">
      <c r="B6" s="7">
        <v>41305</v>
      </c>
      <c r="C6" s="2" t="s">
        <v>30</v>
      </c>
      <c r="D6" s="7">
        <v>41292</v>
      </c>
      <c r="E6" s="2">
        <v>280</v>
      </c>
      <c r="F6" s="2" t="s">
        <v>111</v>
      </c>
      <c r="H6" t="s">
        <v>113</v>
      </c>
      <c r="I6" s="8">
        <f t="shared" si="0"/>
        <v>41305</v>
      </c>
      <c r="J6" t="str">
        <f t="shared" si="1"/>
        <v>', 'C191', '</v>
      </c>
      <c r="K6" s="8">
        <f t="shared" si="2"/>
        <v>41292</v>
      </c>
      <c r="L6" t="str">
        <f t="shared" si="3"/>
        <v>', '280',</v>
      </c>
      <c r="M6" t="str">
        <f t="shared" si="4"/>
        <v>'Cash');</v>
      </c>
    </row>
    <row r="7" spans="2:13" x14ac:dyDescent="0.25">
      <c r="B7" s="7">
        <v>41305</v>
      </c>
      <c r="C7" s="2" t="s">
        <v>34</v>
      </c>
      <c r="D7" s="7">
        <v>41292</v>
      </c>
      <c r="E7" s="2">
        <v>280</v>
      </c>
      <c r="F7" s="2" t="s">
        <v>116</v>
      </c>
      <c r="H7" t="s">
        <v>113</v>
      </c>
      <c r="I7" s="8">
        <f t="shared" si="0"/>
        <v>41305</v>
      </c>
      <c r="J7" t="str">
        <f t="shared" si="1"/>
        <v>', 'C334', '</v>
      </c>
      <c r="K7" s="8">
        <f t="shared" si="2"/>
        <v>41292</v>
      </c>
      <c r="L7" t="str">
        <f t="shared" si="3"/>
        <v>', '280',</v>
      </c>
      <c r="M7" t="str">
        <f t="shared" si="4"/>
        <v>'CreditCard');</v>
      </c>
    </row>
    <row r="8" spans="2:13" x14ac:dyDescent="0.25">
      <c r="B8" s="7">
        <v>41305</v>
      </c>
      <c r="C8" s="2" t="s">
        <v>35</v>
      </c>
      <c r="D8" s="7">
        <v>41292</v>
      </c>
      <c r="E8" s="2">
        <v>280</v>
      </c>
      <c r="F8" s="2" t="s">
        <v>112</v>
      </c>
      <c r="H8" t="s">
        <v>113</v>
      </c>
      <c r="I8" s="8">
        <f t="shared" si="0"/>
        <v>41305</v>
      </c>
      <c r="J8" t="str">
        <f t="shared" si="1"/>
        <v>', 'C367', '</v>
      </c>
      <c r="K8" s="8">
        <f t="shared" si="2"/>
        <v>41292</v>
      </c>
      <c r="L8" t="str">
        <f t="shared" si="3"/>
        <v>', '280',</v>
      </c>
      <c r="M8" t="str">
        <f t="shared" si="4"/>
        <v>'Cheque');</v>
      </c>
    </row>
    <row r="9" spans="2:13" x14ac:dyDescent="0.25">
      <c r="B9" s="7">
        <v>41305</v>
      </c>
      <c r="C9" s="2" t="s">
        <v>36</v>
      </c>
      <c r="D9" s="7">
        <v>41292</v>
      </c>
      <c r="E9" s="2">
        <v>325</v>
      </c>
      <c r="F9" s="2" t="s">
        <v>111</v>
      </c>
      <c r="H9" t="s">
        <v>113</v>
      </c>
      <c r="I9" s="8">
        <f t="shared" si="0"/>
        <v>41305</v>
      </c>
      <c r="J9" t="str">
        <f t="shared" si="1"/>
        <v>', 'C555', '</v>
      </c>
      <c r="K9" s="8">
        <f t="shared" si="2"/>
        <v>41292</v>
      </c>
      <c r="L9" t="str">
        <f t="shared" si="3"/>
        <v>', '325',</v>
      </c>
      <c r="M9" t="str">
        <f t="shared" si="4"/>
        <v>'Cash');</v>
      </c>
    </row>
    <row r="10" spans="2:13" x14ac:dyDescent="0.25">
      <c r="B10" s="7">
        <v>41274</v>
      </c>
      <c r="C10" s="2" t="s">
        <v>28</v>
      </c>
      <c r="D10" s="7">
        <v>41261</v>
      </c>
      <c r="E10" s="2">
        <v>190</v>
      </c>
      <c r="F10" s="2" t="s">
        <v>116</v>
      </c>
      <c r="H10" t="s">
        <v>113</v>
      </c>
      <c r="I10" s="8">
        <f t="shared" si="0"/>
        <v>41274</v>
      </c>
      <c r="J10" t="str">
        <f t="shared" si="1"/>
        <v>', 'C078', '</v>
      </c>
      <c r="K10" s="8">
        <f t="shared" si="2"/>
        <v>41261</v>
      </c>
      <c r="L10" t="str">
        <f t="shared" si="3"/>
        <v>', '190',</v>
      </c>
      <c r="M10" t="str">
        <f t="shared" si="4"/>
        <v>'CreditCard');</v>
      </c>
    </row>
    <row r="11" spans="2:13" x14ac:dyDescent="0.25">
      <c r="B11" s="7">
        <v>41274</v>
      </c>
      <c r="C11" s="2" t="s">
        <v>33</v>
      </c>
      <c r="D11" s="7">
        <v>41261</v>
      </c>
      <c r="E11" s="2">
        <v>190</v>
      </c>
      <c r="F11" s="2" t="s">
        <v>112</v>
      </c>
      <c r="H11" t="s">
        <v>113</v>
      </c>
      <c r="I11" s="8">
        <f t="shared" si="0"/>
        <v>41274</v>
      </c>
      <c r="J11" t="str">
        <f t="shared" si="1"/>
        <v>', 'C267', '</v>
      </c>
      <c r="K11" s="8">
        <f t="shared" si="2"/>
        <v>41261</v>
      </c>
      <c r="L11" t="str">
        <f t="shared" si="3"/>
        <v>', '190',</v>
      </c>
      <c r="M11" t="str">
        <f t="shared" si="4"/>
        <v>'Cheque');</v>
      </c>
    </row>
    <row r="12" spans="2:13" x14ac:dyDescent="0.25">
      <c r="B12" s="7">
        <v>41274</v>
      </c>
      <c r="C12" s="2" t="s">
        <v>32</v>
      </c>
      <c r="D12" s="7">
        <v>41261</v>
      </c>
      <c r="E12" s="2">
        <v>190</v>
      </c>
      <c r="F12" s="2" t="s">
        <v>111</v>
      </c>
      <c r="H12" t="s">
        <v>113</v>
      </c>
      <c r="I12" s="8">
        <f t="shared" si="0"/>
        <v>41274</v>
      </c>
      <c r="J12" t="str">
        <f t="shared" si="1"/>
        <v>', 'C225', '</v>
      </c>
      <c r="K12" s="8">
        <f t="shared" si="2"/>
        <v>41261</v>
      </c>
      <c r="L12" t="str">
        <f t="shared" si="3"/>
        <v>', '190',</v>
      </c>
      <c r="M12" t="str">
        <f t="shared" si="4"/>
        <v>'Cash');</v>
      </c>
    </row>
    <row r="13" spans="2:13" x14ac:dyDescent="0.25">
      <c r="B13" s="7">
        <v>41305</v>
      </c>
      <c r="C13" s="2" t="s">
        <v>31</v>
      </c>
      <c r="D13" s="7">
        <v>41281</v>
      </c>
      <c r="E13" s="2">
        <v>200</v>
      </c>
      <c r="F13" s="2" t="s">
        <v>116</v>
      </c>
      <c r="H13" t="s">
        <v>113</v>
      </c>
      <c r="I13" s="8">
        <f t="shared" si="0"/>
        <v>41305</v>
      </c>
      <c r="J13" t="str">
        <f t="shared" si="1"/>
        <v>', 'C218', '</v>
      </c>
      <c r="K13" s="8">
        <f t="shared" si="2"/>
        <v>41281</v>
      </c>
      <c r="L13" t="str">
        <f t="shared" si="3"/>
        <v>', '200',</v>
      </c>
      <c r="M13" t="str">
        <f t="shared" si="4"/>
        <v>'CreditCard');</v>
      </c>
    </row>
    <row r="14" spans="2:13" x14ac:dyDescent="0.25">
      <c r="B14" s="7">
        <v>41305</v>
      </c>
      <c r="C14" s="6" t="s">
        <v>30</v>
      </c>
      <c r="D14" s="7">
        <v>41281</v>
      </c>
      <c r="E14" s="6">
        <v>200</v>
      </c>
      <c r="F14" s="2" t="s">
        <v>111</v>
      </c>
      <c r="H14" t="s">
        <v>113</v>
      </c>
      <c r="I14" s="8">
        <f t="shared" si="0"/>
        <v>41305</v>
      </c>
      <c r="J14" t="str">
        <f t="shared" si="1"/>
        <v>', 'C191', '</v>
      </c>
      <c r="K14" s="8">
        <f t="shared" si="2"/>
        <v>41281</v>
      </c>
      <c r="L14" t="str">
        <f t="shared" si="3"/>
        <v>', '200',</v>
      </c>
      <c r="M14" t="str">
        <f t="shared" si="4"/>
        <v>'Cash');</v>
      </c>
    </row>
    <row r="15" spans="2:13" x14ac:dyDescent="0.25">
      <c r="B15" s="7">
        <v>41305</v>
      </c>
      <c r="C15" s="6" t="s">
        <v>27</v>
      </c>
      <c r="D15" s="7">
        <v>41281</v>
      </c>
      <c r="E15" s="6">
        <v>270</v>
      </c>
      <c r="F15" s="2" t="s">
        <v>111</v>
      </c>
      <c r="H15" t="s">
        <v>113</v>
      </c>
      <c r="I15" s="8">
        <f t="shared" si="0"/>
        <v>41305</v>
      </c>
      <c r="J15" t="str">
        <f t="shared" si="1"/>
        <v>', 'C123', '</v>
      </c>
      <c r="K15" s="8">
        <f t="shared" si="2"/>
        <v>41281</v>
      </c>
      <c r="L15" t="str">
        <f t="shared" si="3"/>
        <v>', '270',</v>
      </c>
      <c r="M15" t="str">
        <f t="shared" si="4"/>
        <v>'Cash');</v>
      </c>
    </row>
    <row r="16" spans="2:13" x14ac:dyDescent="0.25">
      <c r="B16" s="7">
        <v>41305</v>
      </c>
      <c r="C16" s="6" t="s">
        <v>28</v>
      </c>
      <c r="D16" s="7">
        <v>41277</v>
      </c>
      <c r="E16" s="6">
        <v>100</v>
      </c>
      <c r="F16" s="2" t="s">
        <v>116</v>
      </c>
      <c r="H16" t="s">
        <v>113</v>
      </c>
      <c r="I16" s="8">
        <f t="shared" si="0"/>
        <v>41305</v>
      </c>
      <c r="J16" t="str">
        <f t="shared" si="1"/>
        <v>', 'C078', '</v>
      </c>
      <c r="K16" s="8">
        <f t="shared" si="2"/>
        <v>41277</v>
      </c>
      <c r="L16" t="str">
        <f t="shared" si="3"/>
        <v>', '100',</v>
      </c>
      <c r="M16" t="str">
        <f t="shared" si="4"/>
        <v>'CreditCard');</v>
      </c>
    </row>
    <row r="17" spans="2:13" x14ac:dyDescent="0.25">
      <c r="B17" s="7">
        <v>41305</v>
      </c>
      <c r="C17" s="6" t="s">
        <v>27</v>
      </c>
      <c r="D17" s="7">
        <v>41277</v>
      </c>
      <c r="E17" s="6">
        <v>200</v>
      </c>
      <c r="F17" s="2" t="s">
        <v>111</v>
      </c>
      <c r="H17" t="s">
        <v>113</v>
      </c>
      <c r="I17" s="8">
        <f t="shared" si="0"/>
        <v>41305</v>
      </c>
      <c r="J17" t="str">
        <f t="shared" si="1"/>
        <v>', 'C123', '</v>
      </c>
      <c r="K17" s="8">
        <f t="shared" si="2"/>
        <v>41277</v>
      </c>
      <c r="L17" t="str">
        <f t="shared" si="3"/>
        <v>', '200',</v>
      </c>
      <c r="M17" t="str">
        <f t="shared" si="4"/>
        <v>'Cash');</v>
      </c>
    </row>
    <row r="18" spans="2:13" x14ac:dyDescent="0.25">
      <c r="B18" s="7">
        <v>41305</v>
      </c>
      <c r="C18" s="6" t="s">
        <v>32</v>
      </c>
      <c r="D18" s="7">
        <v>41277</v>
      </c>
      <c r="E18" s="6">
        <v>200</v>
      </c>
      <c r="F18" s="2" t="s">
        <v>111</v>
      </c>
      <c r="H18" t="s">
        <v>113</v>
      </c>
      <c r="I18" s="8">
        <f t="shared" si="0"/>
        <v>41305</v>
      </c>
      <c r="J18" t="str">
        <f t="shared" si="1"/>
        <v>', 'C225', '</v>
      </c>
      <c r="K18" s="8">
        <f t="shared" si="2"/>
        <v>41277</v>
      </c>
      <c r="L18" t="str">
        <f t="shared" si="3"/>
        <v>', '200',</v>
      </c>
      <c r="M18" t="str">
        <f t="shared" si="4"/>
        <v>'Cash');</v>
      </c>
    </row>
    <row r="19" spans="2:13" x14ac:dyDescent="0.25">
      <c r="B19" s="7">
        <v>41305</v>
      </c>
      <c r="C19" s="6" t="s">
        <v>35</v>
      </c>
      <c r="D19" s="7">
        <v>41277</v>
      </c>
      <c r="E19" s="6">
        <v>200</v>
      </c>
      <c r="F19" s="2" t="s">
        <v>112</v>
      </c>
      <c r="H19" t="s">
        <v>113</v>
      </c>
      <c r="I19" s="8">
        <f t="shared" si="0"/>
        <v>41305</v>
      </c>
      <c r="J19" t="str">
        <f t="shared" si="1"/>
        <v>', 'C367', '</v>
      </c>
      <c r="K19" s="8">
        <f t="shared" si="2"/>
        <v>41277</v>
      </c>
      <c r="L19" t="str">
        <f t="shared" si="3"/>
        <v>', '200',</v>
      </c>
      <c r="M19" t="str">
        <f t="shared" si="4"/>
        <v>'Cheque');</v>
      </c>
    </row>
    <row r="20" spans="2:13" x14ac:dyDescent="0.25">
      <c r="B20" s="7">
        <v>41152</v>
      </c>
      <c r="C20" s="6" t="s">
        <v>30</v>
      </c>
      <c r="D20" s="7">
        <v>41132</v>
      </c>
      <c r="E20" s="6">
        <v>270</v>
      </c>
      <c r="F20" s="2" t="s">
        <v>111</v>
      </c>
      <c r="H20" t="s">
        <v>113</v>
      </c>
      <c r="I20" s="8">
        <f>B20</f>
        <v>41152</v>
      </c>
      <c r="J20" t="str">
        <f>CONCATENATE("', '",C20,"', '")</f>
        <v>', 'C191', '</v>
      </c>
      <c r="K20" s="8">
        <f>D20</f>
        <v>41132</v>
      </c>
      <c r="L20" t="str">
        <f>CONCATENATE("', '",E20,"',")</f>
        <v>', '270',</v>
      </c>
      <c r="M20" t="str">
        <f>CONCATENATE("'",F20,"');")</f>
        <v>'Cash');</v>
      </c>
    </row>
    <row r="21" spans="2:13" x14ac:dyDescent="0.25">
      <c r="B21" s="7">
        <v>41152</v>
      </c>
      <c r="C21" s="6" t="s">
        <v>36</v>
      </c>
      <c r="D21" s="7">
        <v>41132</v>
      </c>
      <c r="E21" s="6">
        <v>270</v>
      </c>
      <c r="F21" s="2" t="s">
        <v>111</v>
      </c>
      <c r="H21" t="s">
        <v>113</v>
      </c>
      <c r="I21" s="8">
        <f t="shared" ref="I21:I24" si="5">B21</f>
        <v>41152</v>
      </c>
      <c r="J21" t="str">
        <f t="shared" ref="J21:J24" si="6">CONCATENATE("', '",C21,"', '")</f>
        <v>', 'C555', '</v>
      </c>
      <c r="K21" s="8">
        <f t="shared" ref="K21:K24" si="7">D21</f>
        <v>41132</v>
      </c>
      <c r="L21" t="str">
        <f t="shared" ref="L21:L24" si="8">CONCATENATE("', '",E21,"',")</f>
        <v>', '270',</v>
      </c>
      <c r="M21" t="str">
        <f t="shared" ref="M21:M24" si="9">CONCATENATE("'",F21,"');")</f>
        <v>'Cash');</v>
      </c>
    </row>
    <row r="22" spans="2:13" x14ac:dyDescent="0.25">
      <c r="B22" s="7">
        <v>41152</v>
      </c>
      <c r="C22" s="6" t="s">
        <v>33</v>
      </c>
      <c r="D22" s="7">
        <v>41132</v>
      </c>
      <c r="E22" s="6">
        <v>270</v>
      </c>
      <c r="F22" s="2" t="s">
        <v>112</v>
      </c>
      <c r="H22" t="s">
        <v>113</v>
      </c>
      <c r="I22" s="8">
        <f t="shared" si="5"/>
        <v>41152</v>
      </c>
      <c r="J22" t="str">
        <f t="shared" si="6"/>
        <v>', 'C267', '</v>
      </c>
      <c r="K22" s="8">
        <f t="shared" si="7"/>
        <v>41132</v>
      </c>
      <c r="L22" t="str">
        <f t="shared" si="8"/>
        <v>', '270',</v>
      </c>
      <c r="M22" t="str">
        <f t="shared" si="9"/>
        <v>'Cheque');</v>
      </c>
    </row>
    <row r="23" spans="2:13" x14ac:dyDescent="0.25">
      <c r="B23" s="7">
        <v>41090</v>
      </c>
      <c r="C23" s="6" t="s">
        <v>32</v>
      </c>
      <c r="D23" s="7">
        <v>41067</v>
      </c>
      <c r="E23" s="6">
        <v>50</v>
      </c>
      <c r="F23" s="2" t="s">
        <v>111</v>
      </c>
      <c r="H23" t="s">
        <v>113</v>
      </c>
      <c r="I23" s="8">
        <f t="shared" si="5"/>
        <v>41090</v>
      </c>
      <c r="J23" t="str">
        <f t="shared" si="6"/>
        <v>', 'C225', '</v>
      </c>
      <c r="K23" s="8">
        <f t="shared" si="7"/>
        <v>41067</v>
      </c>
      <c r="L23" t="str">
        <f t="shared" si="8"/>
        <v>', '50',</v>
      </c>
      <c r="M23" t="str">
        <f t="shared" si="9"/>
        <v>'Cash');</v>
      </c>
    </row>
    <row r="24" spans="2:13" x14ac:dyDescent="0.25">
      <c r="B24" s="7">
        <v>41090</v>
      </c>
      <c r="C24" s="6" t="s">
        <v>28</v>
      </c>
      <c r="D24" s="7">
        <v>41067</v>
      </c>
      <c r="E24" s="6">
        <v>170</v>
      </c>
      <c r="F24" s="2" t="s">
        <v>116</v>
      </c>
      <c r="H24" t="s">
        <v>113</v>
      </c>
      <c r="I24" s="8">
        <f t="shared" si="5"/>
        <v>41090</v>
      </c>
      <c r="J24" t="str">
        <f t="shared" si="6"/>
        <v>', 'C078', '</v>
      </c>
      <c r="K24" s="8">
        <f t="shared" si="7"/>
        <v>41067</v>
      </c>
      <c r="L24" t="str">
        <f t="shared" si="8"/>
        <v>', '170',</v>
      </c>
      <c r="M24" t="str">
        <f t="shared" si="9"/>
        <v>'CreditCard');</v>
      </c>
    </row>
    <row r="25" spans="2:13" x14ac:dyDescent="0.25">
      <c r="B25" s="7">
        <v>41090</v>
      </c>
      <c r="C25" s="6" t="s">
        <v>27</v>
      </c>
      <c r="D25" s="7">
        <v>41067</v>
      </c>
      <c r="E25" s="6">
        <v>170</v>
      </c>
      <c r="F25" s="2" t="s">
        <v>111</v>
      </c>
      <c r="H25" t="s">
        <v>113</v>
      </c>
      <c r="I25" s="8">
        <f>B25</f>
        <v>41090</v>
      </c>
      <c r="J25" t="str">
        <f>CONCATENATE("', '",C25,"', '")</f>
        <v>', 'C123', '</v>
      </c>
      <c r="K25" s="8">
        <f>D25</f>
        <v>41067</v>
      </c>
      <c r="L25" t="str">
        <f>CONCATENATE("', '",E25,"',")</f>
        <v>', '170',</v>
      </c>
      <c r="M25" t="str">
        <f>CONCATENATE("'",F25,"');")</f>
        <v>'Cash');</v>
      </c>
    </row>
  </sheetData>
  <pageMargins left="0.7" right="0.7" top="0.75" bottom="0.75" header="0.3" footer="0.3"/>
  <ignoredErrors>
    <ignoredError sqref="J3 J4:J25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topLeftCell="G1" workbookViewId="0">
      <selection activeCell="G3" sqref="G3:M10"/>
    </sheetView>
  </sheetViews>
  <sheetFormatPr defaultRowHeight="15" x14ac:dyDescent="0.25"/>
  <cols>
    <col min="4" max="4" width="12.42578125" bestFit="1" customWidth="1"/>
    <col min="5" max="5" width="10.7109375" bestFit="1" customWidth="1"/>
    <col min="7" max="7" width="73.140625" bestFit="1" customWidth="1"/>
    <col min="10" max="10" width="10.7109375" bestFit="1" customWidth="1"/>
    <col min="12" max="12" width="10.7109375" bestFit="1" customWidth="1"/>
  </cols>
  <sheetData>
    <row r="2" spans="2:13" x14ac:dyDescent="0.25">
      <c r="B2" s="1" t="s">
        <v>69</v>
      </c>
      <c r="C2" s="1" t="s">
        <v>70</v>
      </c>
      <c r="D2" s="1" t="s">
        <v>13</v>
      </c>
      <c r="E2" s="1" t="s">
        <v>14</v>
      </c>
    </row>
    <row r="3" spans="2:13" x14ac:dyDescent="0.25">
      <c r="B3" s="2" t="s">
        <v>37</v>
      </c>
      <c r="C3" s="2" t="s">
        <v>15</v>
      </c>
      <c r="D3" s="7">
        <v>41505</v>
      </c>
      <c r="E3" s="7">
        <v>41506</v>
      </c>
      <c r="G3" t="s">
        <v>114</v>
      </c>
      <c r="H3" t="str">
        <f>CONCATENATE("'",B3,"',")</f>
        <v>'C215',</v>
      </c>
      <c r="I3" t="str">
        <f>CONCATENATE("'",C3,"', '")</f>
        <v>'B1', '</v>
      </c>
      <c r="J3" s="8">
        <f>D3</f>
        <v>41505</v>
      </c>
      <c r="K3" t="str">
        <f>CONCATENATE("', '")</f>
        <v>', '</v>
      </c>
      <c r="L3" s="8">
        <f>E3</f>
        <v>41506</v>
      </c>
      <c r="M3" t="str">
        <f>CONCATENATE("');")</f>
        <v>');</v>
      </c>
    </row>
    <row r="4" spans="2:13" x14ac:dyDescent="0.25">
      <c r="B4" s="2" t="s">
        <v>31</v>
      </c>
      <c r="C4" s="2" t="s">
        <v>15</v>
      </c>
      <c r="D4" s="7">
        <v>41279</v>
      </c>
      <c r="E4" s="7">
        <v>41281</v>
      </c>
      <c r="G4" t="s">
        <v>114</v>
      </c>
      <c r="H4" t="str">
        <f t="shared" ref="H4:H8" si="0">CONCATENATE("'",B4,"',")</f>
        <v>'C218',</v>
      </c>
      <c r="I4" t="str">
        <f t="shared" ref="I4:I8" si="1">CONCATENATE("'",C4,"', '")</f>
        <v>'B1', '</v>
      </c>
      <c r="J4" s="8">
        <f t="shared" ref="J4:J8" si="2">D4</f>
        <v>41279</v>
      </c>
      <c r="K4" t="str">
        <f t="shared" ref="K4:K10" si="3">CONCATENATE("', '")</f>
        <v>', '</v>
      </c>
      <c r="L4" s="8">
        <f t="shared" ref="L4:L8" si="4">E4</f>
        <v>41281</v>
      </c>
      <c r="M4" t="str">
        <f t="shared" ref="M4:M10" si="5">CONCATENATE("');")</f>
        <v>');</v>
      </c>
    </row>
    <row r="5" spans="2:13" x14ac:dyDescent="0.25">
      <c r="B5" s="2" t="s">
        <v>31</v>
      </c>
      <c r="C5" s="2" t="s">
        <v>16</v>
      </c>
      <c r="D5" s="7">
        <v>41279</v>
      </c>
      <c r="E5" s="7">
        <v>41281</v>
      </c>
      <c r="G5" t="s">
        <v>114</v>
      </c>
      <c r="H5" t="str">
        <f t="shared" si="0"/>
        <v>'C218',</v>
      </c>
      <c r="I5" t="str">
        <f t="shared" si="1"/>
        <v>'R2', '</v>
      </c>
      <c r="J5" s="8">
        <f t="shared" si="2"/>
        <v>41279</v>
      </c>
      <c r="K5" t="str">
        <f t="shared" si="3"/>
        <v>', '</v>
      </c>
      <c r="L5" s="8">
        <f t="shared" si="4"/>
        <v>41281</v>
      </c>
      <c r="M5" t="str">
        <f t="shared" si="5"/>
        <v>');</v>
      </c>
    </row>
    <row r="6" spans="2:13" x14ac:dyDescent="0.25">
      <c r="B6" s="2" t="s">
        <v>32</v>
      </c>
      <c r="C6" s="2" t="s">
        <v>15</v>
      </c>
      <c r="D6" s="7">
        <v>41167</v>
      </c>
      <c r="E6" s="7">
        <v>41169</v>
      </c>
      <c r="G6" t="s">
        <v>114</v>
      </c>
      <c r="H6" t="str">
        <f t="shared" si="0"/>
        <v>'C225',</v>
      </c>
      <c r="I6" t="str">
        <f t="shared" si="1"/>
        <v>'B1', '</v>
      </c>
      <c r="J6" s="8">
        <f t="shared" si="2"/>
        <v>41167</v>
      </c>
      <c r="K6" t="str">
        <f t="shared" si="3"/>
        <v>', '</v>
      </c>
      <c r="L6" s="8">
        <f t="shared" si="4"/>
        <v>41169</v>
      </c>
      <c r="M6" t="str">
        <f t="shared" si="5"/>
        <v>');</v>
      </c>
    </row>
    <row r="7" spans="2:13" x14ac:dyDescent="0.25">
      <c r="B7" s="2" t="s">
        <v>32</v>
      </c>
      <c r="C7" s="2" t="s">
        <v>16</v>
      </c>
      <c r="D7" s="7">
        <v>41167</v>
      </c>
      <c r="E7" s="7">
        <v>41169</v>
      </c>
      <c r="G7" t="s">
        <v>114</v>
      </c>
      <c r="H7" t="str">
        <f t="shared" si="0"/>
        <v>'C225',</v>
      </c>
      <c r="I7" t="str">
        <f t="shared" si="1"/>
        <v>'R2', '</v>
      </c>
      <c r="J7" s="8">
        <f t="shared" si="2"/>
        <v>41167</v>
      </c>
      <c r="K7" t="str">
        <f t="shared" si="3"/>
        <v>', '</v>
      </c>
      <c r="L7" s="8">
        <f t="shared" si="4"/>
        <v>41169</v>
      </c>
      <c r="M7" t="str">
        <f t="shared" si="5"/>
        <v>');</v>
      </c>
    </row>
    <row r="8" spans="2:13" x14ac:dyDescent="0.25">
      <c r="B8" s="2" t="s">
        <v>32</v>
      </c>
      <c r="C8" s="2" t="s">
        <v>17</v>
      </c>
      <c r="D8" s="7">
        <v>41167</v>
      </c>
      <c r="E8" s="7">
        <v>41171</v>
      </c>
      <c r="G8" t="s">
        <v>114</v>
      </c>
      <c r="H8" t="str">
        <f t="shared" si="0"/>
        <v>'C225',</v>
      </c>
      <c r="I8" t="str">
        <f t="shared" si="1"/>
        <v>'W1', '</v>
      </c>
      <c r="J8" s="8">
        <f t="shared" si="2"/>
        <v>41167</v>
      </c>
      <c r="K8" t="str">
        <f t="shared" si="3"/>
        <v>', '</v>
      </c>
      <c r="L8" s="8">
        <f t="shared" si="4"/>
        <v>41171</v>
      </c>
      <c r="M8" t="str">
        <f t="shared" si="5"/>
        <v>');</v>
      </c>
    </row>
    <row r="9" spans="2:13" x14ac:dyDescent="0.25">
      <c r="B9" s="2" t="s">
        <v>33</v>
      </c>
      <c r="C9" s="2" t="s">
        <v>17</v>
      </c>
      <c r="D9" s="7">
        <v>41079</v>
      </c>
      <c r="E9" s="7">
        <v>41080</v>
      </c>
      <c r="G9" t="s">
        <v>114</v>
      </c>
      <c r="H9" t="str">
        <f>CONCATENATE("'",B9,"',")</f>
        <v>'C267',</v>
      </c>
      <c r="I9" t="str">
        <f>CONCATENATE("'",C9,"', '")</f>
        <v>'W1', '</v>
      </c>
      <c r="J9" s="8">
        <f>D9</f>
        <v>41079</v>
      </c>
      <c r="K9" t="str">
        <f>CONCATENATE("', '")</f>
        <v>', '</v>
      </c>
      <c r="L9" s="8">
        <f>E9</f>
        <v>41080</v>
      </c>
      <c r="M9" t="str">
        <f>CONCATENATE("');")</f>
        <v>');</v>
      </c>
    </row>
    <row r="10" spans="2:13" x14ac:dyDescent="0.25">
      <c r="B10" s="3" t="s">
        <v>34</v>
      </c>
      <c r="C10" s="3" t="s">
        <v>15</v>
      </c>
      <c r="D10" s="7">
        <v>41280</v>
      </c>
      <c r="E10" s="7">
        <v>41281</v>
      </c>
      <c r="G10" t="s">
        <v>114</v>
      </c>
      <c r="H10" t="str">
        <f t="shared" ref="H10" si="6">CONCATENATE("'",B10,"',")</f>
        <v>'C334',</v>
      </c>
      <c r="I10" t="str">
        <f t="shared" ref="I10" si="7">CONCATENATE("'",C10,"', '")</f>
        <v>'B1', '</v>
      </c>
      <c r="J10" s="8">
        <f t="shared" ref="J10" si="8">D10</f>
        <v>41280</v>
      </c>
      <c r="K10" t="str">
        <f t="shared" si="3"/>
        <v>', '</v>
      </c>
      <c r="L10" s="8">
        <f t="shared" ref="L10" si="9">E10</f>
        <v>41281</v>
      </c>
      <c r="M10" t="str">
        <f t="shared" si="5"/>
        <v>');</v>
      </c>
    </row>
    <row r="11" spans="2:13" x14ac:dyDescent="0.25">
      <c r="B11" s="5"/>
      <c r="C11" s="5"/>
      <c r="D11" s="5"/>
      <c r="E11" s="5"/>
    </row>
    <row r="12" spans="2:13" x14ac:dyDescent="0.25">
      <c r="B12" s="4"/>
      <c r="C12" s="4"/>
      <c r="D12" s="4"/>
      <c r="E12" s="4"/>
    </row>
    <row r="13" spans="2:13" x14ac:dyDescent="0.25">
      <c r="B13" s="4"/>
      <c r="C13" s="4"/>
      <c r="D13" s="4"/>
      <c r="E13" s="4"/>
    </row>
    <row r="14" spans="2:13" x14ac:dyDescent="0.25">
      <c r="B14" s="4"/>
      <c r="C14" s="4"/>
      <c r="D14" s="4"/>
      <c r="E14" s="4"/>
    </row>
    <row r="15" spans="2:13" x14ac:dyDescent="0.25">
      <c r="B15" s="4"/>
      <c r="C15" s="4"/>
      <c r="D15" s="4"/>
      <c r="E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topLeftCell="K1" zoomScaleNormal="100" workbookViewId="0">
      <selection activeCell="G3" sqref="G3:K6"/>
    </sheetView>
  </sheetViews>
  <sheetFormatPr defaultRowHeight="15" x14ac:dyDescent="0.25"/>
  <cols>
    <col min="3" max="3" width="12.140625" bestFit="1" customWidth="1"/>
    <col min="4" max="4" width="131.42578125" bestFit="1" customWidth="1"/>
    <col min="5" max="5" width="19" bestFit="1" customWidth="1"/>
    <col min="7" max="7" width="69.42578125" bestFit="1" customWidth="1"/>
    <col min="8" max="8" width="5.28515625" bestFit="1" customWidth="1"/>
    <col min="9" max="9" width="5.42578125" bestFit="1" customWidth="1"/>
    <col min="10" max="10" width="132.85546875" bestFit="1" customWidth="1"/>
    <col min="11" max="11" width="21.140625" bestFit="1" customWidth="1"/>
  </cols>
  <sheetData>
    <row r="2" spans="2:11" x14ac:dyDescent="0.25">
      <c r="B2" s="1" t="s">
        <v>70</v>
      </c>
      <c r="C2" s="1" t="s">
        <v>1</v>
      </c>
      <c r="D2" s="1" t="s">
        <v>71</v>
      </c>
      <c r="E2" s="1" t="s">
        <v>0</v>
      </c>
    </row>
    <row r="3" spans="2:11" x14ac:dyDescent="0.25">
      <c r="B3" s="2" t="s">
        <v>15</v>
      </c>
      <c r="C3" s="2">
        <v>300</v>
      </c>
      <c r="D3" s="2" t="s">
        <v>19</v>
      </c>
      <c r="E3" s="2" t="s">
        <v>23</v>
      </c>
      <c r="G3" t="s">
        <v>115</v>
      </c>
      <c r="H3" t="str">
        <f>CONCATENATE("'",B3,"',")</f>
        <v>'B1',</v>
      </c>
      <c r="I3" t="str">
        <f t="shared" ref="I3:J3" si="0">CONCATENATE("'",C3,"',")</f>
        <v>'300',</v>
      </c>
      <c r="J3" t="str">
        <f t="shared" si="0"/>
        <v>'A great tour for visitors new to wine tasting. Our experts describe the process of wine tasting, purchasing wine and how to plan your wine cellar',</v>
      </c>
      <c r="K3" t="str">
        <f>CONCATENATE("'",E3,"');")</f>
        <v>'Wine Appreciation');</v>
      </c>
    </row>
    <row r="4" spans="2:11" x14ac:dyDescent="0.25">
      <c r="B4" s="2" t="s">
        <v>16</v>
      </c>
      <c r="C4" s="2">
        <v>200</v>
      </c>
      <c r="D4" s="2" t="s">
        <v>20</v>
      </c>
      <c r="E4" s="2" t="s">
        <v>24</v>
      </c>
      <c r="G4" t="s">
        <v>115</v>
      </c>
      <c r="H4" t="str">
        <f t="shared" ref="H4:H6" si="1">CONCATENATE("'",B4,"',")</f>
        <v>'R2',</v>
      </c>
      <c r="I4" t="str">
        <f t="shared" ref="I4:I6" si="2">CONCATENATE("'",C4,"',")</f>
        <v>'200',</v>
      </c>
      <c r="J4" t="str">
        <f t="shared" ref="J4:J6" si="3">CONCATENATE("'",D4,"',")</f>
        <v>'Sample brilliant red wine varieties from this famous region wineries with one of our distinguished wine experts',</v>
      </c>
      <c r="K4" t="str">
        <f t="shared" ref="K4:K6" si="4">CONCATENATE("'",E4,"');")</f>
        <v>'Red Wine Tour');</v>
      </c>
    </row>
    <row r="5" spans="2:11" x14ac:dyDescent="0.25">
      <c r="B5" s="2" t="s">
        <v>17</v>
      </c>
      <c r="C5" s="2">
        <v>220</v>
      </c>
      <c r="D5" s="2" t="s">
        <v>21</v>
      </c>
      <c r="E5" s="2" t="s">
        <v>25</v>
      </c>
      <c r="G5" t="s">
        <v>115</v>
      </c>
      <c r="H5" t="str">
        <f t="shared" si="1"/>
        <v>'W1',</v>
      </c>
      <c r="I5" t="str">
        <f t="shared" si="2"/>
        <v>'220',</v>
      </c>
      <c r="J5" t="str">
        <f t="shared" si="3"/>
        <v>'Taste the best white wines  of the regions many world renowned wineries under the guidance of one of our celebrated wine experts',</v>
      </c>
      <c r="K5" t="str">
        <f t="shared" si="4"/>
        <v>'White Wine Tour');</v>
      </c>
    </row>
    <row r="6" spans="2:11" x14ac:dyDescent="0.25">
      <c r="B6" s="3" t="s">
        <v>18</v>
      </c>
      <c r="C6" s="3">
        <v>250</v>
      </c>
      <c r="D6" s="3" t="s">
        <v>22</v>
      </c>
      <c r="E6" s="3" t="s">
        <v>26</v>
      </c>
      <c r="G6" t="s">
        <v>115</v>
      </c>
      <c r="H6" t="str">
        <f t="shared" si="1"/>
        <v>'S1',</v>
      </c>
      <c r="I6" t="str">
        <f t="shared" si="2"/>
        <v>'250',</v>
      </c>
      <c r="J6" t="str">
        <f t="shared" si="3"/>
        <v>'The region is famed for its interesting forms of sparkling wines. Our expert tour leader will ensure that this is an experience never to be forgotten',</v>
      </c>
      <c r="K6" t="str">
        <f t="shared" si="4"/>
        <v>'Sparkling Wine Tour');</v>
      </c>
    </row>
    <row r="7" spans="2:11" x14ac:dyDescent="0.25">
      <c r="B7" s="5"/>
      <c r="C7" s="5"/>
      <c r="D7" s="5"/>
      <c r="E7" s="5"/>
    </row>
    <row r="8" spans="2:11" x14ac:dyDescent="0.25">
      <c r="B8" s="4"/>
      <c r="C8" s="4"/>
      <c r="D8" s="4"/>
      <c r="E8" s="4"/>
    </row>
    <row r="9" spans="2:11" x14ac:dyDescent="0.25">
      <c r="B9" s="4"/>
      <c r="C9" s="4"/>
      <c r="D9" s="4"/>
      <c r="E9" s="4"/>
    </row>
    <row r="10" spans="2:11" x14ac:dyDescent="0.25">
      <c r="B10" s="4"/>
      <c r="C10" s="4"/>
      <c r="D10" s="4"/>
      <c r="E10" s="4"/>
    </row>
    <row r="11" spans="2:11" x14ac:dyDescent="0.25">
      <c r="B11" s="4"/>
      <c r="C11" s="4"/>
      <c r="D11" s="4"/>
      <c r="E11" s="4"/>
    </row>
    <row r="12" spans="2:11" x14ac:dyDescent="0.25">
      <c r="B12" s="4"/>
      <c r="C12" s="4"/>
      <c r="D12" s="4"/>
      <c r="E12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"/>
  <sheetViews>
    <sheetView topLeftCell="G1" workbookViewId="0">
      <selection activeCell="M13" sqref="H3:M13"/>
    </sheetView>
  </sheetViews>
  <sheetFormatPr defaultRowHeight="15" x14ac:dyDescent="0.25"/>
  <cols>
    <col min="3" max="3" width="11.28515625" bestFit="1" customWidth="1"/>
    <col min="4" max="4" width="9.85546875" bestFit="1" customWidth="1"/>
    <col min="5" max="5" width="10.28515625" bestFit="1" customWidth="1"/>
    <col min="6" max="6" width="10.42578125" bestFit="1" customWidth="1"/>
    <col min="8" max="8" width="78.42578125" bestFit="1" customWidth="1"/>
    <col min="9" max="9" width="7" bestFit="1" customWidth="1"/>
    <col min="10" max="10" width="8.140625" bestFit="1" customWidth="1"/>
    <col min="11" max="12" width="12.140625" bestFit="1" customWidth="1"/>
    <col min="13" max="13" width="11.5703125" bestFit="1" customWidth="1"/>
  </cols>
  <sheetData>
    <row r="2" spans="2:13" x14ac:dyDescent="0.25">
      <c r="B2" s="1" t="s">
        <v>69</v>
      </c>
      <c r="C2" s="1" t="s">
        <v>2</v>
      </c>
      <c r="D2" s="1" t="s">
        <v>72</v>
      </c>
      <c r="E2" s="1" t="s">
        <v>73</v>
      </c>
      <c r="F2" s="1" t="s">
        <v>3</v>
      </c>
    </row>
    <row r="3" spans="2:13" x14ac:dyDescent="0.25">
      <c r="B3" s="2" t="s">
        <v>28</v>
      </c>
      <c r="C3" s="2" t="s">
        <v>57</v>
      </c>
      <c r="D3" s="2" t="s">
        <v>58</v>
      </c>
      <c r="E3" s="2" t="s">
        <v>68</v>
      </c>
      <c r="F3" s="2">
        <v>92141166</v>
      </c>
      <c r="H3" t="s">
        <v>74</v>
      </c>
      <c r="I3" t="str">
        <f>CONCATENATE("'",B3,"', ")</f>
        <v xml:space="preserve">'C078', </v>
      </c>
      <c r="J3" t="str">
        <f t="shared" ref="J3:K3" si="0">CONCATENATE("'",C3,"', ")</f>
        <v xml:space="preserve">'Clare', </v>
      </c>
      <c r="K3" t="str">
        <f t="shared" si="0"/>
        <v xml:space="preserve">'Watts', </v>
      </c>
      <c r="L3" t="str">
        <f>CONCATENATE("'",E3,"', ")</f>
        <v xml:space="preserve">'15 Dale Rd', </v>
      </c>
      <c r="M3" t="str">
        <f>CONCATENATE("'",F3,"'); ")</f>
        <v xml:space="preserve">'92141166'); </v>
      </c>
    </row>
    <row r="4" spans="2:13" x14ac:dyDescent="0.25">
      <c r="B4" s="2" t="s">
        <v>27</v>
      </c>
      <c r="C4" s="2" t="s">
        <v>38</v>
      </c>
      <c r="D4" s="2" t="s">
        <v>39</v>
      </c>
      <c r="E4" s="2" t="s">
        <v>59</v>
      </c>
      <c r="F4" s="2">
        <v>92142277</v>
      </c>
      <c r="H4" t="s">
        <v>74</v>
      </c>
      <c r="I4" t="str">
        <f t="shared" ref="I4:I13" si="1">CONCATENATE("'",B4,"', ")</f>
        <v xml:space="preserve">'C123', </v>
      </c>
      <c r="J4" t="str">
        <f t="shared" ref="J4:J13" si="2">CONCATENATE("'",C4,"', ")</f>
        <v xml:space="preserve">'Joel', </v>
      </c>
      <c r="K4" t="str">
        <f t="shared" ref="K4:K13" si="3">CONCATENATE("'",D4,"', ")</f>
        <v xml:space="preserve">'Warren', </v>
      </c>
      <c r="L4" t="str">
        <f t="shared" ref="L4:L13" si="4">CONCATENATE("'",E4,"', ")</f>
        <v xml:space="preserve">'7 Bluff Rd', </v>
      </c>
      <c r="M4" t="str">
        <f t="shared" ref="M4:M13" si="5">CONCATENATE("'",F4,"'); ")</f>
        <v xml:space="preserve">'92142277'); </v>
      </c>
    </row>
    <row r="5" spans="2:13" x14ac:dyDescent="0.25">
      <c r="B5" s="2" t="s">
        <v>29</v>
      </c>
      <c r="C5" s="2" t="s">
        <v>40</v>
      </c>
      <c r="D5" s="2" t="s">
        <v>41</v>
      </c>
      <c r="E5" s="2" t="s">
        <v>67</v>
      </c>
      <c r="F5" s="2">
        <v>92133311</v>
      </c>
      <c r="H5" t="s">
        <v>74</v>
      </c>
      <c r="I5" t="str">
        <f t="shared" si="1"/>
        <v xml:space="preserve">'C178', </v>
      </c>
      <c r="J5" t="str">
        <f t="shared" si="2"/>
        <v xml:space="preserve">'Grant', </v>
      </c>
      <c r="K5" t="str">
        <f t="shared" si="3"/>
        <v xml:space="preserve">'Simpson', </v>
      </c>
      <c r="L5" t="str">
        <f t="shared" si="4"/>
        <v xml:space="preserve">'23 Wall St', </v>
      </c>
      <c r="M5" t="str">
        <f t="shared" si="5"/>
        <v xml:space="preserve">'92133311'); </v>
      </c>
    </row>
    <row r="6" spans="2:13" x14ac:dyDescent="0.25">
      <c r="B6" s="2" t="s">
        <v>30</v>
      </c>
      <c r="C6" s="2" t="s">
        <v>42</v>
      </c>
      <c r="D6" s="2" t="s">
        <v>43</v>
      </c>
      <c r="E6" s="2" t="s">
        <v>66</v>
      </c>
      <c r="F6" s="2">
        <v>92134477</v>
      </c>
      <c r="H6" t="s">
        <v>74</v>
      </c>
      <c r="I6" t="str">
        <f t="shared" si="1"/>
        <v xml:space="preserve">'C191', </v>
      </c>
      <c r="J6" t="str">
        <f t="shared" si="2"/>
        <v xml:space="preserve">'Sarah', </v>
      </c>
      <c r="K6" t="str">
        <f t="shared" si="3"/>
        <v xml:space="preserve">'Charter', </v>
      </c>
      <c r="L6" t="str">
        <f t="shared" si="4"/>
        <v xml:space="preserve">'19 Hill Ave', </v>
      </c>
      <c r="M6" t="str">
        <f t="shared" si="5"/>
        <v xml:space="preserve">'92134477'); </v>
      </c>
    </row>
    <row r="7" spans="2:13" x14ac:dyDescent="0.25">
      <c r="B7" s="2" t="s">
        <v>31</v>
      </c>
      <c r="C7" s="2" t="s">
        <v>44</v>
      </c>
      <c r="D7" s="2" t="s">
        <v>45</v>
      </c>
      <c r="E7" s="2" t="s">
        <v>65</v>
      </c>
      <c r="F7" s="2">
        <v>92149911</v>
      </c>
      <c r="H7" t="s">
        <v>74</v>
      </c>
      <c r="I7" t="str">
        <f t="shared" si="1"/>
        <v xml:space="preserve">'C218', </v>
      </c>
      <c r="J7" t="str">
        <f t="shared" si="2"/>
        <v xml:space="preserve">'Sue', </v>
      </c>
      <c r="K7" t="str">
        <f t="shared" si="3"/>
        <v xml:space="preserve">'Armstrong', </v>
      </c>
      <c r="L7" t="str">
        <f t="shared" si="4"/>
        <v xml:space="preserve">'1 Hight St', </v>
      </c>
      <c r="M7" t="str">
        <f t="shared" si="5"/>
        <v xml:space="preserve">'92149911'); </v>
      </c>
    </row>
    <row r="8" spans="2:13" x14ac:dyDescent="0.25">
      <c r="B8" s="2" t="s">
        <v>37</v>
      </c>
      <c r="C8" s="2" t="s">
        <v>46</v>
      </c>
      <c r="D8" s="2" t="s">
        <v>47</v>
      </c>
      <c r="E8" s="2" t="s">
        <v>60</v>
      </c>
      <c r="F8" s="2">
        <v>92146688</v>
      </c>
      <c r="H8" t="s">
        <v>74</v>
      </c>
      <c r="I8" t="str">
        <f t="shared" si="1"/>
        <v xml:space="preserve">'C215', </v>
      </c>
      <c r="J8" t="str">
        <f t="shared" si="2"/>
        <v xml:space="preserve">'Henry', </v>
      </c>
      <c r="K8" t="str">
        <f t="shared" si="3"/>
        <v xml:space="preserve">'Ryde', </v>
      </c>
      <c r="L8" t="str">
        <f t="shared" si="4"/>
        <v xml:space="preserve">'8 White St', </v>
      </c>
      <c r="M8" t="str">
        <f t="shared" si="5"/>
        <v xml:space="preserve">'92146688'); </v>
      </c>
    </row>
    <row r="9" spans="2:13" x14ac:dyDescent="0.25">
      <c r="B9" s="2" t="s">
        <v>32</v>
      </c>
      <c r="C9" s="2" t="s">
        <v>48</v>
      </c>
      <c r="D9" s="2" t="s">
        <v>49</v>
      </c>
      <c r="E9" s="2" t="s">
        <v>61</v>
      </c>
      <c r="F9" s="2">
        <v>92149944</v>
      </c>
      <c r="H9" t="s">
        <v>74</v>
      </c>
      <c r="I9" t="str">
        <f t="shared" si="1"/>
        <v xml:space="preserve">'C225', </v>
      </c>
      <c r="J9" t="str">
        <f t="shared" si="2"/>
        <v xml:space="preserve">'Ziggy', </v>
      </c>
      <c r="K9" t="str">
        <f t="shared" si="3"/>
        <v xml:space="preserve">'Lee', </v>
      </c>
      <c r="L9" t="str">
        <f t="shared" si="4"/>
        <v xml:space="preserve">'17 Low St', </v>
      </c>
      <c r="M9" t="str">
        <f t="shared" si="5"/>
        <v xml:space="preserve">'92149944'); </v>
      </c>
    </row>
    <row r="10" spans="2:13" x14ac:dyDescent="0.25">
      <c r="B10" s="2" t="s">
        <v>33</v>
      </c>
      <c r="C10" s="2" t="s">
        <v>50</v>
      </c>
      <c r="D10" s="2" t="s">
        <v>51</v>
      </c>
      <c r="E10" s="2" t="s">
        <v>62</v>
      </c>
      <c r="F10" s="2">
        <v>92148822</v>
      </c>
      <c r="H10" t="s">
        <v>74</v>
      </c>
      <c r="I10" t="str">
        <f t="shared" si="1"/>
        <v xml:space="preserve">'C267', </v>
      </c>
      <c r="J10" t="str">
        <f t="shared" si="2"/>
        <v xml:space="preserve">'Karin', </v>
      </c>
      <c r="K10" t="str">
        <f t="shared" si="3"/>
        <v xml:space="preserve">'Black', </v>
      </c>
      <c r="L10" t="str">
        <f t="shared" si="4"/>
        <v xml:space="preserve">'1 Black St', </v>
      </c>
      <c r="M10" t="str">
        <f t="shared" si="5"/>
        <v xml:space="preserve">'92148822'); </v>
      </c>
    </row>
    <row r="11" spans="2:13" x14ac:dyDescent="0.25">
      <c r="B11" s="2" t="s">
        <v>34</v>
      </c>
      <c r="C11" s="2" t="s">
        <v>52</v>
      </c>
      <c r="D11" s="2" t="s">
        <v>53</v>
      </c>
      <c r="E11" s="2" t="s">
        <v>63</v>
      </c>
      <c r="F11" s="2">
        <v>92145500</v>
      </c>
      <c r="H11" t="s">
        <v>74</v>
      </c>
      <c r="I11" t="str">
        <f t="shared" si="1"/>
        <v xml:space="preserve">'C334', </v>
      </c>
      <c r="J11" t="str">
        <f t="shared" si="2"/>
        <v xml:space="preserve">'Helen', </v>
      </c>
      <c r="K11" t="str">
        <f t="shared" si="3"/>
        <v xml:space="preserve">'Chin', </v>
      </c>
      <c r="L11" t="str">
        <f t="shared" si="4"/>
        <v xml:space="preserve">'6 Red Rd', </v>
      </c>
      <c r="M11" t="str">
        <f t="shared" si="5"/>
        <v xml:space="preserve">'92145500'); </v>
      </c>
    </row>
    <row r="12" spans="2:13" x14ac:dyDescent="0.25">
      <c r="B12" s="2" t="s">
        <v>35</v>
      </c>
      <c r="C12" s="2" t="s">
        <v>54</v>
      </c>
      <c r="D12" s="2" t="s">
        <v>53</v>
      </c>
      <c r="E12" s="2" t="s">
        <v>63</v>
      </c>
      <c r="F12" s="2">
        <v>92145522</v>
      </c>
      <c r="H12" t="s">
        <v>74</v>
      </c>
      <c r="I12" t="str">
        <f t="shared" si="1"/>
        <v xml:space="preserve">'C367', </v>
      </c>
      <c r="J12" t="str">
        <f t="shared" si="2"/>
        <v xml:space="preserve">'Ryan', </v>
      </c>
      <c r="K12" t="str">
        <f t="shared" si="3"/>
        <v xml:space="preserve">'Chin', </v>
      </c>
      <c r="L12" t="str">
        <f t="shared" si="4"/>
        <v xml:space="preserve">'6 Red Rd', </v>
      </c>
      <c r="M12" t="str">
        <f t="shared" si="5"/>
        <v xml:space="preserve">'92145522'); </v>
      </c>
    </row>
    <row r="13" spans="2:13" x14ac:dyDescent="0.25">
      <c r="B13" s="2" t="s">
        <v>36</v>
      </c>
      <c r="C13" s="2" t="s">
        <v>55</v>
      </c>
      <c r="D13" s="2" t="s">
        <v>56</v>
      </c>
      <c r="E13" s="2" t="s">
        <v>64</v>
      </c>
      <c r="F13" s="2">
        <v>92148000</v>
      </c>
      <c r="H13" t="s">
        <v>74</v>
      </c>
      <c r="I13" t="str">
        <f t="shared" si="1"/>
        <v xml:space="preserve">'C555', </v>
      </c>
      <c r="J13" t="str">
        <f t="shared" si="2"/>
        <v xml:space="preserve">'Ted', </v>
      </c>
      <c r="K13" t="str">
        <f t="shared" si="3"/>
        <v xml:space="preserve">'Smith', </v>
      </c>
      <c r="L13" t="str">
        <f t="shared" si="4"/>
        <v xml:space="preserve">'7 John St', </v>
      </c>
      <c r="M13" t="str">
        <f t="shared" si="5"/>
        <v xml:space="preserve">'92148000');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opLeftCell="F1" workbookViewId="0">
      <selection activeCell="H15" sqref="H15"/>
    </sheetView>
  </sheetViews>
  <sheetFormatPr defaultRowHeight="15" x14ac:dyDescent="0.25"/>
  <cols>
    <col min="3" max="3" width="30.5703125" bestFit="1" customWidth="1"/>
    <col min="5" max="5" width="45" bestFit="1" customWidth="1"/>
    <col min="6" max="6" width="5.7109375" bestFit="1" customWidth="1"/>
    <col min="7" max="7" width="32.7109375" bestFit="1" customWidth="1"/>
  </cols>
  <sheetData>
    <row r="2" spans="2:7" x14ac:dyDescent="0.25">
      <c r="B2" s="1" t="s">
        <v>4</v>
      </c>
      <c r="C2" s="1" t="s">
        <v>95</v>
      </c>
    </row>
    <row r="3" spans="2:7" x14ac:dyDescent="0.25">
      <c r="B3" s="2" t="s">
        <v>75</v>
      </c>
      <c r="C3" s="2" t="s">
        <v>85</v>
      </c>
      <c r="E3" t="s">
        <v>96</v>
      </c>
      <c r="F3" t="str">
        <f>CONCATENATE("'",B3,"',")</f>
        <v>'G01',</v>
      </c>
      <c r="G3" t="str">
        <f>CONCATENATE("'",C3,"');")</f>
        <v>'Collectors Red Wine Glass');</v>
      </c>
    </row>
    <row r="4" spans="2:7" x14ac:dyDescent="0.25">
      <c r="B4" s="2" t="s">
        <v>76</v>
      </c>
      <c r="C4" s="2" t="s">
        <v>86</v>
      </c>
      <c r="E4" t="s">
        <v>96</v>
      </c>
      <c r="F4" t="str">
        <f t="shared" ref="F4:F12" si="0">CONCATENATE("'",B4,"',")</f>
        <v>'G02',</v>
      </c>
      <c r="G4" t="str">
        <f t="shared" ref="G4:G12" si="1">CONCATENATE("'",C4,"');")</f>
        <v>'Cork Screw');</v>
      </c>
    </row>
    <row r="5" spans="2:7" x14ac:dyDescent="0.25">
      <c r="B5" s="2" t="s">
        <v>77</v>
      </c>
      <c r="C5" s="2" t="s">
        <v>87</v>
      </c>
      <c r="E5" t="s">
        <v>96</v>
      </c>
      <c r="F5" t="str">
        <f t="shared" si="0"/>
        <v>'G03',</v>
      </c>
      <c r="G5" t="str">
        <f t="shared" si="1"/>
        <v>'Sherry Glass');</v>
      </c>
    </row>
    <row r="6" spans="2:7" x14ac:dyDescent="0.25">
      <c r="B6" s="2" t="s">
        <v>78</v>
      </c>
      <c r="C6" s="2" t="s">
        <v>88</v>
      </c>
      <c r="E6" t="s">
        <v>96</v>
      </c>
      <c r="F6" t="str">
        <f t="shared" si="0"/>
        <v>'G04',</v>
      </c>
      <c r="G6" t="str">
        <f t="shared" si="1"/>
        <v>'White Wine Glass');</v>
      </c>
    </row>
    <row r="7" spans="2:7" x14ac:dyDescent="0.25">
      <c r="B7" s="2" t="s">
        <v>79</v>
      </c>
      <c r="C7" s="2" t="s">
        <v>89</v>
      </c>
      <c r="E7" t="s">
        <v>96</v>
      </c>
      <c r="F7" t="str">
        <f t="shared" si="0"/>
        <v>'G05',</v>
      </c>
      <c r="G7" t="str">
        <f t="shared" si="1"/>
        <v>'Guide to Wine Tasting Handbook');</v>
      </c>
    </row>
    <row r="8" spans="2:7" x14ac:dyDescent="0.25">
      <c r="B8" s="2" t="s">
        <v>80</v>
      </c>
      <c r="C8" s="2" t="s">
        <v>90</v>
      </c>
      <c r="E8" t="s">
        <v>96</v>
      </c>
      <c r="F8" t="str">
        <f t="shared" si="0"/>
        <v>'G06',</v>
      </c>
      <c r="G8" t="str">
        <f t="shared" si="1"/>
        <v>'Winery Guide Handbook');</v>
      </c>
    </row>
    <row r="9" spans="2:7" x14ac:dyDescent="0.25">
      <c r="B9" s="2" t="s">
        <v>81</v>
      </c>
      <c r="C9" s="2" t="s">
        <v>91</v>
      </c>
      <c r="E9" t="s">
        <v>96</v>
      </c>
      <c r="F9" t="str">
        <f t="shared" si="0"/>
        <v>'G07',</v>
      </c>
      <c r="G9" t="str">
        <f t="shared" si="1"/>
        <v>'Wine for Women Handbook');</v>
      </c>
    </row>
    <row r="10" spans="2:7" x14ac:dyDescent="0.25">
      <c r="B10" s="2" t="s">
        <v>82</v>
      </c>
      <c r="C10" s="2" t="s">
        <v>92</v>
      </c>
      <c r="E10" t="s">
        <v>96</v>
      </c>
      <c r="F10" t="str">
        <f t="shared" si="0"/>
        <v>'G08',</v>
      </c>
      <c r="G10" t="str">
        <f t="shared" si="1"/>
        <v>'Wine Museum Voucher');</v>
      </c>
    </row>
    <row r="11" spans="2:7" x14ac:dyDescent="0.25">
      <c r="B11" s="2" t="s">
        <v>83</v>
      </c>
      <c r="C11" s="2" t="s">
        <v>93</v>
      </c>
      <c r="E11" t="s">
        <v>96</v>
      </c>
      <c r="F11" t="str">
        <f t="shared" si="0"/>
        <v>'G09',</v>
      </c>
      <c r="G11" t="str">
        <f t="shared" si="1"/>
        <v>'Collectors Sparkling Wine Glass');</v>
      </c>
    </row>
    <row r="12" spans="2:7" x14ac:dyDescent="0.25">
      <c r="B12" s="3" t="s">
        <v>84</v>
      </c>
      <c r="C12" s="3" t="s">
        <v>94</v>
      </c>
      <c r="E12" t="s">
        <v>96</v>
      </c>
      <c r="F12" t="str">
        <f t="shared" si="0"/>
        <v>'G10',</v>
      </c>
      <c r="G12" t="str">
        <f t="shared" si="1"/>
        <v>'Commemorative Cup');</v>
      </c>
    </row>
    <row r="13" spans="2:7" x14ac:dyDescent="0.25">
      <c r="B13" s="5"/>
      <c r="C1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topLeftCell="F1" workbookViewId="0">
      <selection activeCell="K6" sqref="G3:K6"/>
    </sheetView>
  </sheetViews>
  <sheetFormatPr defaultRowHeight="15" x14ac:dyDescent="0.25"/>
  <cols>
    <col min="3" max="3" width="11.140625" bestFit="1" customWidth="1"/>
    <col min="4" max="4" width="9.7109375" bestFit="1" customWidth="1"/>
    <col min="5" max="5" width="10.28515625" bestFit="1" customWidth="1"/>
    <col min="7" max="7" width="69.7109375" bestFit="1" customWidth="1"/>
    <col min="8" max="8" width="4.42578125" bestFit="1" customWidth="1"/>
    <col min="9" max="9" width="8.140625" bestFit="1" customWidth="1"/>
    <col min="10" max="10" width="8.28515625" bestFit="1" customWidth="1"/>
    <col min="11" max="11" width="11.140625" bestFit="1" customWidth="1"/>
  </cols>
  <sheetData>
    <row r="2" spans="2:11" x14ac:dyDescent="0.25">
      <c r="B2" s="1" t="s">
        <v>97</v>
      </c>
      <c r="C2" s="1" t="s">
        <v>5</v>
      </c>
      <c r="D2" s="1" t="s">
        <v>98</v>
      </c>
      <c r="E2" s="1" t="s">
        <v>6</v>
      </c>
    </row>
    <row r="3" spans="2:11" x14ac:dyDescent="0.25">
      <c r="B3" s="2">
        <v>1</v>
      </c>
      <c r="C3" s="2" t="s">
        <v>99</v>
      </c>
      <c r="D3" s="2" t="s">
        <v>100</v>
      </c>
      <c r="E3" s="2">
        <v>92142222</v>
      </c>
      <c r="G3" t="s">
        <v>106</v>
      </c>
      <c r="H3" t="str">
        <f>CONCATENATE("'",B3,"',")</f>
        <v>'1',</v>
      </c>
      <c r="I3" t="str">
        <f t="shared" ref="I3:J3" si="0">CONCATENATE("'",C3,"',")</f>
        <v>'Geof',</v>
      </c>
      <c r="J3" t="str">
        <f t="shared" si="0"/>
        <v>'Millar',</v>
      </c>
      <c r="K3" t="str">
        <f>CONCATENATE("'",E3,"');")</f>
        <v>'92142222');</v>
      </c>
    </row>
    <row r="4" spans="2:11" x14ac:dyDescent="0.25">
      <c r="B4" s="2">
        <v>5</v>
      </c>
      <c r="C4" s="2" t="s">
        <v>44</v>
      </c>
      <c r="D4" s="2" t="s">
        <v>101</v>
      </c>
      <c r="E4" s="2">
        <v>92141111</v>
      </c>
      <c r="G4" t="s">
        <v>106</v>
      </c>
      <c r="H4" t="str">
        <f t="shared" ref="H4:H6" si="1">CONCATENATE("'",B4,"',")</f>
        <v>'5',</v>
      </c>
      <c r="I4" t="str">
        <f t="shared" ref="I4:I6" si="2">CONCATENATE("'",C4,"',")</f>
        <v>'Sue',</v>
      </c>
      <c r="J4" t="str">
        <f t="shared" ref="J4:J6" si="3">CONCATENATE("'",D4,"',")</f>
        <v>'Davies',</v>
      </c>
      <c r="K4" t="str">
        <f t="shared" ref="K4:K6" si="4">CONCATENATE("'",E4,"');")</f>
        <v>'92141111');</v>
      </c>
    </row>
    <row r="5" spans="2:11" x14ac:dyDescent="0.25">
      <c r="B5" s="2">
        <v>8</v>
      </c>
      <c r="C5" s="2" t="s">
        <v>102</v>
      </c>
      <c r="D5" s="2" t="s">
        <v>103</v>
      </c>
      <c r="E5" s="2">
        <v>92144444</v>
      </c>
      <c r="G5" t="s">
        <v>106</v>
      </c>
      <c r="H5" t="str">
        <f t="shared" si="1"/>
        <v>'8',</v>
      </c>
      <c r="I5" t="str">
        <f t="shared" si="2"/>
        <v>'Hillary',</v>
      </c>
      <c r="J5" t="str">
        <f t="shared" si="3"/>
        <v>'Cork',</v>
      </c>
      <c r="K5" t="str">
        <f t="shared" si="4"/>
        <v>'92144444');</v>
      </c>
    </row>
    <row r="6" spans="2:11" x14ac:dyDescent="0.25">
      <c r="B6" s="3">
        <v>12</v>
      </c>
      <c r="C6" s="3" t="s">
        <v>104</v>
      </c>
      <c r="D6" s="3" t="s">
        <v>105</v>
      </c>
      <c r="E6" s="3">
        <v>92143333</v>
      </c>
      <c r="G6" t="s">
        <v>106</v>
      </c>
      <c r="H6" t="str">
        <f t="shared" si="1"/>
        <v>'12',</v>
      </c>
      <c r="I6" t="str">
        <f t="shared" si="2"/>
        <v>'Penny',</v>
      </c>
      <c r="J6" t="str">
        <f t="shared" si="3"/>
        <v>'Folds',</v>
      </c>
      <c r="K6" t="str">
        <f t="shared" si="4"/>
        <v>'92143333');</v>
      </c>
    </row>
    <row r="7" spans="2:11" x14ac:dyDescent="0.25">
      <c r="B7" s="5"/>
      <c r="C7" s="5"/>
      <c r="D7" s="5"/>
      <c r="E7" s="5"/>
    </row>
    <row r="8" spans="2:11" x14ac:dyDescent="0.25">
      <c r="B8" s="4"/>
      <c r="C8" s="4"/>
      <c r="D8" s="4"/>
      <c r="E8" s="4"/>
    </row>
    <row r="9" spans="2:11" x14ac:dyDescent="0.25">
      <c r="B9" s="4"/>
      <c r="C9" s="4"/>
      <c r="D9" s="4"/>
      <c r="E9" s="4"/>
    </row>
    <row r="10" spans="2:11" x14ac:dyDescent="0.25">
      <c r="B10" s="4"/>
      <c r="C10" s="4"/>
      <c r="D10" s="4"/>
      <c r="E10" s="4"/>
    </row>
    <row r="11" spans="2:11" x14ac:dyDescent="0.25">
      <c r="B11" s="4"/>
      <c r="C11" s="4"/>
      <c r="D11" s="4"/>
      <c r="E11" s="4"/>
    </row>
    <row r="12" spans="2:11" x14ac:dyDescent="0.25">
      <c r="B12" s="4"/>
      <c r="C12" s="4"/>
      <c r="D12" s="4"/>
      <c r="E1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I11" sqref="F3:I11"/>
    </sheetView>
  </sheetViews>
  <sheetFormatPr defaultRowHeight="15" x14ac:dyDescent="0.25"/>
  <cols>
    <col min="3" max="3" width="10.7109375" bestFit="1" customWidth="1"/>
    <col min="6" max="6" width="57.85546875" bestFit="1" customWidth="1"/>
    <col min="7" max="7" width="6.140625" bestFit="1" customWidth="1"/>
    <col min="8" max="8" width="10.7109375" bestFit="1" customWidth="1"/>
    <col min="9" max="9" width="7.5703125" bestFit="1" customWidth="1"/>
  </cols>
  <sheetData>
    <row r="2" spans="2:9" x14ac:dyDescent="0.25">
      <c r="B2" s="1" t="s">
        <v>70</v>
      </c>
      <c r="C2" s="1" t="s">
        <v>7</v>
      </c>
      <c r="D2" s="1" t="s">
        <v>8</v>
      </c>
    </row>
    <row r="3" spans="2:9" x14ac:dyDescent="0.25">
      <c r="B3" s="2" t="s">
        <v>16</v>
      </c>
      <c r="C3" s="7">
        <v>41189</v>
      </c>
      <c r="D3" s="2">
        <v>170</v>
      </c>
      <c r="F3" t="s">
        <v>107</v>
      </c>
      <c r="G3" t="str">
        <f>CONCATENATE("'",B3,"', '")</f>
        <v>'R2', '</v>
      </c>
      <c r="H3" s="8">
        <f>C3</f>
        <v>41189</v>
      </c>
      <c r="I3" t="str">
        <f>CONCATENATE("', '",D3,"');")</f>
        <v>', '170');</v>
      </c>
    </row>
    <row r="4" spans="2:9" x14ac:dyDescent="0.25">
      <c r="B4" s="2" t="s">
        <v>15</v>
      </c>
      <c r="C4" s="7">
        <v>41224</v>
      </c>
      <c r="D4" s="2">
        <v>270</v>
      </c>
      <c r="F4" t="s">
        <v>107</v>
      </c>
      <c r="G4" t="str">
        <f t="shared" ref="G4:G11" si="0">CONCATENATE("'",B4,"', '")</f>
        <v>'B1', '</v>
      </c>
      <c r="H4" s="8">
        <f t="shared" ref="H4:H11" si="1">C4</f>
        <v>41224</v>
      </c>
      <c r="I4" t="str">
        <f t="shared" ref="I4:I11" si="2">CONCATENATE("', '",D4,"');")</f>
        <v>', '270');</v>
      </c>
    </row>
    <row r="5" spans="2:9" x14ac:dyDescent="0.25">
      <c r="B5" s="2" t="s">
        <v>15</v>
      </c>
      <c r="C5" s="7">
        <v>41323</v>
      </c>
      <c r="D5" s="2">
        <v>280</v>
      </c>
      <c r="F5" t="s">
        <v>107</v>
      </c>
      <c r="G5" t="str">
        <f t="shared" si="0"/>
        <v>'B1', '</v>
      </c>
      <c r="H5" s="8">
        <f t="shared" si="1"/>
        <v>41323</v>
      </c>
      <c r="I5" t="str">
        <f t="shared" si="2"/>
        <v>', '280');</v>
      </c>
    </row>
    <row r="6" spans="2:9" x14ac:dyDescent="0.25">
      <c r="B6" s="2" t="s">
        <v>16</v>
      </c>
      <c r="C6" s="7">
        <v>41323</v>
      </c>
      <c r="D6" s="2">
        <v>190</v>
      </c>
      <c r="F6" t="s">
        <v>107</v>
      </c>
      <c r="G6" t="str">
        <f t="shared" si="0"/>
        <v>'R2', '</v>
      </c>
      <c r="H6" s="8">
        <f t="shared" si="1"/>
        <v>41323</v>
      </c>
      <c r="I6" t="str">
        <f t="shared" si="2"/>
        <v>', '190');</v>
      </c>
    </row>
    <row r="7" spans="2:9" x14ac:dyDescent="0.25">
      <c r="B7" s="2" t="s">
        <v>16</v>
      </c>
      <c r="C7" s="7">
        <v>41340</v>
      </c>
      <c r="D7" s="2">
        <v>200</v>
      </c>
      <c r="F7" t="s">
        <v>107</v>
      </c>
      <c r="G7" t="str">
        <f t="shared" si="0"/>
        <v>'R2', '</v>
      </c>
      <c r="H7" s="8">
        <f t="shared" si="1"/>
        <v>41340</v>
      </c>
      <c r="I7" t="str">
        <f t="shared" si="2"/>
        <v>', '200');</v>
      </c>
    </row>
    <row r="8" spans="2:9" x14ac:dyDescent="0.25">
      <c r="B8" s="2" t="s">
        <v>15</v>
      </c>
      <c r="C8" s="7">
        <v>41347</v>
      </c>
      <c r="D8" s="2">
        <v>300</v>
      </c>
      <c r="F8" t="s">
        <v>107</v>
      </c>
      <c r="G8" t="str">
        <f t="shared" si="0"/>
        <v>'B1', '</v>
      </c>
      <c r="H8" s="8">
        <f t="shared" si="1"/>
        <v>41347</v>
      </c>
      <c r="I8" t="str">
        <f t="shared" si="2"/>
        <v>', '300');</v>
      </c>
    </row>
    <row r="9" spans="2:9" x14ac:dyDescent="0.25">
      <c r="B9" s="2" t="s">
        <v>17</v>
      </c>
      <c r="C9" s="7">
        <v>41428</v>
      </c>
      <c r="D9" s="2">
        <v>200</v>
      </c>
      <c r="F9" t="s">
        <v>107</v>
      </c>
      <c r="G9" t="str">
        <f t="shared" si="0"/>
        <v>'W1', '</v>
      </c>
      <c r="H9" s="8">
        <f t="shared" si="1"/>
        <v>41428</v>
      </c>
      <c r="I9" t="str">
        <f t="shared" si="2"/>
        <v>', '200');</v>
      </c>
    </row>
    <row r="10" spans="2:9" x14ac:dyDescent="0.25">
      <c r="B10" s="2" t="s">
        <v>18</v>
      </c>
      <c r="C10" s="7">
        <v>41574</v>
      </c>
      <c r="D10" s="2">
        <v>250</v>
      </c>
      <c r="F10" t="s">
        <v>107</v>
      </c>
      <c r="G10" t="str">
        <f t="shared" si="0"/>
        <v>'S1', '</v>
      </c>
      <c r="H10" s="8">
        <f t="shared" si="1"/>
        <v>41574</v>
      </c>
      <c r="I10" t="str">
        <f t="shared" si="2"/>
        <v>', '250');</v>
      </c>
    </row>
    <row r="11" spans="2:9" x14ac:dyDescent="0.25">
      <c r="B11" s="6" t="s">
        <v>17</v>
      </c>
      <c r="C11" s="7">
        <v>41576</v>
      </c>
      <c r="D11" s="2">
        <v>220</v>
      </c>
      <c r="F11" t="s">
        <v>107</v>
      </c>
      <c r="G11" t="str">
        <f t="shared" si="0"/>
        <v>'W1', '</v>
      </c>
      <c r="H11" s="8">
        <f t="shared" si="1"/>
        <v>41576</v>
      </c>
      <c r="I11" t="str">
        <f t="shared" si="2"/>
        <v>', '220');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opLeftCell="C1" zoomScaleNormal="100" workbookViewId="0">
      <selection activeCell="J15" sqref="F3:J15"/>
    </sheetView>
  </sheetViews>
  <sheetFormatPr defaultRowHeight="15" x14ac:dyDescent="0.25"/>
  <cols>
    <col min="4" max="4" width="10.7109375" bestFit="1" customWidth="1"/>
    <col min="6" max="6" width="64" bestFit="1" customWidth="1"/>
    <col min="7" max="7" width="4.42578125" bestFit="1" customWidth="1"/>
    <col min="8" max="8" width="6.140625" bestFit="1" customWidth="1"/>
    <col min="9" max="9" width="10.7109375" bestFit="1" customWidth="1"/>
    <col min="10" max="10" width="2.7109375" bestFit="1" customWidth="1"/>
  </cols>
  <sheetData>
    <row r="2" spans="2:10" x14ac:dyDescent="0.25">
      <c r="B2" s="1" t="s">
        <v>97</v>
      </c>
      <c r="C2" s="1" t="s">
        <v>70</v>
      </c>
      <c r="D2" s="1" t="s">
        <v>7</v>
      </c>
    </row>
    <row r="3" spans="2:10" x14ac:dyDescent="0.25">
      <c r="B3" s="2">
        <v>12</v>
      </c>
      <c r="C3" s="2" t="s">
        <v>16</v>
      </c>
      <c r="D3" s="7">
        <v>41189</v>
      </c>
      <c r="F3" t="s">
        <v>108</v>
      </c>
      <c r="G3" t="str">
        <f>CONCATENATE("'",B3,"',")</f>
        <v>'12',</v>
      </c>
      <c r="H3" t="str">
        <f>CONCATENATE("'",C3,"', '")</f>
        <v>'R2', '</v>
      </c>
      <c r="I3" s="9">
        <f>D3</f>
        <v>41189</v>
      </c>
      <c r="J3" s="10" t="str">
        <f>CONCATENATE("');")</f>
        <v>');</v>
      </c>
    </row>
    <row r="4" spans="2:10" x14ac:dyDescent="0.25">
      <c r="B4" s="2">
        <v>1</v>
      </c>
      <c r="C4" s="2" t="s">
        <v>16</v>
      </c>
      <c r="D4" s="7">
        <v>41189</v>
      </c>
      <c r="F4" t="s">
        <v>108</v>
      </c>
      <c r="G4" t="str">
        <f t="shared" ref="G4:G15" si="0">CONCATENATE("'",B4,"',")</f>
        <v>'1',</v>
      </c>
      <c r="H4" t="str">
        <f t="shared" ref="H4:H15" si="1">CONCATENATE("'",C4,"', '")</f>
        <v>'R2', '</v>
      </c>
      <c r="I4" s="9">
        <f t="shared" ref="I4:I15" si="2">D4</f>
        <v>41189</v>
      </c>
      <c r="J4" s="10" t="str">
        <f t="shared" ref="J4:J15" si="3">CONCATENATE("');")</f>
        <v>');</v>
      </c>
    </row>
    <row r="5" spans="2:10" x14ac:dyDescent="0.25">
      <c r="B5" s="2">
        <v>1</v>
      </c>
      <c r="C5" s="2" t="s">
        <v>15</v>
      </c>
      <c r="D5" s="7">
        <v>41224</v>
      </c>
      <c r="F5" t="s">
        <v>108</v>
      </c>
      <c r="G5" t="str">
        <f t="shared" si="0"/>
        <v>'1',</v>
      </c>
      <c r="H5" t="str">
        <f t="shared" si="1"/>
        <v>'B1', '</v>
      </c>
      <c r="I5" s="9">
        <f t="shared" si="2"/>
        <v>41224</v>
      </c>
      <c r="J5" s="10" t="str">
        <f t="shared" si="3"/>
        <v>');</v>
      </c>
    </row>
    <row r="6" spans="2:10" x14ac:dyDescent="0.25">
      <c r="B6" s="2">
        <v>8</v>
      </c>
      <c r="C6" s="2" t="s">
        <v>15</v>
      </c>
      <c r="D6" s="7">
        <v>41323</v>
      </c>
      <c r="F6" t="s">
        <v>108</v>
      </c>
      <c r="G6" t="str">
        <f t="shared" si="0"/>
        <v>'8',</v>
      </c>
      <c r="H6" t="str">
        <f t="shared" si="1"/>
        <v>'B1', '</v>
      </c>
      <c r="I6" s="9">
        <f t="shared" si="2"/>
        <v>41323</v>
      </c>
      <c r="J6" s="10" t="str">
        <f t="shared" si="3"/>
        <v>');</v>
      </c>
    </row>
    <row r="7" spans="2:10" x14ac:dyDescent="0.25">
      <c r="B7" s="2">
        <v>5</v>
      </c>
      <c r="C7" s="2" t="s">
        <v>15</v>
      </c>
      <c r="D7" s="7">
        <v>41323</v>
      </c>
      <c r="F7" t="s">
        <v>108</v>
      </c>
      <c r="G7" t="str">
        <f t="shared" si="0"/>
        <v>'5',</v>
      </c>
      <c r="H7" t="str">
        <f t="shared" si="1"/>
        <v>'B1', '</v>
      </c>
      <c r="I7" s="9">
        <f t="shared" si="2"/>
        <v>41323</v>
      </c>
      <c r="J7" s="10" t="str">
        <f t="shared" si="3"/>
        <v>');</v>
      </c>
    </row>
    <row r="8" spans="2:10" x14ac:dyDescent="0.25">
      <c r="B8" s="2">
        <v>12</v>
      </c>
      <c r="C8" s="2" t="s">
        <v>16</v>
      </c>
      <c r="D8" s="7">
        <v>41323</v>
      </c>
      <c r="F8" t="s">
        <v>108</v>
      </c>
      <c r="G8" t="str">
        <f t="shared" si="0"/>
        <v>'12',</v>
      </c>
      <c r="H8" t="str">
        <f t="shared" si="1"/>
        <v>'R2', '</v>
      </c>
      <c r="I8" s="9">
        <f t="shared" si="2"/>
        <v>41323</v>
      </c>
      <c r="J8" s="10" t="str">
        <f t="shared" si="3"/>
        <v>');</v>
      </c>
    </row>
    <row r="9" spans="2:10" x14ac:dyDescent="0.25">
      <c r="B9" s="2">
        <v>1</v>
      </c>
      <c r="C9" s="2" t="s">
        <v>16</v>
      </c>
      <c r="D9" s="7">
        <v>41340</v>
      </c>
      <c r="F9" t="s">
        <v>108</v>
      </c>
      <c r="G9" t="str">
        <f t="shared" si="0"/>
        <v>'1',</v>
      </c>
      <c r="H9" t="str">
        <f t="shared" si="1"/>
        <v>'R2', '</v>
      </c>
      <c r="I9" s="9">
        <f t="shared" si="2"/>
        <v>41340</v>
      </c>
      <c r="J9" s="10" t="str">
        <f t="shared" si="3"/>
        <v>');</v>
      </c>
    </row>
    <row r="10" spans="2:10" x14ac:dyDescent="0.25">
      <c r="B10" s="2">
        <v>1</v>
      </c>
      <c r="C10" s="2" t="s">
        <v>15</v>
      </c>
      <c r="D10" s="7">
        <v>41347</v>
      </c>
      <c r="F10" t="s">
        <v>108</v>
      </c>
      <c r="G10" t="str">
        <f t="shared" si="0"/>
        <v>'1',</v>
      </c>
      <c r="H10" t="str">
        <f t="shared" si="1"/>
        <v>'B1', '</v>
      </c>
      <c r="I10" s="9">
        <f t="shared" si="2"/>
        <v>41347</v>
      </c>
      <c r="J10" s="10" t="str">
        <f t="shared" si="3"/>
        <v>');</v>
      </c>
    </row>
    <row r="11" spans="2:10" x14ac:dyDescent="0.25">
      <c r="B11" s="2">
        <v>8</v>
      </c>
      <c r="C11" s="2" t="s">
        <v>15</v>
      </c>
      <c r="D11" s="7">
        <v>41347</v>
      </c>
      <c r="F11" t="s">
        <v>108</v>
      </c>
      <c r="G11" t="str">
        <f t="shared" si="0"/>
        <v>'8',</v>
      </c>
      <c r="H11" t="str">
        <f t="shared" si="1"/>
        <v>'B1', '</v>
      </c>
      <c r="I11" s="9">
        <f t="shared" si="2"/>
        <v>41347</v>
      </c>
      <c r="J11" s="10" t="str">
        <f t="shared" si="3"/>
        <v>');</v>
      </c>
    </row>
    <row r="12" spans="2:10" x14ac:dyDescent="0.25">
      <c r="B12" s="2">
        <v>5</v>
      </c>
      <c r="C12" s="2" t="s">
        <v>17</v>
      </c>
      <c r="D12" s="7">
        <v>41428</v>
      </c>
      <c r="F12" t="s">
        <v>108</v>
      </c>
      <c r="G12" t="str">
        <f t="shared" si="0"/>
        <v>'5',</v>
      </c>
      <c r="H12" t="str">
        <f t="shared" si="1"/>
        <v>'W1', '</v>
      </c>
      <c r="I12" s="9">
        <f t="shared" si="2"/>
        <v>41428</v>
      </c>
      <c r="J12" s="10" t="str">
        <f t="shared" si="3"/>
        <v>');</v>
      </c>
    </row>
    <row r="13" spans="2:10" x14ac:dyDescent="0.25">
      <c r="B13" s="2">
        <v>5</v>
      </c>
      <c r="C13" s="2" t="s">
        <v>18</v>
      </c>
      <c r="D13" s="7">
        <v>41574</v>
      </c>
      <c r="F13" t="s">
        <v>108</v>
      </c>
      <c r="G13" t="str">
        <f t="shared" si="0"/>
        <v>'5',</v>
      </c>
      <c r="H13" t="str">
        <f t="shared" si="1"/>
        <v>'S1', '</v>
      </c>
      <c r="I13" s="9">
        <f t="shared" si="2"/>
        <v>41574</v>
      </c>
      <c r="J13" s="10" t="str">
        <f t="shared" si="3"/>
        <v>');</v>
      </c>
    </row>
    <row r="14" spans="2:10" x14ac:dyDescent="0.25">
      <c r="B14" s="2">
        <v>8</v>
      </c>
      <c r="C14" s="6" t="s">
        <v>17</v>
      </c>
      <c r="D14" s="7">
        <v>41576</v>
      </c>
      <c r="F14" t="s">
        <v>108</v>
      </c>
      <c r="G14" t="str">
        <f t="shared" si="0"/>
        <v>'8',</v>
      </c>
      <c r="H14" t="str">
        <f t="shared" si="1"/>
        <v>'W1', '</v>
      </c>
      <c r="I14" s="9">
        <f t="shared" si="2"/>
        <v>41576</v>
      </c>
      <c r="J14" s="10" t="str">
        <f t="shared" si="3"/>
        <v>');</v>
      </c>
    </row>
    <row r="15" spans="2:10" x14ac:dyDescent="0.25">
      <c r="B15" s="2">
        <v>12</v>
      </c>
      <c r="C15" s="6" t="s">
        <v>17</v>
      </c>
      <c r="D15" s="7">
        <v>41576</v>
      </c>
      <c r="F15" t="s">
        <v>108</v>
      </c>
      <c r="G15" t="str">
        <f t="shared" si="0"/>
        <v>'12',</v>
      </c>
      <c r="H15" t="str">
        <f t="shared" si="1"/>
        <v>'W1', '</v>
      </c>
      <c r="I15" s="9">
        <f t="shared" si="2"/>
        <v>41576</v>
      </c>
      <c r="J15" s="10" t="str">
        <f t="shared" si="3"/>
        <v>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topLeftCell="A20" workbookViewId="0">
      <selection activeCell="F3" sqref="F3:I32"/>
    </sheetView>
  </sheetViews>
  <sheetFormatPr defaultRowHeight="15" x14ac:dyDescent="0.25"/>
  <cols>
    <col min="3" max="3" width="10.7109375" bestFit="1" customWidth="1"/>
    <col min="6" max="6" width="58.7109375" bestFit="1" customWidth="1"/>
    <col min="7" max="7" width="6.140625" bestFit="1" customWidth="1"/>
    <col min="8" max="8" width="10.7109375" bestFit="1" customWidth="1"/>
    <col min="9" max="9" width="7.85546875" bestFit="1" customWidth="1"/>
  </cols>
  <sheetData>
    <row r="2" spans="2:9" x14ac:dyDescent="0.25">
      <c r="B2" s="1" t="s">
        <v>70</v>
      </c>
      <c r="C2" s="1" t="s">
        <v>7</v>
      </c>
      <c r="D2" s="1" t="s">
        <v>4</v>
      </c>
    </row>
    <row r="3" spans="2:9" x14ac:dyDescent="0.25">
      <c r="B3" s="2" t="s">
        <v>16</v>
      </c>
      <c r="C3" s="7">
        <v>41189</v>
      </c>
      <c r="D3" s="2" t="s">
        <v>75</v>
      </c>
      <c r="F3" t="s">
        <v>109</v>
      </c>
      <c r="G3" t="str">
        <f>CONCATENATE("'",B3,"', '")</f>
        <v>'R2', '</v>
      </c>
      <c r="H3" s="8">
        <f>C3</f>
        <v>41189</v>
      </c>
      <c r="I3" t="str">
        <f>CONCATENATE("', '",D3,"');")</f>
        <v>', 'G01');</v>
      </c>
    </row>
    <row r="4" spans="2:9" x14ac:dyDescent="0.25">
      <c r="B4" s="2" t="s">
        <v>16</v>
      </c>
      <c r="C4" s="7">
        <v>41189</v>
      </c>
      <c r="D4" s="2" t="s">
        <v>76</v>
      </c>
      <c r="F4" t="s">
        <v>109</v>
      </c>
      <c r="G4" t="str">
        <f t="shared" ref="G4:G32" si="0">CONCATENATE("'",B4,"', '")</f>
        <v>'R2', '</v>
      </c>
      <c r="H4" s="8">
        <f t="shared" ref="H4:H32" si="1">C4</f>
        <v>41189</v>
      </c>
      <c r="I4" t="str">
        <f t="shared" ref="I4:I32" si="2">CONCATENATE("', '",D4,"');")</f>
        <v>', 'G02');</v>
      </c>
    </row>
    <row r="5" spans="2:9" x14ac:dyDescent="0.25">
      <c r="B5" s="2" t="s">
        <v>16</v>
      </c>
      <c r="C5" s="7">
        <v>41189</v>
      </c>
      <c r="D5" s="2" t="s">
        <v>77</v>
      </c>
      <c r="F5" t="s">
        <v>109</v>
      </c>
      <c r="G5" t="str">
        <f t="shared" si="0"/>
        <v>'R2', '</v>
      </c>
      <c r="H5" s="8">
        <f t="shared" si="1"/>
        <v>41189</v>
      </c>
      <c r="I5" t="str">
        <f t="shared" si="2"/>
        <v>', 'G03');</v>
      </c>
    </row>
    <row r="6" spans="2:9" x14ac:dyDescent="0.25">
      <c r="B6" s="2" t="s">
        <v>16</v>
      </c>
      <c r="C6" s="7">
        <v>41189</v>
      </c>
      <c r="D6" s="2" t="s">
        <v>78</v>
      </c>
      <c r="F6" t="s">
        <v>109</v>
      </c>
      <c r="G6" t="str">
        <f t="shared" si="0"/>
        <v>'R2', '</v>
      </c>
      <c r="H6" s="8">
        <f t="shared" si="1"/>
        <v>41189</v>
      </c>
      <c r="I6" t="str">
        <f t="shared" si="2"/>
        <v>', 'G04');</v>
      </c>
    </row>
    <row r="7" spans="2:9" x14ac:dyDescent="0.25">
      <c r="B7" s="2" t="s">
        <v>15</v>
      </c>
      <c r="C7" s="7">
        <v>41224</v>
      </c>
      <c r="D7" s="2" t="s">
        <v>79</v>
      </c>
      <c r="F7" t="s">
        <v>109</v>
      </c>
      <c r="G7" t="str">
        <f t="shared" si="0"/>
        <v>'B1', '</v>
      </c>
      <c r="H7" s="8">
        <f t="shared" si="1"/>
        <v>41224</v>
      </c>
      <c r="I7" t="str">
        <f t="shared" si="2"/>
        <v>', 'G05');</v>
      </c>
    </row>
    <row r="8" spans="2:9" x14ac:dyDescent="0.25">
      <c r="B8" s="2" t="s">
        <v>15</v>
      </c>
      <c r="C8" s="7">
        <v>41224</v>
      </c>
      <c r="D8" s="2" t="s">
        <v>80</v>
      </c>
      <c r="F8" t="s">
        <v>109</v>
      </c>
      <c r="G8" t="str">
        <f t="shared" si="0"/>
        <v>'B1', '</v>
      </c>
      <c r="H8" s="8">
        <f t="shared" si="1"/>
        <v>41224</v>
      </c>
      <c r="I8" t="str">
        <f t="shared" si="2"/>
        <v>', 'G06');</v>
      </c>
    </row>
    <row r="9" spans="2:9" x14ac:dyDescent="0.25">
      <c r="B9" s="2" t="s">
        <v>15</v>
      </c>
      <c r="C9" s="7">
        <v>41323</v>
      </c>
      <c r="D9" s="2" t="s">
        <v>75</v>
      </c>
      <c r="F9" t="s">
        <v>109</v>
      </c>
      <c r="G9" t="str">
        <f t="shared" si="0"/>
        <v>'B1', '</v>
      </c>
      <c r="H9" s="8">
        <f t="shared" si="1"/>
        <v>41323</v>
      </c>
      <c r="I9" t="str">
        <f t="shared" si="2"/>
        <v>', 'G01');</v>
      </c>
    </row>
    <row r="10" spans="2:9" x14ac:dyDescent="0.25">
      <c r="B10" s="2" t="s">
        <v>15</v>
      </c>
      <c r="C10" s="7">
        <v>41323</v>
      </c>
      <c r="D10" s="2" t="s">
        <v>77</v>
      </c>
      <c r="F10" t="s">
        <v>109</v>
      </c>
      <c r="G10" t="str">
        <f t="shared" si="0"/>
        <v>'B1', '</v>
      </c>
      <c r="H10" s="8">
        <f t="shared" si="1"/>
        <v>41323</v>
      </c>
      <c r="I10" t="str">
        <f t="shared" si="2"/>
        <v>', 'G03');</v>
      </c>
    </row>
    <row r="11" spans="2:9" x14ac:dyDescent="0.25">
      <c r="B11" s="2" t="s">
        <v>15</v>
      </c>
      <c r="C11" s="7">
        <v>41323</v>
      </c>
      <c r="D11" s="2" t="s">
        <v>79</v>
      </c>
      <c r="F11" t="s">
        <v>109</v>
      </c>
      <c r="G11" t="str">
        <f t="shared" si="0"/>
        <v>'B1', '</v>
      </c>
      <c r="H11" s="8">
        <f t="shared" si="1"/>
        <v>41323</v>
      </c>
      <c r="I11" t="str">
        <f t="shared" si="2"/>
        <v>', 'G05');</v>
      </c>
    </row>
    <row r="12" spans="2:9" x14ac:dyDescent="0.25">
      <c r="B12" s="2" t="s">
        <v>15</v>
      </c>
      <c r="C12" s="7">
        <v>41323</v>
      </c>
      <c r="D12" s="2" t="s">
        <v>81</v>
      </c>
      <c r="F12" t="s">
        <v>109</v>
      </c>
      <c r="G12" t="str">
        <f t="shared" si="0"/>
        <v>'B1', '</v>
      </c>
      <c r="H12" s="8">
        <f t="shared" si="1"/>
        <v>41323</v>
      </c>
      <c r="I12" t="str">
        <f t="shared" si="2"/>
        <v>', 'G07');</v>
      </c>
    </row>
    <row r="13" spans="2:9" x14ac:dyDescent="0.25">
      <c r="B13" s="2" t="s">
        <v>16</v>
      </c>
      <c r="C13" s="7">
        <v>41323</v>
      </c>
      <c r="D13" s="2" t="s">
        <v>75</v>
      </c>
      <c r="F13" t="s">
        <v>109</v>
      </c>
      <c r="G13" t="str">
        <f t="shared" si="0"/>
        <v>'R2', '</v>
      </c>
      <c r="H13" s="8">
        <f t="shared" si="1"/>
        <v>41323</v>
      </c>
      <c r="I13" t="str">
        <f t="shared" si="2"/>
        <v>', 'G01');</v>
      </c>
    </row>
    <row r="14" spans="2:9" x14ac:dyDescent="0.25">
      <c r="B14" s="2" t="s">
        <v>16</v>
      </c>
      <c r="C14" s="7">
        <v>41323</v>
      </c>
      <c r="D14" s="2" t="s">
        <v>80</v>
      </c>
      <c r="F14" t="s">
        <v>109</v>
      </c>
      <c r="G14" t="str">
        <f t="shared" si="0"/>
        <v>'R2', '</v>
      </c>
      <c r="H14" s="8">
        <f t="shared" si="1"/>
        <v>41323</v>
      </c>
      <c r="I14" t="str">
        <f t="shared" si="2"/>
        <v>', 'G06');</v>
      </c>
    </row>
    <row r="15" spans="2:9" x14ac:dyDescent="0.25">
      <c r="B15" s="2" t="s">
        <v>16</v>
      </c>
      <c r="C15" s="7">
        <v>41323</v>
      </c>
      <c r="D15" s="2" t="s">
        <v>81</v>
      </c>
      <c r="F15" t="s">
        <v>109</v>
      </c>
      <c r="G15" t="str">
        <f t="shared" si="0"/>
        <v>'R2', '</v>
      </c>
      <c r="H15" s="8">
        <f t="shared" si="1"/>
        <v>41323</v>
      </c>
      <c r="I15" t="str">
        <f t="shared" si="2"/>
        <v>', 'G07');</v>
      </c>
    </row>
    <row r="16" spans="2:9" x14ac:dyDescent="0.25">
      <c r="B16" s="2" t="s">
        <v>16</v>
      </c>
      <c r="C16" s="7">
        <v>41323</v>
      </c>
      <c r="D16" s="2" t="s">
        <v>83</v>
      </c>
      <c r="F16" t="s">
        <v>109</v>
      </c>
      <c r="G16" t="str">
        <f t="shared" si="0"/>
        <v>'R2', '</v>
      </c>
      <c r="H16" s="8">
        <f t="shared" si="1"/>
        <v>41323</v>
      </c>
      <c r="I16" t="str">
        <f t="shared" si="2"/>
        <v>', 'G09');</v>
      </c>
    </row>
    <row r="17" spans="2:9" x14ac:dyDescent="0.25">
      <c r="B17" s="2" t="s">
        <v>16</v>
      </c>
      <c r="C17" s="7">
        <v>41340</v>
      </c>
      <c r="D17" s="2" t="s">
        <v>76</v>
      </c>
      <c r="F17" t="s">
        <v>109</v>
      </c>
      <c r="G17" t="str">
        <f t="shared" si="0"/>
        <v>'R2', '</v>
      </c>
      <c r="H17" s="8">
        <f t="shared" si="1"/>
        <v>41340</v>
      </c>
      <c r="I17" t="str">
        <f t="shared" si="2"/>
        <v>', 'G02');</v>
      </c>
    </row>
    <row r="18" spans="2:9" x14ac:dyDescent="0.25">
      <c r="B18" s="2" t="s">
        <v>16</v>
      </c>
      <c r="C18" s="7">
        <v>41340</v>
      </c>
      <c r="D18" s="2" t="s">
        <v>80</v>
      </c>
      <c r="F18" t="s">
        <v>109</v>
      </c>
      <c r="G18" t="str">
        <f t="shared" si="0"/>
        <v>'R2', '</v>
      </c>
      <c r="H18" s="8">
        <f t="shared" si="1"/>
        <v>41340</v>
      </c>
      <c r="I18" t="str">
        <f t="shared" si="2"/>
        <v>', 'G06');</v>
      </c>
    </row>
    <row r="19" spans="2:9" x14ac:dyDescent="0.25">
      <c r="B19" s="2" t="s">
        <v>16</v>
      </c>
      <c r="C19" s="7">
        <v>41340</v>
      </c>
      <c r="D19" s="2" t="s">
        <v>82</v>
      </c>
      <c r="F19" t="s">
        <v>109</v>
      </c>
      <c r="G19" t="str">
        <f t="shared" si="0"/>
        <v>'R2', '</v>
      </c>
      <c r="H19" s="8">
        <f t="shared" si="1"/>
        <v>41340</v>
      </c>
      <c r="I19" t="str">
        <f t="shared" si="2"/>
        <v>', 'G08');</v>
      </c>
    </row>
    <row r="20" spans="2:9" x14ac:dyDescent="0.25">
      <c r="B20" s="2" t="s">
        <v>15</v>
      </c>
      <c r="C20" s="7">
        <v>41347</v>
      </c>
      <c r="D20" s="2" t="s">
        <v>78</v>
      </c>
      <c r="F20" t="s">
        <v>109</v>
      </c>
      <c r="G20" t="str">
        <f t="shared" si="0"/>
        <v>'B1', '</v>
      </c>
      <c r="H20" s="8">
        <f t="shared" si="1"/>
        <v>41347</v>
      </c>
      <c r="I20" t="str">
        <f t="shared" si="2"/>
        <v>', 'G04');</v>
      </c>
    </row>
    <row r="21" spans="2:9" x14ac:dyDescent="0.25">
      <c r="B21" s="2" t="s">
        <v>15</v>
      </c>
      <c r="C21" s="7">
        <v>41347</v>
      </c>
      <c r="D21" s="2" t="s">
        <v>79</v>
      </c>
      <c r="F21" t="s">
        <v>109</v>
      </c>
      <c r="G21" t="str">
        <f t="shared" si="0"/>
        <v>'B1', '</v>
      </c>
      <c r="H21" s="8">
        <f t="shared" si="1"/>
        <v>41347</v>
      </c>
      <c r="I21" t="str">
        <f t="shared" si="2"/>
        <v>', 'G05');</v>
      </c>
    </row>
    <row r="22" spans="2:9" x14ac:dyDescent="0.25">
      <c r="B22" s="2" t="s">
        <v>15</v>
      </c>
      <c r="C22" s="7">
        <v>41347</v>
      </c>
      <c r="D22" s="2" t="s">
        <v>80</v>
      </c>
      <c r="F22" t="s">
        <v>109</v>
      </c>
      <c r="G22" t="str">
        <f t="shared" si="0"/>
        <v>'B1', '</v>
      </c>
      <c r="H22" s="8">
        <f t="shared" si="1"/>
        <v>41347</v>
      </c>
      <c r="I22" t="str">
        <f t="shared" si="2"/>
        <v>', 'G06');</v>
      </c>
    </row>
    <row r="23" spans="2:9" x14ac:dyDescent="0.25">
      <c r="B23" s="2" t="s">
        <v>17</v>
      </c>
      <c r="C23" s="7">
        <v>41428</v>
      </c>
      <c r="D23" s="2" t="s">
        <v>75</v>
      </c>
      <c r="F23" t="s">
        <v>109</v>
      </c>
      <c r="G23" t="str">
        <f t="shared" si="0"/>
        <v>'W1', '</v>
      </c>
      <c r="H23" s="8">
        <f t="shared" si="1"/>
        <v>41428</v>
      </c>
      <c r="I23" t="str">
        <f t="shared" si="2"/>
        <v>', 'G01');</v>
      </c>
    </row>
    <row r="24" spans="2:9" x14ac:dyDescent="0.25">
      <c r="B24" s="2" t="s">
        <v>17</v>
      </c>
      <c r="C24" s="7">
        <v>41428</v>
      </c>
      <c r="D24" s="2" t="s">
        <v>78</v>
      </c>
      <c r="F24" t="s">
        <v>109</v>
      </c>
      <c r="G24" t="str">
        <f t="shared" si="0"/>
        <v>'W1', '</v>
      </c>
      <c r="H24" s="8">
        <f t="shared" si="1"/>
        <v>41428</v>
      </c>
      <c r="I24" t="str">
        <f t="shared" si="2"/>
        <v>', 'G04');</v>
      </c>
    </row>
    <row r="25" spans="2:9" x14ac:dyDescent="0.25">
      <c r="B25" s="2" t="s">
        <v>17</v>
      </c>
      <c r="C25" s="7">
        <v>41428</v>
      </c>
      <c r="D25" s="2" t="s">
        <v>80</v>
      </c>
      <c r="F25" t="s">
        <v>109</v>
      </c>
      <c r="G25" t="str">
        <f t="shared" si="0"/>
        <v>'W1', '</v>
      </c>
      <c r="H25" s="8">
        <f t="shared" si="1"/>
        <v>41428</v>
      </c>
      <c r="I25" t="str">
        <f t="shared" si="2"/>
        <v>', 'G06');</v>
      </c>
    </row>
    <row r="26" spans="2:9" x14ac:dyDescent="0.25">
      <c r="B26" s="2" t="s">
        <v>18</v>
      </c>
      <c r="C26" s="7">
        <v>41574</v>
      </c>
      <c r="D26" s="2" t="s">
        <v>76</v>
      </c>
      <c r="F26" t="s">
        <v>109</v>
      </c>
      <c r="G26" t="str">
        <f t="shared" si="0"/>
        <v>'S1', '</v>
      </c>
      <c r="H26" s="8">
        <f t="shared" si="1"/>
        <v>41574</v>
      </c>
      <c r="I26" t="str">
        <f t="shared" si="2"/>
        <v>', 'G02');</v>
      </c>
    </row>
    <row r="27" spans="2:9" x14ac:dyDescent="0.25">
      <c r="B27" s="2" t="s">
        <v>18</v>
      </c>
      <c r="C27" s="7">
        <v>41574</v>
      </c>
      <c r="D27" s="2" t="s">
        <v>78</v>
      </c>
      <c r="F27" t="s">
        <v>109</v>
      </c>
      <c r="G27" t="str">
        <f t="shared" si="0"/>
        <v>'S1', '</v>
      </c>
      <c r="H27" s="8">
        <f t="shared" si="1"/>
        <v>41574</v>
      </c>
      <c r="I27" t="str">
        <f t="shared" si="2"/>
        <v>', 'G04');</v>
      </c>
    </row>
    <row r="28" spans="2:9" x14ac:dyDescent="0.25">
      <c r="B28" s="2" t="s">
        <v>18</v>
      </c>
      <c r="C28" s="7">
        <v>41574</v>
      </c>
      <c r="D28" s="2" t="s">
        <v>83</v>
      </c>
      <c r="F28" t="s">
        <v>109</v>
      </c>
      <c r="G28" t="str">
        <f t="shared" si="0"/>
        <v>'S1', '</v>
      </c>
      <c r="H28" s="8">
        <f t="shared" si="1"/>
        <v>41574</v>
      </c>
      <c r="I28" t="str">
        <f t="shared" si="2"/>
        <v>', 'G09');</v>
      </c>
    </row>
    <row r="29" spans="2:9" x14ac:dyDescent="0.25">
      <c r="B29" s="2" t="s">
        <v>17</v>
      </c>
      <c r="C29" s="7">
        <v>41576</v>
      </c>
      <c r="D29" s="2" t="s">
        <v>75</v>
      </c>
      <c r="F29" t="s">
        <v>109</v>
      </c>
      <c r="G29" t="str">
        <f t="shared" si="0"/>
        <v>'W1', '</v>
      </c>
      <c r="H29" s="8">
        <f t="shared" si="1"/>
        <v>41576</v>
      </c>
      <c r="I29" t="str">
        <f t="shared" si="2"/>
        <v>', 'G01');</v>
      </c>
    </row>
    <row r="30" spans="2:9" x14ac:dyDescent="0.25">
      <c r="B30" s="2" t="s">
        <v>17</v>
      </c>
      <c r="C30" s="7">
        <v>41576</v>
      </c>
      <c r="D30" s="2" t="s">
        <v>79</v>
      </c>
      <c r="F30" t="s">
        <v>109</v>
      </c>
      <c r="G30" t="str">
        <f t="shared" si="0"/>
        <v>'W1', '</v>
      </c>
      <c r="H30" s="8">
        <f t="shared" si="1"/>
        <v>41576</v>
      </c>
      <c r="I30" t="str">
        <f t="shared" si="2"/>
        <v>', 'G05');</v>
      </c>
    </row>
    <row r="31" spans="2:9" x14ac:dyDescent="0.25">
      <c r="B31" s="2" t="s">
        <v>17</v>
      </c>
      <c r="C31" s="7">
        <v>41576</v>
      </c>
      <c r="D31" s="2" t="s">
        <v>80</v>
      </c>
      <c r="F31" t="s">
        <v>109</v>
      </c>
      <c r="G31" t="str">
        <f t="shared" si="0"/>
        <v>'W1', '</v>
      </c>
      <c r="H31" s="8">
        <f t="shared" si="1"/>
        <v>41576</v>
      </c>
      <c r="I31" t="str">
        <f t="shared" si="2"/>
        <v>', 'G06');</v>
      </c>
    </row>
    <row r="32" spans="2:9" x14ac:dyDescent="0.25">
      <c r="B32" s="2" t="s">
        <v>17</v>
      </c>
      <c r="C32" s="7">
        <v>41576</v>
      </c>
      <c r="D32" s="2" t="s">
        <v>83</v>
      </c>
      <c r="F32" t="s">
        <v>109</v>
      </c>
      <c r="G32" t="str">
        <f t="shared" si="0"/>
        <v>'W1', '</v>
      </c>
      <c r="H32" s="8">
        <f t="shared" si="1"/>
        <v>41576</v>
      </c>
      <c r="I32" t="str">
        <f t="shared" si="2"/>
        <v>', 'G09');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5"/>
  <sheetViews>
    <sheetView topLeftCell="D1" workbookViewId="0">
      <selection activeCell="G25" sqref="G3:L25"/>
    </sheetView>
  </sheetViews>
  <sheetFormatPr defaultRowHeight="15" x14ac:dyDescent="0.25"/>
  <cols>
    <col min="3" max="3" width="12.28515625" bestFit="1" customWidth="1"/>
    <col min="4" max="4" width="6.28515625" bestFit="1" customWidth="1"/>
    <col min="5" max="5" width="10.7109375" bestFit="1" customWidth="1"/>
    <col min="7" max="7" width="64.7109375" bestFit="1" customWidth="1"/>
    <col min="8" max="8" width="7.42578125" bestFit="1" customWidth="1"/>
    <col min="9" max="9" width="10.7109375" bestFit="1" customWidth="1"/>
    <col min="10" max="10" width="7.5703125" bestFit="1" customWidth="1"/>
    <col min="11" max="11" width="10.7109375" bestFit="1" customWidth="1"/>
  </cols>
  <sheetData>
    <row r="2" spans="2:12" x14ac:dyDescent="0.25">
      <c r="B2" s="1" t="s">
        <v>69</v>
      </c>
      <c r="C2" s="1" t="s">
        <v>9</v>
      </c>
      <c r="D2" s="1" t="s">
        <v>70</v>
      </c>
      <c r="E2" s="1" t="s">
        <v>7</v>
      </c>
    </row>
    <row r="3" spans="2:12" x14ac:dyDescent="0.25">
      <c r="B3" s="2" t="s">
        <v>27</v>
      </c>
      <c r="C3" s="7">
        <v>41292</v>
      </c>
      <c r="D3" s="2" t="s">
        <v>15</v>
      </c>
      <c r="E3" s="7">
        <v>41323</v>
      </c>
      <c r="G3" t="s">
        <v>110</v>
      </c>
      <c r="H3" t="str">
        <f>CONCATENATE("'",B3,"', '")</f>
        <v>'C123', '</v>
      </c>
      <c r="I3" s="8">
        <f>C3</f>
        <v>41292</v>
      </c>
      <c r="J3" t="str">
        <f>CONCATENATE("', '",D3,"', '")</f>
        <v>', 'B1', '</v>
      </c>
      <c r="K3" s="8">
        <f>E3</f>
        <v>41323</v>
      </c>
      <c r="L3" s="10" t="str">
        <f>CONCATENATE("');")</f>
        <v>');</v>
      </c>
    </row>
    <row r="4" spans="2:12" x14ac:dyDescent="0.25">
      <c r="B4" s="2" t="s">
        <v>31</v>
      </c>
      <c r="C4" s="7">
        <v>41292</v>
      </c>
      <c r="D4" s="2" t="s">
        <v>15</v>
      </c>
      <c r="E4" s="7">
        <v>41323</v>
      </c>
      <c r="G4" t="s">
        <v>110</v>
      </c>
      <c r="H4" t="str">
        <f t="shared" ref="H4:H25" si="0">CONCATENATE("'",B4,"', '")</f>
        <v>'C218', '</v>
      </c>
      <c r="I4" s="8">
        <f t="shared" ref="I4:I25" si="1">C4</f>
        <v>41292</v>
      </c>
      <c r="J4" t="str">
        <f t="shared" ref="J4:J25" si="2">CONCATENATE("', '",D4,"', '")</f>
        <v>', 'B1', '</v>
      </c>
      <c r="K4" s="8">
        <f t="shared" ref="K4:K25" si="3">E4</f>
        <v>41323</v>
      </c>
      <c r="L4" s="10" t="str">
        <f t="shared" ref="L4:L25" si="4">CONCATENATE("');")</f>
        <v>');</v>
      </c>
    </row>
    <row r="5" spans="2:12" x14ac:dyDescent="0.25">
      <c r="B5" s="2" t="s">
        <v>29</v>
      </c>
      <c r="C5" s="7">
        <v>41292</v>
      </c>
      <c r="D5" s="2" t="s">
        <v>15</v>
      </c>
      <c r="E5" s="7">
        <v>41323</v>
      </c>
      <c r="G5" t="s">
        <v>110</v>
      </c>
      <c r="H5" t="str">
        <f t="shared" si="0"/>
        <v>'C178', '</v>
      </c>
      <c r="I5" s="8">
        <f t="shared" si="1"/>
        <v>41292</v>
      </c>
      <c r="J5" t="str">
        <f t="shared" si="2"/>
        <v>', 'B1', '</v>
      </c>
      <c r="K5" s="8">
        <f t="shared" si="3"/>
        <v>41323</v>
      </c>
      <c r="L5" s="10" t="str">
        <f t="shared" si="4"/>
        <v>');</v>
      </c>
    </row>
    <row r="6" spans="2:12" x14ac:dyDescent="0.25">
      <c r="B6" s="2" t="s">
        <v>30</v>
      </c>
      <c r="C6" s="7">
        <v>41292</v>
      </c>
      <c r="D6" s="2" t="s">
        <v>15</v>
      </c>
      <c r="E6" s="7">
        <v>41323</v>
      </c>
      <c r="G6" t="s">
        <v>110</v>
      </c>
      <c r="H6" t="str">
        <f t="shared" si="0"/>
        <v>'C191', '</v>
      </c>
      <c r="I6" s="8">
        <f t="shared" si="1"/>
        <v>41292</v>
      </c>
      <c r="J6" t="str">
        <f t="shared" si="2"/>
        <v>', 'B1', '</v>
      </c>
      <c r="K6" s="8">
        <f t="shared" si="3"/>
        <v>41323</v>
      </c>
      <c r="L6" s="10" t="str">
        <f t="shared" si="4"/>
        <v>');</v>
      </c>
    </row>
    <row r="7" spans="2:12" x14ac:dyDescent="0.25">
      <c r="B7" s="2" t="s">
        <v>34</v>
      </c>
      <c r="C7" s="7">
        <v>41292</v>
      </c>
      <c r="D7" s="2" t="s">
        <v>15</v>
      </c>
      <c r="E7" s="7">
        <v>41323</v>
      </c>
      <c r="G7" t="s">
        <v>110</v>
      </c>
      <c r="H7" t="str">
        <f t="shared" si="0"/>
        <v>'C334', '</v>
      </c>
      <c r="I7" s="8">
        <f t="shared" si="1"/>
        <v>41292</v>
      </c>
      <c r="J7" t="str">
        <f t="shared" si="2"/>
        <v>', 'B1', '</v>
      </c>
      <c r="K7" s="8">
        <f t="shared" si="3"/>
        <v>41323</v>
      </c>
      <c r="L7" s="10" t="str">
        <f t="shared" si="4"/>
        <v>');</v>
      </c>
    </row>
    <row r="8" spans="2:12" x14ac:dyDescent="0.25">
      <c r="B8" s="2" t="s">
        <v>35</v>
      </c>
      <c r="C8" s="7">
        <v>41292</v>
      </c>
      <c r="D8" s="2" t="s">
        <v>15</v>
      </c>
      <c r="E8" s="7">
        <v>41323</v>
      </c>
      <c r="G8" t="s">
        <v>110</v>
      </c>
      <c r="H8" t="str">
        <f t="shared" si="0"/>
        <v>'C367', '</v>
      </c>
      <c r="I8" s="8">
        <f t="shared" si="1"/>
        <v>41292</v>
      </c>
      <c r="J8" t="str">
        <f t="shared" si="2"/>
        <v>', 'B1', '</v>
      </c>
      <c r="K8" s="8">
        <f t="shared" si="3"/>
        <v>41323</v>
      </c>
      <c r="L8" s="10" t="str">
        <f t="shared" si="4"/>
        <v>');</v>
      </c>
    </row>
    <row r="9" spans="2:12" x14ac:dyDescent="0.25">
      <c r="B9" s="2" t="s">
        <v>36</v>
      </c>
      <c r="C9" s="7">
        <v>41292</v>
      </c>
      <c r="D9" s="2" t="s">
        <v>15</v>
      </c>
      <c r="E9" s="7">
        <v>41323</v>
      </c>
      <c r="G9" t="s">
        <v>110</v>
      </c>
      <c r="H9" t="str">
        <f t="shared" si="0"/>
        <v>'C555', '</v>
      </c>
      <c r="I9" s="8">
        <f t="shared" si="1"/>
        <v>41292</v>
      </c>
      <c r="J9" t="str">
        <f t="shared" si="2"/>
        <v>', 'B1', '</v>
      </c>
      <c r="K9" s="8">
        <f t="shared" si="3"/>
        <v>41323</v>
      </c>
      <c r="L9" s="10" t="str">
        <f t="shared" si="4"/>
        <v>');</v>
      </c>
    </row>
    <row r="10" spans="2:12" x14ac:dyDescent="0.25">
      <c r="B10" s="2" t="s">
        <v>28</v>
      </c>
      <c r="C10" s="7">
        <v>41261</v>
      </c>
      <c r="D10" s="2" t="s">
        <v>16</v>
      </c>
      <c r="E10" s="7">
        <v>41323</v>
      </c>
      <c r="G10" t="s">
        <v>110</v>
      </c>
      <c r="H10" t="str">
        <f t="shared" si="0"/>
        <v>'C078', '</v>
      </c>
      <c r="I10" s="8">
        <f t="shared" si="1"/>
        <v>41261</v>
      </c>
      <c r="J10" t="str">
        <f t="shared" si="2"/>
        <v>', 'R2', '</v>
      </c>
      <c r="K10" s="8">
        <f t="shared" si="3"/>
        <v>41323</v>
      </c>
      <c r="L10" s="10" t="str">
        <f t="shared" si="4"/>
        <v>');</v>
      </c>
    </row>
    <row r="11" spans="2:12" x14ac:dyDescent="0.25">
      <c r="B11" s="2" t="s">
        <v>33</v>
      </c>
      <c r="C11" s="7">
        <v>41261</v>
      </c>
      <c r="D11" s="2" t="s">
        <v>16</v>
      </c>
      <c r="E11" s="7">
        <v>41323</v>
      </c>
      <c r="G11" t="s">
        <v>110</v>
      </c>
      <c r="H11" t="str">
        <f t="shared" si="0"/>
        <v>'C267', '</v>
      </c>
      <c r="I11" s="8">
        <f t="shared" si="1"/>
        <v>41261</v>
      </c>
      <c r="J11" t="str">
        <f t="shared" si="2"/>
        <v>', 'R2', '</v>
      </c>
      <c r="K11" s="8">
        <f t="shared" si="3"/>
        <v>41323</v>
      </c>
      <c r="L11" s="10" t="str">
        <f t="shared" si="4"/>
        <v>');</v>
      </c>
    </row>
    <row r="12" spans="2:12" x14ac:dyDescent="0.25">
      <c r="B12" s="2" t="s">
        <v>32</v>
      </c>
      <c r="C12" s="7">
        <v>41261</v>
      </c>
      <c r="D12" s="2" t="s">
        <v>16</v>
      </c>
      <c r="E12" s="7">
        <v>41323</v>
      </c>
      <c r="G12" t="s">
        <v>110</v>
      </c>
      <c r="H12" t="str">
        <f t="shared" si="0"/>
        <v>'C225', '</v>
      </c>
      <c r="I12" s="8">
        <f t="shared" si="1"/>
        <v>41261</v>
      </c>
      <c r="J12" t="str">
        <f t="shared" si="2"/>
        <v>', 'R2', '</v>
      </c>
      <c r="K12" s="8">
        <f t="shared" si="3"/>
        <v>41323</v>
      </c>
      <c r="L12" s="10" t="str">
        <f t="shared" si="4"/>
        <v>');</v>
      </c>
    </row>
    <row r="13" spans="2:12" x14ac:dyDescent="0.25">
      <c r="B13" s="2" t="s">
        <v>31</v>
      </c>
      <c r="C13" s="7">
        <v>41281</v>
      </c>
      <c r="D13" s="2" t="s">
        <v>16</v>
      </c>
      <c r="E13" s="7">
        <v>41340</v>
      </c>
      <c r="G13" t="s">
        <v>110</v>
      </c>
      <c r="H13" t="str">
        <f t="shared" si="0"/>
        <v>'C218', '</v>
      </c>
      <c r="I13" s="8">
        <f t="shared" si="1"/>
        <v>41281</v>
      </c>
      <c r="J13" t="str">
        <f t="shared" si="2"/>
        <v>', 'R2', '</v>
      </c>
      <c r="K13" s="8">
        <f t="shared" si="3"/>
        <v>41340</v>
      </c>
      <c r="L13" s="10" t="str">
        <f t="shared" si="4"/>
        <v>');</v>
      </c>
    </row>
    <row r="14" spans="2:12" x14ac:dyDescent="0.25">
      <c r="B14" s="6" t="s">
        <v>30</v>
      </c>
      <c r="C14" s="7">
        <v>41281</v>
      </c>
      <c r="D14" s="2" t="s">
        <v>16</v>
      </c>
      <c r="E14" s="7">
        <v>41340</v>
      </c>
      <c r="G14" t="s">
        <v>110</v>
      </c>
      <c r="H14" t="str">
        <f t="shared" si="0"/>
        <v>'C191', '</v>
      </c>
      <c r="I14" s="8">
        <f t="shared" si="1"/>
        <v>41281</v>
      </c>
      <c r="J14" t="str">
        <f t="shared" si="2"/>
        <v>', 'R2', '</v>
      </c>
      <c r="K14" s="8">
        <f t="shared" si="3"/>
        <v>41340</v>
      </c>
      <c r="L14" s="10" t="str">
        <f t="shared" si="4"/>
        <v>');</v>
      </c>
    </row>
    <row r="15" spans="2:12" x14ac:dyDescent="0.25">
      <c r="B15" s="6" t="s">
        <v>27</v>
      </c>
      <c r="C15" s="7">
        <v>41281</v>
      </c>
      <c r="D15" s="2" t="s">
        <v>16</v>
      </c>
      <c r="E15" s="7">
        <v>41340</v>
      </c>
      <c r="G15" t="s">
        <v>110</v>
      </c>
      <c r="H15" t="str">
        <f t="shared" si="0"/>
        <v>'C123', '</v>
      </c>
      <c r="I15" s="8">
        <f t="shared" si="1"/>
        <v>41281</v>
      </c>
      <c r="J15" t="str">
        <f t="shared" si="2"/>
        <v>', 'R2', '</v>
      </c>
      <c r="K15" s="8">
        <f t="shared" si="3"/>
        <v>41340</v>
      </c>
      <c r="L15" s="10" t="str">
        <f t="shared" si="4"/>
        <v>');</v>
      </c>
    </row>
    <row r="16" spans="2:12" x14ac:dyDescent="0.25">
      <c r="B16" s="6" t="s">
        <v>28</v>
      </c>
      <c r="C16" s="7">
        <v>41277</v>
      </c>
      <c r="D16" s="2" t="s">
        <v>17</v>
      </c>
      <c r="E16" s="7">
        <v>41428</v>
      </c>
      <c r="G16" t="s">
        <v>110</v>
      </c>
      <c r="H16" t="str">
        <f t="shared" si="0"/>
        <v>'C078', '</v>
      </c>
      <c r="I16" s="8">
        <f t="shared" si="1"/>
        <v>41277</v>
      </c>
      <c r="J16" t="str">
        <f t="shared" si="2"/>
        <v>', 'W1', '</v>
      </c>
      <c r="K16" s="8">
        <f t="shared" si="3"/>
        <v>41428</v>
      </c>
      <c r="L16" s="10" t="str">
        <f t="shared" si="4"/>
        <v>');</v>
      </c>
    </row>
    <row r="17" spans="2:12" x14ac:dyDescent="0.25">
      <c r="B17" s="6" t="s">
        <v>27</v>
      </c>
      <c r="C17" s="7">
        <v>41277</v>
      </c>
      <c r="D17" s="2" t="s">
        <v>17</v>
      </c>
      <c r="E17" s="7">
        <v>41428</v>
      </c>
      <c r="G17" t="s">
        <v>110</v>
      </c>
      <c r="H17" t="str">
        <f t="shared" si="0"/>
        <v>'C123', '</v>
      </c>
      <c r="I17" s="8">
        <f t="shared" si="1"/>
        <v>41277</v>
      </c>
      <c r="J17" t="str">
        <f t="shared" si="2"/>
        <v>', 'W1', '</v>
      </c>
      <c r="K17" s="8">
        <f t="shared" si="3"/>
        <v>41428</v>
      </c>
      <c r="L17" s="10" t="str">
        <f t="shared" si="4"/>
        <v>');</v>
      </c>
    </row>
    <row r="18" spans="2:12" x14ac:dyDescent="0.25">
      <c r="B18" s="6" t="s">
        <v>32</v>
      </c>
      <c r="C18" s="7">
        <v>41277</v>
      </c>
      <c r="D18" s="2" t="s">
        <v>17</v>
      </c>
      <c r="E18" s="7">
        <v>41428</v>
      </c>
      <c r="G18" t="s">
        <v>110</v>
      </c>
      <c r="H18" t="str">
        <f t="shared" si="0"/>
        <v>'C225', '</v>
      </c>
      <c r="I18" s="8">
        <f t="shared" si="1"/>
        <v>41277</v>
      </c>
      <c r="J18" t="str">
        <f t="shared" si="2"/>
        <v>', 'W1', '</v>
      </c>
      <c r="K18" s="8">
        <f t="shared" si="3"/>
        <v>41428</v>
      </c>
      <c r="L18" s="10" t="str">
        <f t="shared" si="4"/>
        <v>');</v>
      </c>
    </row>
    <row r="19" spans="2:12" x14ac:dyDescent="0.25">
      <c r="B19" s="6" t="s">
        <v>35</v>
      </c>
      <c r="C19" s="7">
        <v>41277</v>
      </c>
      <c r="D19" s="2" t="s">
        <v>17</v>
      </c>
      <c r="E19" s="7">
        <v>41428</v>
      </c>
      <c r="G19" t="s">
        <v>110</v>
      </c>
      <c r="H19" t="str">
        <f t="shared" si="0"/>
        <v>'C367', '</v>
      </c>
      <c r="I19" s="8">
        <f t="shared" si="1"/>
        <v>41277</v>
      </c>
      <c r="J19" t="str">
        <f t="shared" si="2"/>
        <v>', 'W1', '</v>
      </c>
      <c r="K19" s="8">
        <f t="shared" si="3"/>
        <v>41428</v>
      </c>
      <c r="L19" s="10" t="str">
        <f t="shared" si="4"/>
        <v>');</v>
      </c>
    </row>
    <row r="20" spans="2:12" x14ac:dyDescent="0.25">
      <c r="B20" s="6" t="s">
        <v>30</v>
      </c>
      <c r="C20" s="7">
        <v>41132</v>
      </c>
      <c r="D20" s="2" t="s">
        <v>15</v>
      </c>
      <c r="E20" s="7">
        <v>41224</v>
      </c>
      <c r="G20" t="s">
        <v>110</v>
      </c>
      <c r="H20" t="str">
        <f t="shared" si="0"/>
        <v>'C191', '</v>
      </c>
      <c r="I20" s="8">
        <f t="shared" si="1"/>
        <v>41132</v>
      </c>
      <c r="J20" t="str">
        <f t="shared" si="2"/>
        <v>', 'B1', '</v>
      </c>
      <c r="K20" s="8">
        <f t="shared" si="3"/>
        <v>41224</v>
      </c>
      <c r="L20" s="10" t="str">
        <f t="shared" si="4"/>
        <v>');</v>
      </c>
    </row>
    <row r="21" spans="2:12" x14ac:dyDescent="0.25">
      <c r="B21" s="6" t="s">
        <v>36</v>
      </c>
      <c r="C21" s="7">
        <v>41132</v>
      </c>
      <c r="D21" s="2" t="s">
        <v>15</v>
      </c>
      <c r="E21" s="7">
        <v>41224</v>
      </c>
      <c r="G21" t="s">
        <v>110</v>
      </c>
      <c r="H21" t="str">
        <f t="shared" si="0"/>
        <v>'C555', '</v>
      </c>
      <c r="I21" s="8">
        <f t="shared" si="1"/>
        <v>41132</v>
      </c>
      <c r="J21" t="str">
        <f t="shared" si="2"/>
        <v>', 'B1', '</v>
      </c>
      <c r="K21" s="8">
        <f t="shared" si="3"/>
        <v>41224</v>
      </c>
      <c r="L21" s="10" t="str">
        <f t="shared" si="4"/>
        <v>');</v>
      </c>
    </row>
    <row r="22" spans="2:12" x14ac:dyDescent="0.25">
      <c r="B22" s="6" t="s">
        <v>33</v>
      </c>
      <c r="C22" s="7">
        <v>41132</v>
      </c>
      <c r="D22" s="2" t="s">
        <v>15</v>
      </c>
      <c r="E22" s="7">
        <v>41224</v>
      </c>
      <c r="G22" t="s">
        <v>110</v>
      </c>
      <c r="H22" t="str">
        <f t="shared" si="0"/>
        <v>'C267', '</v>
      </c>
      <c r="I22" s="8">
        <f t="shared" si="1"/>
        <v>41132</v>
      </c>
      <c r="J22" t="str">
        <f t="shared" si="2"/>
        <v>', 'B1', '</v>
      </c>
      <c r="K22" s="8">
        <f t="shared" si="3"/>
        <v>41224</v>
      </c>
      <c r="L22" s="10" t="str">
        <f t="shared" si="4"/>
        <v>');</v>
      </c>
    </row>
    <row r="23" spans="2:12" x14ac:dyDescent="0.25">
      <c r="B23" s="6" t="s">
        <v>32</v>
      </c>
      <c r="C23" s="7">
        <v>41067</v>
      </c>
      <c r="D23" s="2" t="s">
        <v>16</v>
      </c>
      <c r="E23" s="7">
        <v>41189</v>
      </c>
      <c r="G23" t="s">
        <v>110</v>
      </c>
      <c r="H23" t="str">
        <f t="shared" si="0"/>
        <v>'C225', '</v>
      </c>
      <c r="I23" s="8">
        <f t="shared" si="1"/>
        <v>41067</v>
      </c>
      <c r="J23" t="str">
        <f t="shared" si="2"/>
        <v>', 'R2', '</v>
      </c>
      <c r="K23" s="8">
        <f t="shared" si="3"/>
        <v>41189</v>
      </c>
      <c r="L23" s="10" t="str">
        <f t="shared" si="4"/>
        <v>');</v>
      </c>
    </row>
    <row r="24" spans="2:12" x14ac:dyDescent="0.25">
      <c r="B24" s="6" t="s">
        <v>28</v>
      </c>
      <c r="C24" s="7">
        <v>41067</v>
      </c>
      <c r="D24" s="2" t="s">
        <v>16</v>
      </c>
      <c r="E24" s="7">
        <v>41189</v>
      </c>
      <c r="G24" t="s">
        <v>110</v>
      </c>
      <c r="H24" t="str">
        <f t="shared" si="0"/>
        <v>'C078', '</v>
      </c>
      <c r="I24" s="8">
        <f t="shared" si="1"/>
        <v>41067</v>
      </c>
      <c r="J24" t="str">
        <f t="shared" si="2"/>
        <v>', 'R2', '</v>
      </c>
      <c r="K24" s="8">
        <f t="shared" si="3"/>
        <v>41189</v>
      </c>
      <c r="L24" s="10" t="str">
        <f t="shared" si="4"/>
        <v>');</v>
      </c>
    </row>
    <row r="25" spans="2:12" x14ac:dyDescent="0.25">
      <c r="B25" s="6" t="s">
        <v>27</v>
      </c>
      <c r="C25" s="7">
        <v>41067</v>
      </c>
      <c r="D25" s="2" t="s">
        <v>16</v>
      </c>
      <c r="E25" s="7">
        <v>41189</v>
      </c>
      <c r="G25" t="s">
        <v>110</v>
      </c>
      <c r="H25" t="str">
        <f t="shared" si="0"/>
        <v>'C123', '</v>
      </c>
      <c r="I25" s="8">
        <f t="shared" si="1"/>
        <v>41067</v>
      </c>
      <c r="J25" t="str">
        <f t="shared" si="2"/>
        <v>', 'R2', '</v>
      </c>
      <c r="K25" s="8">
        <f t="shared" si="3"/>
        <v>41189</v>
      </c>
      <c r="L25" s="10" t="str">
        <f t="shared" si="4"/>
        <v>');</v>
      </c>
    </row>
  </sheetData>
  <pageMargins left="0.7" right="0.7" top="0.75" bottom="0.75" header="0.3" footer="0.3"/>
  <ignoredErrors>
    <ignoredError sqref="J3 J4:J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OUTPUT</vt:lpstr>
      <vt:lpstr>TOUR</vt:lpstr>
      <vt:lpstr>CUSTOMER</vt:lpstr>
      <vt:lpstr>GIFT</vt:lpstr>
      <vt:lpstr>WINEEXPERT</vt:lpstr>
      <vt:lpstr>TOUROFFERING</vt:lpstr>
      <vt:lpstr>WINEEXPERTOFFERING</vt:lpstr>
      <vt:lpstr>GIFTOFFERING</vt:lpstr>
      <vt:lpstr>BOOKING</vt:lpstr>
      <vt:lpstr>GIFTSELECTED</vt:lpstr>
      <vt:lpstr>PAYMENT</vt:lpstr>
      <vt:lpstr>BROCHUREREQUEST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2013-11-03T16:34:20Z</dcterms:modified>
</cp:coreProperties>
</file>