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tank/home/jonas/"/>
    </mc:Choice>
  </mc:AlternateContent>
  <bookViews>
    <workbookView xWindow="0" yWindow="460" windowWidth="28800" windowHeight="16000" tabRatio="500"/>
  </bookViews>
  <sheets>
    <sheet name="Sheet1" sheetId="1" r:id="rId1"/>
    <sheet name="Freepl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42" i="1"/>
  <c r="E43" i="1"/>
  <c r="E5" i="1"/>
  <c r="E6" i="1"/>
  <c r="E8" i="1"/>
  <c r="E9" i="1"/>
  <c r="E10" i="1"/>
  <c r="E22" i="1"/>
  <c r="E26" i="1"/>
  <c r="E19" i="2"/>
  <c r="E18" i="2"/>
  <c r="E14" i="2"/>
  <c r="E13" i="2"/>
  <c r="E11" i="2"/>
  <c r="E10" i="2"/>
  <c r="E9" i="2"/>
  <c r="E7" i="2"/>
  <c r="E5" i="2"/>
</calcChain>
</file>

<file path=xl/sharedStrings.xml><?xml version="1.0" encoding="utf-8"?>
<sst xmlns="http://schemas.openxmlformats.org/spreadsheetml/2006/main" count="155" uniqueCount="148">
  <si>
    <t>Part</t>
  </si>
  <si>
    <t>Legs</t>
  </si>
  <si>
    <t>Link</t>
  </si>
  <si>
    <t>Decals</t>
  </si>
  <si>
    <t>http://www.free-play.se/produkter/spelplansdelar/dekaler/kabinettdekaler/komplett-set/twilight-zone-kabinettdekaler.html</t>
  </si>
  <si>
    <t>USD</t>
  </si>
  <si>
    <t>EUR</t>
  </si>
  <si>
    <t>SEK</t>
  </si>
  <si>
    <t>http://www.free-play.se/produkter/kabinettdelar/ben-och-benrelaterat/williamsbally-kromade-ben-oribbade-4-st.html</t>
  </si>
  <si>
    <t>http://www.free-play.se/produkter/kabinettdelar/ovriga-kabinettdelar/williamsbally-lockdown-bar-standardbredd.html</t>
  </si>
  <si>
    <t>Lockbar lever guide assembly</t>
  </si>
  <si>
    <t>http://www.free-play.se/produkter/kabinettdelar/ovriga-kabinettdelar/lockbar-lever-guide-assembly-wpcwpc-95.html</t>
  </si>
  <si>
    <t>http://www.free-play.se/produkter/kabinettdelar/ben-och-benrelaterat/williamsbally-new-style-leg-bracket-polerad.html</t>
  </si>
  <si>
    <t>Leg Bracket</t>
  </si>
  <si>
    <t>Speaker panel</t>
  </si>
  <si>
    <t>Side rails</t>
  </si>
  <si>
    <t>Williams/Bally WPC Stainless Steel Side Rails - 1 Set of 2</t>
  </si>
  <si>
    <t>1 Williams/Bally Standard Size Stainless Steel Lockdown Bar With Epoxied Under-Carriage</t>
  </si>
  <si>
    <t>1 Williams/Bally Lockdown Bar Lever Guide Assembly - WPC/WPC-95</t>
  </si>
  <si>
    <t>4 Williams/Bally New Style Leg Brackets</t>
  </si>
  <si>
    <t>Williams/Bally Chrome Legs - 1 Set of 4</t>
  </si>
  <si>
    <t>8 Extended Chrome Leg Bolts - 2-3/4"</t>
  </si>
  <si>
    <t>1 Pinball Door - No Slots</t>
  </si>
  <si>
    <t>10 1/4-20 x 1-1/4" Coin Door Carriage Bolts</t>
  </si>
  <si>
    <t>10 1/4-20 Coin Door Whiz Flange Locknuts</t>
  </si>
  <si>
    <t>4 Heavy Duty Leg Levelers With Nuts</t>
  </si>
  <si>
    <t>Williams/Bally Black Backbox Hinges - 1 Set of 2</t>
  </si>
  <si>
    <t>2 Hex Pivot Bushings</t>
  </si>
  <si>
    <t>2 Pivot Bushing carriage bolts</t>
  </si>
  <si>
    <t>1 WMS Backbox latch</t>
  </si>
  <si>
    <t>Williams/Bally Backbox Toggle Latch Bracket</t>
  </si>
  <si>
    <t>1 Williams/Bally Playfield Glass Rear Plastic Channel</t>
  </si>
  <si>
    <t>2 Playfield Glass side rail plastics</t>
  </si>
  <si>
    <t>2 Backglass Side Trim</t>
  </si>
  <si>
    <t>1 Backglass Top Trim</t>
  </si>
  <si>
    <t>1 Backglass Lift Channel</t>
  </si>
  <si>
    <t>1 Speaker Panel ’H’ Channel</t>
  </si>
  <si>
    <t>Lockdown bar</t>
  </si>
  <si>
    <t>Leg bolts</t>
  </si>
  <si>
    <t>Coindoor</t>
  </si>
  <si>
    <t>Coin door bolts</t>
  </si>
  <si>
    <t>Coin door lock nuts</t>
  </si>
  <si>
    <t>Leg levelers</t>
  </si>
  <si>
    <t>Backbock hinges</t>
  </si>
  <si>
    <t>Backbock pivot bushings</t>
  </si>
  <si>
    <t>Backbox busing bolts</t>
  </si>
  <si>
    <t>Backbox latch</t>
  </si>
  <si>
    <t>Backbox toggle latch bracket</t>
  </si>
  <si>
    <t>Rear playfield glass channel</t>
  </si>
  <si>
    <t>Playfield glass side rail plastics</t>
  </si>
  <si>
    <t>Backglass side trim</t>
  </si>
  <si>
    <t>Backglass top trim</t>
  </si>
  <si>
    <t>Backglass lift channel</t>
  </si>
  <si>
    <t>Speaker H Channel</t>
  </si>
  <si>
    <t>Ultimate Cab-Builder's Kit (Standard Body)</t>
  </si>
  <si>
    <t>Quantity</t>
  </si>
  <si>
    <t>1  set of 4</t>
  </si>
  <si>
    <t>1 set of 2</t>
  </si>
  <si>
    <t>http://www.free-play.se/produkter/kabinettdelar/ben-och-benrelaterat/extended-chrome-leg-bolt-2-34.html</t>
  </si>
  <si>
    <t>http://www.free-play.se/produkter/kabinettdelar/ovriga-kabinettdelar/myntlucka-standard.html</t>
  </si>
  <si>
    <t>http://www.free-play.se/produkter/skruv-mutter/14-20-x-1-14-carriage-bolt.html</t>
  </si>
  <si>
    <t>http://www.free-play.se/produkter/kabinettdelar/ovriga-kabinettdelar/14-20-lasmutter-till-myntlucka.html</t>
  </si>
  <si>
    <t>http://www.free-play.se/produkter/kabinettdelar/ben-och-benrelaterat/fot-till-flipperben-leg-leveler.html</t>
  </si>
  <si>
    <t>http://www.free-play.se/produkter/kabinettdelar/side-railsmirrors/williamsbally-wpc-side-rails-2-st.html</t>
  </si>
  <si>
    <t>http://www.free-play.se/produkter/kabinettdelar/backboxdelar/wpc-bracket-backbox-mounting-set.html</t>
  </si>
  <si>
    <t>http://www.free-play.se/produkter/kabinettdelar/backboxdelar/williamsbally-backbox-toggle-latch-bracket.html</t>
  </si>
  <si>
    <t>http://www.free-play.se/produkter/skruv-mutter/williamsbally-cabinet-hinge-pivot-bushing.html</t>
  </si>
  <si>
    <t>http://www.free-play.se/produkter/kabinettdelar/ovriga-kabinettdelar/williamsbally-backbox-hinge-bolt-svart.html</t>
  </si>
  <si>
    <t>http://www.free-play.se/produkter/kabinettdelar/backboxdelar/williamsbally-backbox-toggle-latch-bracket-1.html</t>
  </si>
  <si>
    <t>http://www.free-play.se/produkter/kabinettdelar/backboxdelar/rear-playfield-glass-trim-mm.html</t>
  </si>
  <si>
    <t>http://www.free-play.se/produkter/kabinettdelar/ovriga-kabinettdelar/williamsbally-wpcwpc95-playfield-glass-side-rail-plastic-channel.html</t>
  </si>
  <si>
    <t>http://www.free-play.se/produkter/translites/backglass-lift-channel-trim-wpc-95.html</t>
  </si>
  <si>
    <t>http://www.free-play.se/produkter/kabinettdelar/backboxdelar/wpc95-backglass-side-trim.html</t>
  </si>
  <si>
    <t>http://www.free-play.se/produkter/kabinettdelar/backboxdelar/wpc95-backglass-top-channel-trim.html</t>
  </si>
  <si>
    <t>http://www.free-play.se/produkter/translites/speaker-panel-translite-h-channel.html</t>
  </si>
  <si>
    <t>1 set</t>
  </si>
  <si>
    <t>Plungerkit</t>
  </si>
  <si>
    <t>https://virtuapin.eu/index.php?main_page=product_info&amp;cPath=8&amp;products_id=105</t>
  </si>
  <si>
    <t>https://virtuapin.eu/index.php?main_page=product_info&amp;cPath=3&amp;products_id=9</t>
  </si>
  <si>
    <t>https://virtuapin.eu/index.php?main_page=product_info&amp;cPath=17&amp;products_id=117</t>
  </si>
  <si>
    <t>Buttons kit</t>
  </si>
  <si>
    <t>https://virtuapin.eu/index.php?main_page=product_info&amp;cPath=26&amp;products_id=38</t>
  </si>
  <si>
    <t>Playfield TV</t>
  </si>
  <si>
    <t>Backbox TV</t>
  </si>
  <si>
    <t>Växlingskurs</t>
  </si>
  <si>
    <t>Buttons</t>
  </si>
  <si>
    <t>Skärmar</t>
  </si>
  <si>
    <t>http://cdon.se/hemelektronik/43-led-tv-philips-43put6101-12-uhd-smart-p37172378?utm_source=prisjakt&amp;utm_medium=cpc&amp;utm_term=43+LED-TV+Philips+43PUT6101/12+UHD+Smart&amp;utm_content=37172378&amp;utm_campaign=prisjakt_se_TV+-+LED_home-electronics</t>
  </si>
  <si>
    <t>https://www.inet.se/produkt/2205801/philips-32-bdm3270qp2?utm_source=prisjakt&amp;utm_medium=cpc&amp;utm_campaign=prisjakt#merinfo</t>
  </si>
  <si>
    <t>DMD monitor</t>
  </si>
  <si>
    <t>https://www.dustinhome.se/product/5010970760/p1917s-white?ssel=false&amp;utm_campaign=prisjakt&amp;utm_source=prisjakt.nu&amp;utm_medium=pricecompare&amp;utm_content=5637146246</t>
  </si>
  <si>
    <t>Cabinet parts</t>
  </si>
  <si>
    <t>Cabinet wood</t>
  </si>
  <si>
    <t>MDF 1220x2440x12</t>
  </si>
  <si>
    <t>https://www.beijerbygg.se/store/privat/byggmaterial/byggskivor/mdf/mdf-board-1220x2440?artikel=249005</t>
  </si>
  <si>
    <t>MDF 1220x2440x6</t>
  </si>
  <si>
    <t>Skruvar</t>
  </si>
  <si>
    <t>Reglar</t>
  </si>
  <si>
    <t>Speakers</t>
  </si>
  <si>
    <t>Power switch</t>
  </si>
  <si>
    <t>Complete 5.25" Flipper Fidelity Sound System w/Amp</t>
  </si>
  <si>
    <t>https://virtuapin.eu/index.php?main_page=product_info&amp;cPath=16&amp;products_id=120</t>
  </si>
  <si>
    <t>Glas</t>
  </si>
  <si>
    <t>Spelplansglas</t>
  </si>
  <si>
    <t>Backbox glas</t>
  </si>
  <si>
    <t>http://www.free-play.se/produkter/kabinettdelar/spelplansglas-standard.html</t>
  </si>
  <si>
    <t>http://www.marcospecialties.com/pinball-parts/5642-13935-00</t>
  </si>
  <si>
    <t>Kablage</t>
  </si>
  <si>
    <t>Dator</t>
  </si>
  <si>
    <t>CPU:</t>
  </si>
  <si>
    <t>MB:</t>
  </si>
  <si>
    <t>GFX:</t>
  </si>
  <si>
    <t>PSU:</t>
  </si>
  <si>
    <t>MEM:</t>
  </si>
  <si>
    <t>i5-7500 cpu</t>
  </si>
  <si>
    <t>EVGA GeForce GTX 1060 6GB SC Gaming </t>
  </si>
  <si>
    <t>HD1:</t>
  </si>
  <si>
    <t>HD2:</t>
  </si>
  <si>
    <t xml:space="preserve">SSD disk Intel 120GB </t>
  </si>
  <si>
    <t>Disk 750GB </t>
  </si>
  <si>
    <t>8GB DDR 4, 2133 MHz</t>
  </si>
  <si>
    <t>MSI H110M GRENADE moderkort.</t>
  </si>
  <si>
    <t>CPUCOOLER:</t>
  </si>
  <si>
    <t>Cooler Master Hyper 212 Evo CPU Kylare </t>
  </si>
  <si>
    <t>EVGA 650 GQ 650W 80+ Gold </t>
  </si>
  <si>
    <t>https://www.inet.se/produkt/5300176/intel-core-i5-7500-3-4-ghz-6mb?utm_source=prisjakt&amp;utm_medium=cpc&amp;utm_campaign=prisjakt</t>
  </si>
  <si>
    <t>https://www.proshop.se/RAM/Crucial-DDR4-2133-SC-8GB/2455195?utm_source=prisjakt&amp;utm_medium=cpc&amp;utm_campaign=pricesite</t>
  </si>
  <si>
    <t>https://www.proshop.se/Moderkort/MSI-H110M-GRENADE-Moderkort-Intel-H110-Intel-LGA1151-socket-DDR4-RAM-Micro-ATX-/2579534?utm_source=prisjakt&amp;utm_medium=cpc&amp;utm_campaign=pricesite</t>
  </si>
  <si>
    <t>https://www.webhallen.com/se-sv/datorkomponenter/248193-evga_geforce_gtx_1060_6gb_superclocked&amp;atcl=external:ref</t>
  </si>
  <si>
    <t>http://cdon.se/hemelektronik/evga-650-gq-650w-80-gold-atx-p35987478?utm_source=prisjakt&amp;utm_medium=cpc&amp;utm_term=EVGA+650+GQ+650W+80++Gold+ATX&amp;utm_content=35987478&amp;utm_campaign=prisjakt_se_PC+-+Comp+-+Power+Supply_home-electronics</t>
  </si>
  <si>
    <t>http://www.misco.se/Product/Product.aspx?P_ItemId=12612968&amp;hbx_CMP=AFC-05&amp;cm_mmc_o=VybgwgBF5CjCVyblXzLfCjCuwwpCjCzkk</t>
  </si>
  <si>
    <t>https://www.proshop.se/Haarddisk/WD-Blue-WD7500BPVX-Haarddisk-750-GB-25-5400-rpm-SATA-600-8-MB-cache/2414801?utm_source=prisjakt&amp;utm_medium=cpc&amp;utm_campaign=pricesite</t>
  </si>
  <si>
    <t>http://cdon.se/td_redirect?tduid=3b62557dff7407d910376f9bc2f96e52&amp;url=http%3A%2F%2Fcdon.se%2Fhemelektronik%2Fcooler-master-hyper-212-evo-cpu-cooler-amd-intel-p25622071%3Futm_source%3Dprisjakt%26utm_medium%3Dcpc%26utm_term%3DCooler+Master+Hyper+212+EVO+CPU+cooler+AMD%2FIntel%26utm_content%3D25622071%26utm_campaign%3Dprisjakt_se_Hemelektronik_home-electronics</t>
  </si>
  <si>
    <t>SUMMA EX DATOR</t>
  </si>
  <si>
    <t>DATOR inkl</t>
  </si>
  <si>
    <t>DATOR exkl</t>
  </si>
  <si>
    <t>Kinect</t>
  </si>
  <si>
    <t>Kinect adapter</t>
  </si>
  <si>
    <t>https://gameshop.se/product/spel/322782/kinect-power-ac-adapter/?ref=prisjakt</t>
  </si>
  <si>
    <t>http://www.mediamarkt.se/sv/product/_microsoft-kinect-f%C3%B6r-xbox-one-1261924.html?utm_source=prisjakt&amp;utm_campaign=TILLBEH%EF%BF%BDR%20XBOX%20ONE&amp;utm_medium=cpc&amp;utm_term=1261924&amp;utm_content=XBOX%20ONE%20KINECT%20SENSOR</t>
  </si>
  <si>
    <t>Kinect 2 för Xbox One</t>
  </si>
  <si>
    <t>SUMMA Kinect</t>
  </si>
  <si>
    <t>Såga?</t>
  </si>
  <si>
    <t>Tenhults såg</t>
  </si>
  <si>
    <t>https://gulasidorna.eniro.se/f/tenhults-s%C3%A5g-tr%C3%A4varor-ab:14856219</t>
  </si>
  <si>
    <t>Björkplywood</t>
  </si>
  <si>
    <t>https://www.blocket.se/vi/Bjorkplywood___exteriorlimmad_69219148.htm</t>
  </si>
  <si>
    <t>Calexico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</si>
</sst>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kr&quot;_-;\-* #,##0.00\ &quot;kr&quot;_-;_-* &quot;-&quot;??\ &quot;kr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0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5" zoomScale="143" workbookViewId="0">
      <selection activeCell="A51" sqref="A51"/>
    </sheetView>
  </sheetViews>
  <sheetFormatPr baseColWidth="10" defaultRowHeight="16" x14ac:dyDescent="0.2"/>
  <cols>
    <col min="1" max="1" width="24.83203125" bestFit="1" customWidth="1"/>
    <col min="5" max="5" width="12.33203125" bestFit="1" customWidth="1"/>
  </cols>
  <sheetData>
    <row r="1" spans="1:6" x14ac:dyDescent="0.2">
      <c r="A1" s="1" t="s">
        <v>0</v>
      </c>
      <c r="B1" s="1" t="s">
        <v>55</v>
      </c>
      <c r="C1" s="1" t="s">
        <v>5</v>
      </c>
      <c r="D1" s="1" t="s">
        <v>6</v>
      </c>
      <c r="E1" s="1" t="s">
        <v>7</v>
      </c>
      <c r="F1" s="1" t="s">
        <v>2</v>
      </c>
    </row>
    <row r="2" spans="1:6" x14ac:dyDescent="0.2">
      <c r="A2" s="1" t="s">
        <v>84</v>
      </c>
      <c r="B2" s="1"/>
      <c r="C2" s="1">
        <v>9</v>
      </c>
      <c r="D2" s="1">
        <v>10.27</v>
      </c>
      <c r="E2" s="1"/>
      <c r="F2" s="1"/>
    </row>
    <row r="3" spans="1:6" x14ac:dyDescent="0.2">
      <c r="A3" s="1" t="s">
        <v>91</v>
      </c>
      <c r="B3" s="1"/>
      <c r="C3" s="1"/>
      <c r="D3" s="1"/>
      <c r="E3" s="1"/>
      <c r="F3" s="1"/>
    </row>
    <row r="4" spans="1:6" x14ac:dyDescent="0.2">
      <c r="A4" t="s">
        <v>3</v>
      </c>
      <c r="B4" t="s">
        <v>75</v>
      </c>
      <c r="E4" s="2">
        <v>2695</v>
      </c>
      <c r="F4" t="s">
        <v>4</v>
      </c>
    </row>
    <row r="5" spans="1:6" x14ac:dyDescent="0.2">
      <c r="A5" t="s">
        <v>14</v>
      </c>
      <c r="B5">
        <v>1</v>
      </c>
      <c r="D5">
        <v>134.94999999999999</v>
      </c>
      <c r="E5" s="2">
        <f>D5*$D$2</f>
        <v>1385.9364999999998</v>
      </c>
      <c r="F5" t="s">
        <v>79</v>
      </c>
    </row>
    <row r="6" spans="1:6" x14ac:dyDescent="0.2">
      <c r="A6" t="s">
        <v>54</v>
      </c>
      <c r="B6">
        <v>1</v>
      </c>
      <c r="D6">
        <v>495.95</v>
      </c>
      <c r="E6" s="2">
        <f>D6*$D$2</f>
        <v>5093.4065000000001</v>
      </c>
      <c r="F6" t="s">
        <v>78</v>
      </c>
    </row>
    <row r="7" spans="1:6" x14ac:dyDescent="0.2">
      <c r="A7" s="1" t="s">
        <v>85</v>
      </c>
      <c r="E7" s="2"/>
    </row>
    <row r="8" spans="1:6" x14ac:dyDescent="0.2">
      <c r="A8" t="s">
        <v>80</v>
      </c>
      <c r="B8">
        <v>1</v>
      </c>
      <c r="D8">
        <v>79.95</v>
      </c>
      <c r="E8" s="2">
        <f>D8*$D$2</f>
        <v>821.0865</v>
      </c>
      <c r="F8" t="s">
        <v>81</v>
      </c>
    </row>
    <row r="9" spans="1:6" x14ac:dyDescent="0.2">
      <c r="A9" t="s">
        <v>76</v>
      </c>
      <c r="B9">
        <v>1</v>
      </c>
      <c r="D9">
        <v>189.95</v>
      </c>
      <c r="E9" s="2">
        <f>D9*$D$2</f>
        <v>1950.7864999999997</v>
      </c>
      <c r="F9" t="s">
        <v>77</v>
      </c>
    </row>
    <row r="10" spans="1:6" x14ac:dyDescent="0.2">
      <c r="A10" t="s">
        <v>99</v>
      </c>
      <c r="B10">
        <v>1</v>
      </c>
      <c r="C10">
        <v>9</v>
      </c>
      <c r="E10" s="2">
        <f>$C$2*9</f>
        <v>81</v>
      </c>
      <c r="F10" t="s">
        <v>106</v>
      </c>
    </row>
    <row r="11" spans="1:6" x14ac:dyDescent="0.2">
      <c r="A11" t="s">
        <v>107</v>
      </c>
      <c r="B11">
        <v>1</v>
      </c>
      <c r="E11" s="2">
        <v>300</v>
      </c>
    </row>
    <row r="12" spans="1:6" x14ac:dyDescent="0.2">
      <c r="A12" s="1" t="s">
        <v>86</v>
      </c>
      <c r="E12" s="2"/>
    </row>
    <row r="13" spans="1:6" x14ac:dyDescent="0.2">
      <c r="A13" t="s">
        <v>82</v>
      </c>
      <c r="B13">
        <v>1</v>
      </c>
      <c r="E13" s="2">
        <v>4190</v>
      </c>
      <c r="F13" t="s">
        <v>87</v>
      </c>
    </row>
    <row r="14" spans="1:6" x14ac:dyDescent="0.2">
      <c r="A14" t="s">
        <v>83</v>
      </c>
      <c r="B14">
        <v>1</v>
      </c>
      <c r="E14" s="2">
        <v>3490</v>
      </c>
      <c r="F14" t="s">
        <v>88</v>
      </c>
    </row>
    <row r="15" spans="1:6" x14ac:dyDescent="0.2">
      <c r="A15" t="s">
        <v>89</v>
      </c>
      <c r="B15">
        <v>1</v>
      </c>
      <c r="E15" s="2">
        <v>2189</v>
      </c>
      <c r="F15" t="s">
        <v>90</v>
      </c>
    </row>
    <row r="16" spans="1:6" x14ac:dyDescent="0.2">
      <c r="A16" s="1" t="s">
        <v>92</v>
      </c>
      <c r="E16" s="2"/>
    </row>
    <row r="17" spans="1:6" x14ac:dyDescent="0.2">
      <c r="A17" s="4" t="s">
        <v>93</v>
      </c>
      <c r="B17">
        <v>1</v>
      </c>
      <c r="E17" s="2">
        <v>289</v>
      </c>
      <c r="F17" t="s">
        <v>94</v>
      </c>
    </row>
    <row r="18" spans="1:6" x14ac:dyDescent="0.2">
      <c r="A18" s="4" t="s">
        <v>95</v>
      </c>
      <c r="B18">
        <v>1</v>
      </c>
      <c r="E18" s="2">
        <v>199</v>
      </c>
      <c r="F18" t="s">
        <v>94</v>
      </c>
    </row>
    <row r="19" spans="1:6" x14ac:dyDescent="0.2">
      <c r="A19" s="4" t="s">
        <v>96</v>
      </c>
      <c r="B19">
        <v>1</v>
      </c>
      <c r="E19" s="2">
        <v>200</v>
      </c>
    </row>
    <row r="20" spans="1:6" x14ac:dyDescent="0.2">
      <c r="A20" s="4" t="s">
        <v>97</v>
      </c>
      <c r="B20">
        <v>1</v>
      </c>
      <c r="E20" s="2">
        <v>300</v>
      </c>
    </row>
    <row r="21" spans="1:6" x14ac:dyDescent="0.2">
      <c r="A21" s="1" t="s">
        <v>98</v>
      </c>
      <c r="E21" s="2"/>
    </row>
    <row r="22" spans="1:6" x14ac:dyDescent="0.2">
      <c r="A22" s="4" t="s">
        <v>100</v>
      </c>
      <c r="B22">
        <v>1</v>
      </c>
      <c r="D22">
        <v>59.95</v>
      </c>
      <c r="E22" s="2">
        <f>D22*$D$2</f>
        <v>615.68650000000002</v>
      </c>
      <c r="F22" t="s">
        <v>101</v>
      </c>
    </row>
    <row r="23" spans="1:6" x14ac:dyDescent="0.2">
      <c r="A23" s="1" t="s">
        <v>102</v>
      </c>
      <c r="E23" s="2"/>
    </row>
    <row r="24" spans="1:6" x14ac:dyDescent="0.2">
      <c r="A24" s="4" t="s">
        <v>103</v>
      </c>
      <c r="B24">
        <v>1</v>
      </c>
      <c r="E24" s="2">
        <v>649</v>
      </c>
      <c r="F24" t="s">
        <v>105</v>
      </c>
    </row>
    <row r="25" spans="1:6" x14ac:dyDescent="0.2">
      <c r="A25" s="4" t="s">
        <v>104</v>
      </c>
      <c r="B25">
        <v>1</v>
      </c>
      <c r="E25" s="2">
        <v>500</v>
      </c>
    </row>
    <row r="26" spans="1:6" x14ac:dyDescent="0.2">
      <c r="A26" s="1" t="s">
        <v>133</v>
      </c>
      <c r="E26" s="3">
        <f>SUM(E4:E25)</f>
        <v>24948.9025</v>
      </c>
    </row>
    <row r="27" spans="1:6" x14ac:dyDescent="0.2">
      <c r="A27" s="1"/>
      <c r="E27" s="3"/>
    </row>
    <row r="28" spans="1:6" x14ac:dyDescent="0.2">
      <c r="A28" s="1" t="s">
        <v>136</v>
      </c>
    </row>
    <row r="29" spans="1:6" x14ac:dyDescent="0.2">
      <c r="A29" t="s">
        <v>137</v>
      </c>
      <c r="E29" s="2">
        <v>215</v>
      </c>
      <c r="F29" t="s">
        <v>138</v>
      </c>
    </row>
    <row r="30" spans="1:6" x14ac:dyDescent="0.2">
      <c r="A30" t="s">
        <v>140</v>
      </c>
      <c r="E30" s="2">
        <v>985</v>
      </c>
      <c r="F30" t="s">
        <v>139</v>
      </c>
    </row>
    <row r="31" spans="1:6" x14ac:dyDescent="0.2">
      <c r="A31" s="1" t="s">
        <v>141</v>
      </c>
      <c r="B31" s="1"/>
      <c r="C31" s="1"/>
      <c r="D31" s="1"/>
      <c r="E31" s="5">
        <f>SUM(E29:E30)</f>
        <v>1200</v>
      </c>
    </row>
    <row r="32" spans="1:6" x14ac:dyDescent="0.2">
      <c r="A32" s="1"/>
      <c r="B32" s="1"/>
      <c r="C32" s="1"/>
      <c r="D32" s="1"/>
      <c r="E32" s="5"/>
    </row>
    <row r="33" spans="1:6" x14ac:dyDescent="0.2">
      <c r="A33" s="1" t="s">
        <v>108</v>
      </c>
      <c r="E33" s="2"/>
    </row>
    <row r="34" spans="1:6" x14ac:dyDescent="0.2">
      <c r="A34" s="4" t="s">
        <v>109</v>
      </c>
      <c r="B34" t="s">
        <v>114</v>
      </c>
      <c r="E34" s="2">
        <v>2090</v>
      </c>
      <c r="F34" t="s">
        <v>125</v>
      </c>
    </row>
    <row r="35" spans="1:6" x14ac:dyDescent="0.2">
      <c r="A35" s="4" t="s">
        <v>113</v>
      </c>
      <c r="B35" t="s">
        <v>120</v>
      </c>
      <c r="E35" s="2">
        <v>678</v>
      </c>
      <c r="F35" t="s">
        <v>126</v>
      </c>
    </row>
    <row r="36" spans="1:6" x14ac:dyDescent="0.2">
      <c r="A36" s="4" t="s">
        <v>110</v>
      </c>
      <c r="B36" t="s">
        <v>121</v>
      </c>
      <c r="E36" s="2">
        <v>727</v>
      </c>
      <c r="F36" t="s">
        <v>127</v>
      </c>
    </row>
    <row r="37" spans="1:6" x14ac:dyDescent="0.2">
      <c r="A37" s="4" t="s">
        <v>111</v>
      </c>
      <c r="B37" t="s">
        <v>115</v>
      </c>
      <c r="E37" s="2">
        <v>3095</v>
      </c>
      <c r="F37" t="s">
        <v>128</v>
      </c>
    </row>
    <row r="38" spans="1:6" x14ac:dyDescent="0.2">
      <c r="A38" s="4" t="s">
        <v>112</v>
      </c>
      <c r="B38" t="s">
        <v>124</v>
      </c>
      <c r="E38" s="2">
        <v>839</v>
      </c>
      <c r="F38" t="s">
        <v>129</v>
      </c>
    </row>
    <row r="39" spans="1:6" x14ac:dyDescent="0.2">
      <c r="A39" s="4" t="s">
        <v>116</v>
      </c>
      <c r="B39" t="s">
        <v>118</v>
      </c>
      <c r="E39" s="2">
        <v>777</v>
      </c>
      <c r="F39" t="s">
        <v>130</v>
      </c>
    </row>
    <row r="40" spans="1:6" x14ac:dyDescent="0.2">
      <c r="A40" s="4" t="s">
        <v>117</v>
      </c>
      <c r="B40" t="s">
        <v>119</v>
      </c>
      <c r="E40" s="2">
        <v>626</v>
      </c>
      <c r="F40" t="s">
        <v>131</v>
      </c>
    </row>
    <row r="41" spans="1:6" x14ac:dyDescent="0.2">
      <c r="A41" s="4" t="s">
        <v>122</v>
      </c>
      <c r="B41" t="s">
        <v>123</v>
      </c>
      <c r="E41" s="2">
        <v>309</v>
      </c>
      <c r="F41" t="s">
        <v>132</v>
      </c>
    </row>
    <row r="42" spans="1:6" x14ac:dyDescent="0.2">
      <c r="A42" s="1" t="s">
        <v>134</v>
      </c>
      <c r="E42" s="5">
        <f>SUM(E34:E41)</f>
        <v>9141</v>
      </c>
    </row>
    <row r="43" spans="1:6" x14ac:dyDescent="0.2">
      <c r="A43" s="1" t="s">
        <v>135</v>
      </c>
      <c r="B43" s="1"/>
      <c r="C43" s="1"/>
      <c r="D43" s="1"/>
      <c r="E43" s="5">
        <f>E42*0.8</f>
        <v>7312.8</v>
      </c>
    </row>
    <row r="45" spans="1:6" x14ac:dyDescent="0.2">
      <c r="A45" t="s">
        <v>142</v>
      </c>
    </row>
    <row r="46" spans="1:6" x14ac:dyDescent="0.2">
      <c r="A46" t="s">
        <v>143</v>
      </c>
    </row>
    <row r="47" spans="1:6" x14ac:dyDescent="0.2">
      <c r="A47" t="s">
        <v>145</v>
      </c>
    </row>
    <row r="48" spans="1:6" x14ac:dyDescent="0.2">
      <c r="A48" t="s">
        <v>144</v>
      </c>
    </row>
    <row r="50" spans="1:1" x14ac:dyDescent="0.2">
      <c r="A50" t="s">
        <v>146</v>
      </c>
    </row>
    <row r="51" spans="1:1" x14ac:dyDescent="0.2">
      <c r="A5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baseColWidth="10" defaultRowHeight="16" x14ac:dyDescent="0.2"/>
  <sheetData>
    <row r="1" spans="1:7" x14ac:dyDescent="0.2">
      <c r="A1" s="1" t="s">
        <v>54</v>
      </c>
      <c r="B1" s="1" t="s">
        <v>55</v>
      </c>
      <c r="C1" s="1" t="s">
        <v>5</v>
      </c>
      <c r="D1" s="1" t="s">
        <v>6</v>
      </c>
      <c r="E1" s="3" t="s">
        <v>7</v>
      </c>
    </row>
    <row r="2" spans="1:7" x14ac:dyDescent="0.2">
      <c r="A2" t="s">
        <v>15</v>
      </c>
      <c r="B2" t="s">
        <v>57</v>
      </c>
      <c r="E2" s="2">
        <v>369</v>
      </c>
      <c r="F2" t="s">
        <v>63</v>
      </c>
      <c r="G2" t="s">
        <v>16</v>
      </c>
    </row>
    <row r="3" spans="1:7" x14ac:dyDescent="0.2">
      <c r="A3" t="s">
        <v>37</v>
      </c>
      <c r="B3">
        <v>1</v>
      </c>
      <c r="E3" s="2">
        <v>879</v>
      </c>
      <c r="F3" t="s">
        <v>9</v>
      </c>
      <c r="G3" t="s">
        <v>17</v>
      </c>
    </row>
    <row r="4" spans="1:7" x14ac:dyDescent="0.2">
      <c r="A4" t="s">
        <v>10</v>
      </c>
      <c r="B4">
        <v>1</v>
      </c>
      <c r="E4" s="2">
        <v>995</v>
      </c>
      <c r="F4" t="s">
        <v>11</v>
      </c>
      <c r="G4" t="s">
        <v>18</v>
      </c>
    </row>
    <row r="5" spans="1:7" x14ac:dyDescent="0.2">
      <c r="A5" t="s">
        <v>13</v>
      </c>
      <c r="B5">
        <v>4</v>
      </c>
      <c r="E5" s="2">
        <f>75*4</f>
        <v>300</v>
      </c>
      <c r="F5" t="s">
        <v>12</v>
      </c>
      <c r="G5" t="s">
        <v>19</v>
      </c>
    </row>
    <row r="6" spans="1:7" x14ac:dyDescent="0.2">
      <c r="A6" t="s">
        <v>1</v>
      </c>
      <c r="B6" t="s">
        <v>56</v>
      </c>
      <c r="E6" s="2">
        <v>695</v>
      </c>
      <c r="F6" t="s">
        <v>8</v>
      </c>
      <c r="G6" t="s">
        <v>20</v>
      </c>
    </row>
    <row r="7" spans="1:7" x14ac:dyDescent="0.2">
      <c r="A7" t="s">
        <v>38</v>
      </c>
      <c r="B7">
        <v>8</v>
      </c>
      <c r="E7" s="2">
        <f>8*12.9</f>
        <v>103.2</v>
      </c>
      <c r="F7" t="s">
        <v>58</v>
      </c>
      <c r="G7" t="s">
        <v>21</v>
      </c>
    </row>
    <row r="8" spans="1:7" x14ac:dyDescent="0.2">
      <c r="A8" t="s">
        <v>39</v>
      </c>
      <c r="B8">
        <v>1</v>
      </c>
      <c r="E8" s="2">
        <v>479</v>
      </c>
      <c r="F8" t="s">
        <v>59</v>
      </c>
      <c r="G8" t="s">
        <v>22</v>
      </c>
    </row>
    <row r="9" spans="1:7" x14ac:dyDescent="0.2">
      <c r="A9" t="s">
        <v>40</v>
      </c>
      <c r="B9">
        <v>10</v>
      </c>
      <c r="E9" s="2">
        <f>10*3.9</f>
        <v>39</v>
      </c>
      <c r="F9" t="s">
        <v>60</v>
      </c>
      <c r="G9" t="s">
        <v>23</v>
      </c>
    </row>
    <row r="10" spans="1:7" x14ac:dyDescent="0.2">
      <c r="A10" t="s">
        <v>41</v>
      </c>
      <c r="B10">
        <v>10</v>
      </c>
      <c r="E10" s="2">
        <f>10*1.75</f>
        <v>17.5</v>
      </c>
      <c r="F10" t="s">
        <v>61</v>
      </c>
      <c r="G10" t="s">
        <v>24</v>
      </c>
    </row>
    <row r="11" spans="1:7" x14ac:dyDescent="0.2">
      <c r="A11" t="s">
        <v>42</v>
      </c>
      <c r="B11">
        <v>4</v>
      </c>
      <c r="E11" s="2">
        <f>4*16.9</f>
        <v>67.599999999999994</v>
      </c>
      <c r="F11" t="s">
        <v>62</v>
      </c>
      <c r="G11" t="s">
        <v>25</v>
      </c>
    </row>
    <row r="12" spans="1:7" x14ac:dyDescent="0.2">
      <c r="A12" t="s">
        <v>43</v>
      </c>
      <c r="B12" t="s">
        <v>57</v>
      </c>
      <c r="E12" s="2">
        <v>389</v>
      </c>
      <c r="F12" t="s">
        <v>64</v>
      </c>
      <c r="G12" t="s">
        <v>26</v>
      </c>
    </row>
    <row r="13" spans="1:7" x14ac:dyDescent="0.2">
      <c r="A13" t="s">
        <v>44</v>
      </c>
      <c r="B13">
        <v>2</v>
      </c>
      <c r="E13" s="2">
        <f>2*49</f>
        <v>98</v>
      </c>
      <c r="F13" t="s">
        <v>66</v>
      </c>
      <c r="G13" t="s">
        <v>27</v>
      </c>
    </row>
    <row r="14" spans="1:7" x14ac:dyDescent="0.2">
      <c r="A14" t="s">
        <v>45</v>
      </c>
      <c r="B14">
        <v>2</v>
      </c>
      <c r="E14" s="2">
        <f>11.9*2</f>
        <v>23.8</v>
      </c>
      <c r="F14" t="s">
        <v>67</v>
      </c>
      <c r="G14" t="s">
        <v>28</v>
      </c>
    </row>
    <row r="15" spans="1:7" x14ac:dyDescent="0.2">
      <c r="A15" t="s">
        <v>46</v>
      </c>
      <c r="B15">
        <v>1</v>
      </c>
      <c r="E15" s="2">
        <v>55</v>
      </c>
      <c r="F15" t="s">
        <v>65</v>
      </c>
      <c r="G15" t="s">
        <v>29</v>
      </c>
    </row>
    <row r="16" spans="1:7" x14ac:dyDescent="0.2">
      <c r="A16" t="s">
        <v>47</v>
      </c>
      <c r="B16">
        <v>1</v>
      </c>
      <c r="E16" s="2">
        <v>27</v>
      </c>
      <c r="F16" t="s">
        <v>68</v>
      </c>
      <c r="G16" t="s">
        <v>30</v>
      </c>
    </row>
    <row r="17" spans="1:7" x14ac:dyDescent="0.2">
      <c r="A17" t="s">
        <v>48</v>
      </c>
      <c r="B17">
        <v>1</v>
      </c>
      <c r="E17" s="2">
        <v>69</v>
      </c>
      <c r="F17" t="s">
        <v>69</v>
      </c>
      <c r="G17" t="s">
        <v>31</v>
      </c>
    </row>
    <row r="18" spans="1:7" x14ac:dyDescent="0.2">
      <c r="A18" t="s">
        <v>49</v>
      </c>
      <c r="B18">
        <v>2</v>
      </c>
      <c r="E18" s="2">
        <f>2*89</f>
        <v>178</v>
      </c>
      <c r="F18" t="s">
        <v>70</v>
      </c>
      <c r="G18" t="s">
        <v>32</v>
      </c>
    </row>
    <row r="19" spans="1:7" x14ac:dyDescent="0.2">
      <c r="A19" t="s">
        <v>50</v>
      </c>
      <c r="B19">
        <v>2</v>
      </c>
      <c r="E19" s="2">
        <f>2*29</f>
        <v>58</v>
      </c>
      <c r="F19" t="s">
        <v>72</v>
      </c>
      <c r="G19" t="s">
        <v>33</v>
      </c>
    </row>
    <row r="20" spans="1:7" x14ac:dyDescent="0.2">
      <c r="A20" t="s">
        <v>51</v>
      </c>
      <c r="B20">
        <v>1</v>
      </c>
      <c r="E20" s="2">
        <v>39</v>
      </c>
      <c r="F20" t="s">
        <v>73</v>
      </c>
      <c r="G20" t="s">
        <v>34</v>
      </c>
    </row>
    <row r="21" spans="1:7" x14ac:dyDescent="0.2">
      <c r="A21" t="s">
        <v>52</v>
      </c>
      <c r="B21">
        <v>1</v>
      </c>
      <c r="E21" s="2">
        <v>59</v>
      </c>
      <c r="F21" t="s">
        <v>71</v>
      </c>
      <c r="G21" t="s">
        <v>35</v>
      </c>
    </row>
    <row r="22" spans="1:7" x14ac:dyDescent="0.2">
      <c r="A22" t="s">
        <v>53</v>
      </c>
      <c r="B22">
        <v>1</v>
      </c>
      <c r="E22" s="2">
        <v>79</v>
      </c>
      <c r="F22" t="s">
        <v>74</v>
      </c>
      <c r="G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Freeplay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2017-07-14T21:28:38Z</dcterms:created>
  <dcterms:modified xsi:type="dcterms:W3CDTF">2017-07-21T21:31:14Z</dcterms:modified>
</cp:coreProperties>
</file>