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an/Desktop/"/>
    </mc:Choice>
  </mc:AlternateContent>
  <xr:revisionPtr revIDLastSave="0" documentId="8_{605212B1-B9FA-FD49-BE01-0C5C529267E5}" xr6:coauthVersionLast="47" xr6:coauthVersionMax="47" xr10:uidLastSave="{00000000-0000-0000-0000-000000000000}"/>
  <bookViews>
    <workbookView xWindow="18500" yWindow="1040" windowWidth="22460" windowHeight="23720" xr2:uid="{1F26128E-8A0D-6447-82E5-1CA16D435817}"/>
  </bookViews>
  <sheets>
    <sheet name="Delta_Hedge" sheetId="1" r:id="rId1"/>
  </sheets>
  <externalReferences>
    <externalReference r:id="rId2"/>
  </externalReferences>
  <definedNames>
    <definedName name="_xlchart.v1.0" hidden="1">Delta_Hedge!$D$7:$D$23</definedName>
    <definedName name="_xlchart.v1.1" hidden="1">Delta_Hedge!$F$8:$F$22</definedName>
    <definedName name="_xlchart.v1.2" hidden="1">Delta_Hedge!$D$7:$D$23</definedName>
    <definedName name="_xlchart.v1.3" hidden="1">Delta_Hedge!$F$8:$F$22</definedName>
    <definedName name="_xlchart.v1.4" hidden="1">Delta_Hedge!$D$7:$D$23</definedName>
    <definedName name="_xlchart.v1.5" hidden="1">Delta_Hedge!$F$8:$F$22</definedName>
    <definedName name="_xlchart.v1.6" hidden="1">Delta_Hedge!$D$7:$D$23</definedName>
    <definedName name="_xlchart.v1.7" hidden="1">Delta_Hedge!$F$8:$F$22</definedName>
    <definedName name="_xlchart.v1.8" hidden="1">Delta_Hedge!$D$7:$D$23</definedName>
    <definedName name="_xlchart.v1.9" hidden="1">Delta_Hedge!$F$8:$F$22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  <c r="H20" i="1"/>
  <c r="H21" i="1"/>
  <c r="H22" i="1"/>
  <c r="E10" i="1"/>
  <c r="F10" i="1" s="1"/>
  <c r="G10" i="1" s="1"/>
  <c r="H10" i="1" s="1"/>
  <c r="C9" i="1"/>
  <c r="E9" i="1" s="1"/>
  <c r="F9" i="1" s="1"/>
  <c r="G9" i="1" s="1"/>
  <c r="H9" i="1" s="1"/>
  <c r="C10" i="1"/>
  <c r="C11" i="1"/>
  <c r="E11" i="1" s="1"/>
  <c r="F11" i="1" s="1"/>
  <c r="G11" i="1" s="1"/>
  <c r="H11" i="1" s="1"/>
  <c r="C12" i="1"/>
  <c r="E12" i="1" s="1"/>
  <c r="F12" i="1" s="1"/>
  <c r="G12" i="1" s="1"/>
  <c r="H12" i="1" s="1"/>
  <c r="C13" i="1"/>
  <c r="E13" i="1" s="1"/>
  <c r="F13" i="1" s="1"/>
  <c r="G13" i="1" s="1"/>
  <c r="H13" i="1" s="1"/>
  <c r="C14" i="1"/>
  <c r="E14" i="1" s="1"/>
  <c r="F14" i="1" s="1"/>
  <c r="G14" i="1" s="1"/>
  <c r="H14" i="1" s="1"/>
  <c r="C15" i="1"/>
  <c r="E15" i="1" s="1"/>
  <c r="F15" i="1" s="1"/>
  <c r="G15" i="1" s="1"/>
  <c r="H15" i="1" s="1"/>
  <c r="C16" i="1"/>
  <c r="E16" i="1" s="1"/>
  <c r="F16" i="1" s="1"/>
  <c r="G16" i="1" s="1"/>
  <c r="H16" i="1" s="1"/>
  <c r="C17" i="1"/>
  <c r="E17" i="1" s="1"/>
  <c r="F17" i="1" s="1"/>
  <c r="G17" i="1" s="1"/>
  <c r="H17" i="1" s="1"/>
  <c r="C18" i="1"/>
  <c r="E18" i="1" s="1"/>
  <c r="F18" i="1" s="1"/>
  <c r="G18" i="1" s="1"/>
  <c r="H18" i="1" s="1"/>
  <c r="C19" i="1"/>
  <c r="E19" i="1" s="1"/>
  <c r="F19" i="1" s="1"/>
  <c r="G19" i="1" s="1"/>
  <c r="H19" i="1" s="1"/>
  <c r="C20" i="1"/>
  <c r="E20" i="1" s="1"/>
  <c r="F20" i="1" s="1"/>
  <c r="G20" i="1" s="1"/>
  <c r="C21" i="1"/>
  <c r="E21" i="1" s="1"/>
  <c r="F21" i="1" s="1"/>
  <c r="G21" i="1" s="1"/>
  <c r="C22" i="1"/>
  <c r="E22" i="1" s="1"/>
  <c r="F22" i="1" s="1"/>
  <c r="G22" i="1" s="1"/>
  <c r="C23" i="1"/>
  <c r="C8" i="1"/>
  <c r="E8" i="1" s="1"/>
  <c r="F8" i="1" s="1"/>
  <c r="G8" i="1" s="1"/>
  <c r="H8" i="1" s="1"/>
</calcChain>
</file>

<file path=xl/sharedStrings.xml><?xml version="1.0" encoding="utf-8"?>
<sst xmlns="http://schemas.openxmlformats.org/spreadsheetml/2006/main" count="12" uniqueCount="12">
  <si>
    <t>Short Call Options</t>
  </si>
  <si>
    <t>Volatility</t>
  </si>
  <si>
    <t>Interest Rate</t>
  </si>
  <si>
    <t>Strike Price</t>
  </si>
  <si>
    <t>Week</t>
  </si>
  <si>
    <t>T</t>
  </si>
  <si>
    <t>Stock Price</t>
  </si>
  <si>
    <t>D1</t>
  </si>
  <si>
    <t>Delta</t>
  </si>
  <si>
    <t>Shares Owned</t>
  </si>
  <si>
    <t>Cost of Shares</t>
  </si>
  <si>
    <t>Interest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</si>
</sst>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86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DDEBF8"/>
        <bgColor indexed="64"/>
      </patternFill>
    </fill>
  </fills>
  <borders count="8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0" fillId="3" borderId="6" xfId="0" applyNumberFormat="1" applyFont="1" applyFill="1" applyBorder="1" applyAlignment="1">
      <alignment horizontal="center"/>
    </xf>
    <xf numFmtId="9" fontId="0" fillId="3" borderId="7" xfId="0" applyNumberFormat="1" applyFont="1" applyFill="1" applyBorder="1" applyAlignment="1">
      <alignment horizontal="center"/>
    </xf>
    <xf numFmtId="9" fontId="0" fillId="3" borderId="5" xfId="0" applyNumberFormat="1" applyFont="1" applyFill="1" applyBorder="1" applyAlignment="1">
      <alignment horizontal="center"/>
    </xf>
    <xf numFmtId="168" fontId="0" fillId="3" borderId="5" xfId="2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3" fillId="2" borderId="4" xfId="1" applyNumberFormat="1" applyFont="1" applyFill="1" applyBorder="1" applyAlignment="1">
      <alignment horizontal="center"/>
    </xf>
    <xf numFmtId="2" fontId="3" fillId="2" borderId="5" xfId="1" applyNumberFormat="1" applyFont="1" applyFill="1" applyBorder="1" applyAlignment="1">
      <alignment horizontal="center"/>
    </xf>
    <xf numFmtId="186" fontId="3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natan/Desktop/z_g_spread_calculator.xlsx" TargetMode="External"/><Relationship Id="rId1" Type="http://schemas.openxmlformats.org/officeDocument/2006/relationships/externalLinkPath" Target="z_g_spread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 + Z Spread"/>
    </sheetNames>
    <sheetDataSet>
      <sheetData sheetId="0">
        <row r="8">
          <cell r="C8">
            <v>0.03</v>
          </cell>
          <cell r="F8">
            <v>4.8210000000000003E-2</v>
          </cell>
        </row>
        <row r="9">
          <cell r="C9">
            <v>3.5000000000000003E-2</v>
          </cell>
          <cell r="F9">
            <v>5.3210000000000007E-2</v>
          </cell>
        </row>
        <row r="10">
          <cell r="C10">
            <v>0.04</v>
          </cell>
          <cell r="F10">
            <v>5.8209999999999998E-2</v>
          </cell>
        </row>
        <row r="11">
          <cell r="C11">
            <v>4.2500000000000003E-2</v>
          </cell>
          <cell r="F11">
            <v>6.071E-2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7DC3-6EA3-5C44-8F88-C9C3FFBFC636}">
  <dimension ref="B1:J23"/>
  <sheetViews>
    <sheetView tabSelected="1" zoomScale="111" workbookViewId="0">
      <selection activeCell="G21" sqref="G21"/>
    </sheetView>
  </sheetViews>
  <sheetFormatPr baseColWidth="10" defaultRowHeight="16" x14ac:dyDescent="0.2"/>
  <cols>
    <col min="1" max="1" width="10.83203125" style="1"/>
    <col min="2" max="2" width="15.83203125" style="1" bestFit="1" customWidth="1"/>
    <col min="3" max="3" width="8.6640625" style="1" bestFit="1" customWidth="1"/>
    <col min="4" max="4" width="11.83203125" style="1" bestFit="1" customWidth="1"/>
    <col min="5" max="5" width="10.5" style="1" bestFit="1" customWidth="1"/>
    <col min="6" max="6" width="5.6640625" style="1" bestFit="1" customWidth="1"/>
    <col min="7" max="7" width="13" style="1" bestFit="1" customWidth="1"/>
    <col min="8" max="8" width="12.83203125" style="1" bestFit="1" customWidth="1"/>
    <col min="9" max="10" width="11.6640625" style="1" bestFit="1" customWidth="1"/>
    <col min="11" max="16384" width="10.83203125" style="1"/>
  </cols>
  <sheetData>
    <row r="1" spans="2:10" ht="17" thickBot="1" x14ac:dyDescent="0.25"/>
    <row r="2" spans="2:10" ht="17" thickBot="1" x14ac:dyDescent="0.25">
      <c r="B2" s="2" t="s">
        <v>0</v>
      </c>
      <c r="C2" s="3" t="s">
        <v>1</v>
      </c>
      <c r="D2" s="3" t="s">
        <v>2</v>
      </c>
      <c r="E2" s="4" t="s">
        <v>3</v>
      </c>
    </row>
    <row r="3" spans="2:10" x14ac:dyDescent="0.2">
      <c r="B3" s="5">
        <v>5000</v>
      </c>
      <c r="C3" s="7">
        <v>0.1</v>
      </c>
      <c r="D3" s="6">
        <v>0.04</v>
      </c>
      <c r="E3" s="8">
        <v>500</v>
      </c>
    </row>
    <row r="6" spans="2:10" ht="17" thickBot="1" x14ac:dyDescent="0.25"/>
    <row r="7" spans="2:10" ht="17" thickBot="1" x14ac:dyDescent="0.25">
      <c r="B7" s="2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4" t="s">
        <v>11</v>
      </c>
    </row>
    <row r="8" spans="2:10" x14ac:dyDescent="0.2">
      <c r="B8" s="10">
        <v>15</v>
      </c>
      <c r="C8" s="12">
        <f>B8/52</f>
        <v>0.28846153846153844</v>
      </c>
      <c r="D8" s="10">
        <v>510</v>
      </c>
      <c r="E8" s="14">
        <f t="shared" ref="E8:E22" si="0">(LN(D8/$E$3)+($D$3+0.5*($C$3^2))*C8)/($C$3*(C8^0.5))</f>
        <v>0.61039362473650183</v>
      </c>
      <c r="F8" s="12">
        <f>_xlfn.NORM.DIST(E8,0,1,TRUE)</f>
        <v>0.72919945485394011</v>
      </c>
      <c r="G8" s="10">
        <f>ROUND(F8*$B$3,-2)</f>
        <v>3600</v>
      </c>
      <c r="H8" s="16">
        <f>G8*D8</f>
        <v>1836000</v>
      </c>
      <c r="I8" s="12">
        <f>H8*$D$3*(1/52)</f>
        <v>1412.3076923076924</v>
      </c>
    </row>
    <row r="9" spans="2:10" x14ac:dyDescent="0.2">
      <c r="B9" s="10">
        <v>14</v>
      </c>
      <c r="C9" s="12">
        <f t="shared" ref="C9:C23" si="1">B9/52</f>
        <v>0.26923076923076922</v>
      </c>
      <c r="D9" s="10">
        <v>455</v>
      </c>
      <c r="E9" s="14">
        <f t="shared" si="0"/>
        <v>-1.5841073597611988</v>
      </c>
      <c r="F9" s="12">
        <f t="shared" ref="F9:F22" si="2">_xlfn.NORM.DIST(E9,0,1,TRUE)</f>
        <v>5.6584644925190192E-2</v>
      </c>
      <c r="G9" s="10">
        <f t="shared" ref="G9:G22" si="3">ROUND(F9*$B$3,-2)</f>
        <v>300</v>
      </c>
      <c r="H9" s="16">
        <f t="shared" ref="H9:H22" si="4">G9*D9</f>
        <v>136500</v>
      </c>
      <c r="I9" s="12">
        <f t="shared" ref="I9:I22" si="5">H9*$D$3*(1/52)</f>
        <v>105</v>
      </c>
      <c r="J9" s="9"/>
    </row>
    <row r="10" spans="2:10" x14ac:dyDescent="0.2">
      <c r="B10" s="10">
        <v>13</v>
      </c>
      <c r="C10" s="12">
        <f t="shared" si="1"/>
        <v>0.25</v>
      </c>
      <c r="D10" s="10">
        <v>528</v>
      </c>
      <c r="E10" s="14">
        <f t="shared" si="0"/>
        <v>1.3147637056813954</v>
      </c>
      <c r="F10" s="12">
        <f t="shared" si="2"/>
        <v>0.90570533560798838</v>
      </c>
      <c r="G10" s="10">
        <f t="shared" si="3"/>
        <v>4500</v>
      </c>
      <c r="H10" s="16">
        <f t="shared" si="4"/>
        <v>2376000</v>
      </c>
      <c r="I10" s="12">
        <f t="shared" si="5"/>
        <v>1827.6923076923078</v>
      </c>
      <c r="J10" s="9"/>
    </row>
    <row r="11" spans="2:10" x14ac:dyDescent="0.2">
      <c r="B11" s="10">
        <v>12</v>
      </c>
      <c r="C11" s="12">
        <f t="shared" si="1"/>
        <v>0.23076923076923078</v>
      </c>
      <c r="D11" s="10">
        <v>511</v>
      </c>
      <c r="E11" s="14">
        <f t="shared" si="0"/>
        <v>0.66917458302923438</v>
      </c>
      <c r="F11" s="12">
        <f t="shared" si="2"/>
        <v>0.74830794112931642</v>
      </c>
      <c r="G11" s="10">
        <f t="shared" si="3"/>
        <v>3700</v>
      </c>
      <c r="H11" s="16">
        <f t="shared" si="4"/>
        <v>1890700</v>
      </c>
      <c r="I11" s="12">
        <f t="shared" si="5"/>
        <v>1454.3846153846155</v>
      </c>
      <c r="J11" s="9"/>
    </row>
    <row r="12" spans="2:10" x14ac:dyDescent="0.2">
      <c r="B12" s="10">
        <v>11</v>
      </c>
      <c r="C12" s="12">
        <f t="shared" si="1"/>
        <v>0.21153846153846154</v>
      </c>
      <c r="D12" s="10">
        <v>530</v>
      </c>
      <c r="E12" s="14">
        <f t="shared" si="0"/>
        <v>1.473869527590068</v>
      </c>
      <c r="F12" s="12">
        <f t="shared" si="2"/>
        <v>0.92974163813238131</v>
      </c>
      <c r="G12" s="10">
        <f t="shared" si="3"/>
        <v>4600</v>
      </c>
      <c r="H12" s="16">
        <f t="shared" si="4"/>
        <v>2438000</v>
      </c>
      <c r="I12" s="12">
        <f t="shared" si="5"/>
        <v>1875.3846153846155</v>
      </c>
      <c r="J12" s="9"/>
    </row>
    <row r="13" spans="2:10" x14ac:dyDescent="0.2">
      <c r="B13" s="10">
        <v>10</v>
      </c>
      <c r="C13" s="12">
        <f t="shared" si="1"/>
        <v>0.19230769230769232</v>
      </c>
      <c r="D13" s="10">
        <v>543</v>
      </c>
      <c r="E13" s="14">
        <f t="shared" si="0"/>
        <v>2.0786553605110933</v>
      </c>
      <c r="F13" s="12">
        <f t="shared" si="2"/>
        <v>0.98117548065293436</v>
      </c>
      <c r="G13" s="10">
        <f t="shared" si="3"/>
        <v>4900</v>
      </c>
      <c r="H13" s="16">
        <f t="shared" si="4"/>
        <v>2660700</v>
      </c>
      <c r="I13" s="12">
        <f t="shared" si="5"/>
        <v>2046.6923076923078</v>
      </c>
      <c r="J13" s="9"/>
    </row>
    <row r="14" spans="2:10" x14ac:dyDescent="0.2">
      <c r="B14" s="10">
        <v>9</v>
      </c>
      <c r="C14" s="12">
        <f t="shared" si="1"/>
        <v>0.17307692307692307</v>
      </c>
      <c r="D14" s="10">
        <v>521</v>
      </c>
      <c r="E14" s="14">
        <f t="shared" si="0"/>
        <v>1.1761405579112543</v>
      </c>
      <c r="F14" s="12">
        <f t="shared" si="2"/>
        <v>0.880230643454325</v>
      </c>
      <c r="G14" s="10">
        <f t="shared" si="3"/>
        <v>4400</v>
      </c>
      <c r="H14" s="16">
        <f t="shared" si="4"/>
        <v>2292400</v>
      </c>
      <c r="I14" s="12">
        <f t="shared" si="5"/>
        <v>1763.3846153846155</v>
      </c>
      <c r="J14" s="9"/>
    </row>
    <row r="15" spans="2:10" x14ac:dyDescent="0.2">
      <c r="B15" s="10">
        <v>8</v>
      </c>
      <c r="C15" s="12">
        <f t="shared" si="1"/>
        <v>0.15384615384615385</v>
      </c>
      <c r="D15" s="10">
        <v>498</v>
      </c>
      <c r="E15" s="14">
        <f t="shared" si="0"/>
        <v>7.4319625039626247E-2</v>
      </c>
      <c r="F15" s="12">
        <f t="shared" si="2"/>
        <v>0.52962196915490467</v>
      </c>
      <c r="G15" s="10">
        <f t="shared" si="3"/>
        <v>2600</v>
      </c>
      <c r="H15" s="16">
        <f t="shared" si="4"/>
        <v>1294800</v>
      </c>
      <c r="I15" s="12">
        <f t="shared" si="5"/>
        <v>996</v>
      </c>
      <c r="J15" s="9"/>
    </row>
    <row r="16" spans="2:10" x14ac:dyDescent="0.2">
      <c r="B16" s="10">
        <v>7</v>
      </c>
      <c r="C16" s="12">
        <f t="shared" si="1"/>
        <v>0.13461538461538461</v>
      </c>
      <c r="D16" s="10">
        <v>488</v>
      </c>
      <c r="E16" s="14">
        <f t="shared" si="0"/>
        <v>-0.49700233106149116</v>
      </c>
      <c r="F16" s="12">
        <f t="shared" si="2"/>
        <v>0.30959370374970835</v>
      </c>
      <c r="G16" s="10">
        <f t="shared" si="3"/>
        <v>1500</v>
      </c>
      <c r="H16" s="16">
        <f t="shared" si="4"/>
        <v>732000</v>
      </c>
      <c r="I16" s="12">
        <f t="shared" si="5"/>
        <v>563.07692307692309</v>
      </c>
      <c r="J16" s="9"/>
    </row>
    <row r="17" spans="2:10" x14ac:dyDescent="0.2">
      <c r="B17" s="10">
        <v>6</v>
      </c>
      <c r="C17" s="12">
        <f t="shared" si="1"/>
        <v>0.11538461538461539</v>
      </c>
      <c r="D17" s="10">
        <v>478</v>
      </c>
      <c r="E17" s="14">
        <f t="shared" si="0"/>
        <v>-1.1718291854401677</v>
      </c>
      <c r="F17" s="12">
        <f t="shared" si="2"/>
        <v>0.12063282131029764</v>
      </c>
      <c r="G17" s="10">
        <f t="shared" si="3"/>
        <v>600</v>
      </c>
      <c r="H17" s="16">
        <f t="shared" si="4"/>
        <v>286800</v>
      </c>
      <c r="I17" s="12">
        <f t="shared" si="5"/>
        <v>220.61538461538464</v>
      </c>
      <c r="J17" s="9"/>
    </row>
    <row r="18" spans="2:10" x14ac:dyDescent="0.2">
      <c r="B18" s="10">
        <v>5</v>
      </c>
      <c r="C18" s="12">
        <f t="shared" si="1"/>
        <v>9.6153846153846159E-2</v>
      </c>
      <c r="D18" s="10">
        <v>501</v>
      </c>
      <c r="E18" s="14">
        <f t="shared" si="0"/>
        <v>0.20397272620588747</v>
      </c>
      <c r="F18" s="12">
        <f t="shared" si="2"/>
        <v>0.58081259391134199</v>
      </c>
      <c r="G18" s="10">
        <f t="shared" si="3"/>
        <v>2900</v>
      </c>
      <c r="H18" s="16">
        <f t="shared" si="4"/>
        <v>1452900</v>
      </c>
      <c r="I18" s="12">
        <f t="shared" si="5"/>
        <v>1117.6153846153848</v>
      </c>
      <c r="J18" s="9"/>
    </row>
    <row r="19" spans="2:10" x14ac:dyDescent="0.2">
      <c r="B19" s="10">
        <v>4</v>
      </c>
      <c r="C19" s="12">
        <f t="shared" si="1"/>
        <v>7.6923076923076927E-2</v>
      </c>
      <c r="D19" s="10">
        <v>498</v>
      </c>
      <c r="E19" s="14">
        <f t="shared" si="0"/>
        <v>-1.9703722469154042E-2</v>
      </c>
      <c r="F19" s="12">
        <f t="shared" si="2"/>
        <v>0.49213986062811726</v>
      </c>
      <c r="G19" s="10">
        <f t="shared" si="3"/>
        <v>2500</v>
      </c>
      <c r="H19" s="16">
        <f t="shared" si="4"/>
        <v>1245000</v>
      </c>
      <c r="I19" s="12">
        <f t="shared" si="5"/>
        <v>957.69230769230774</v>
      </c>
      <c r="J19" s="9"/>
    </row>
    <row r="20" spans="2:10" x14ac:dyDescent="0.2">
      <c r="B20" s="10">
        <v>3</v>
      </c>
      <c r="C20" s="12">
        <f t="shared" si="1"/>
        <v>5.7692307692307696E-2</v>
      </c>
      <c r="D20" s="10">
        <v>502</v>
      </c>
      <c r="E20" s="14">
        <f t="shared" si="0"/>
        <v>0.27428760273726877</v>
      </c>
      <c r="F20" s="12">
        <f t="shared" si="2"/>
        <v>0.60806819454980832</v>
      </c>
      <c r="G20" s="10">
        <f t="shared" si="3"/>
        <v>3000</v>
      </c>
      <c r="H20" s="16">
        <f t="shared" si="4"/>
        <v>1506000</v>
      </c>
      <c r="I20" s="12">
        <f t="shared" si="5"/>
        <v>1158.4615384615386</v>
      </c>
      <c r="J20" s="9"/>
    </row>
    <row r="21" spans="2:10" x14ac:dyDescent="0.2">
      <c r="B21" s="10">
        <v>2</v>
      </c>
      <c r="C21" s="12">
        <f t="shared" si="1"/>
        <v>3.8461538461538464E-2</v>
      </c>
      <c r="D21" s="10">
        <v>542</v>
      </c>
      <c r="E21" s="14">
        <f t="shared" si="0"/>
        <v>4.2010144749269331</v>
      </c>
      <c r="F21" s="12">
        <f t="shared" si="2"/>
        <v>0.99998671392002914</v>
      </c>
      <c r="G21" s="10">
        <f t="shared" si="3"/>
        <v>5000</v>
      </c>
      <c r="H21" s="16">
        <f t="shared" si="4"/>
        <v>2710000</v>
      </c>
      <c r="I21" s="12">
        <f t="shared" si="5"/>
        <v>2084.6153846153848</v>
      </c>
      <c r="J21" s="9"/>
    </row>
    <row r="22" spans="2:10" x14ac:dyDescent="0.2">
      <c r="B22" s="10">
        <v>1</v>
      </c>
      <c r="C22" s="12">
        <f t="shared" si="1"/>
        <v>1.9230769230769232E-2</v>
      </c>
      <c r="D22" s="10">
        <v>522</v>
      </c>
      <c r="E22" s="14">
        <f t="shared" si="0"/>
        <v>3.1674677149741965</v>
      </c>
      <c r="F22" s="12">
        <f t="shared" si="2"/>
        <v>0.9992311360840137</v>
      </c>
      <c r="G22" s="10">
        <f t="shared" si="3"/>
        <v>5000</v>
      </c>
      <c r="H22" s="16">
        <f t="shared" si="4"/>
        <v>2610000</v>
      </c>
      <c r="I22" s="12">
        <f t="shared" si="5"/>
        <v>2007.6923076923078</v>
      </c>
      <c r="J22" s="9"/>
    </row>
    <row r="23" spans="2:10" x14ac:dyDescent="0.2">
      <c r="B23" s="11">
        <v>0</v>
      </c>
      <c r="C23" s="13">
        <f t="shared" si="1"/>
        <v>0</v>
      </c>
      <c r="D23" s="11">
        <v>572</v>
      </c>
      <c r="E23" s="15"/>
      <c r="F23" s="13"/>
      <c r="G23" s="11"/>
      <c r="H23" s="13"/>
      <c r="I23" s="13"/>
      <c r="J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Delta_Hedge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jonatan</cp:lastModifiedBy>
  <dcterms:created xsi:type="dcterms:W3CDTF">2025-03-05T10:11:13Z</dcterms:created>
  <dcterms:modified xsi:type="dcterms:W3CDTF">2025-03-05T16:00:02Z</dcterms:modified>
</cp:coreProperties>
</file>