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an/Desktop/Quant/15) interest_rate_swap/"/>
    </mc:Choice>
  </mc:AlternateContent>
  <xr:revisionPtr revIDLastSave="0" documentId="13_ncr:1_{FBD0B617-BB8C-2942-8620-9A563F90EE16}" xr6:coauthVersionLast="47" xr6:coauthVersionMax="47" xr10:uidLastSave="{00000000-0000-0000-0000-000000000000}"/>
  <bookViews>
    <workbookView xWindow="20660" yWindow="1040" windowWidth="20320" windowHeight="23740" xr2:uid="{F167FF09-AAAD-C54D-A000-F7DABF427558}"/>
  </bookViews>
  <sheets>
    <sheet name="interest_rate_swap_calculator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C16" i="1"/>
  <c r="K10" i="1"/>
  <c r="C10" i="1"/>
  <c r="C9" i="1"/>
  <c r="J10" i="1"/>
  <c r="I10" i="1"/>
  <c r="H10" i="1"/>
  <c r="G10" i="1"/>
  <c r="J9" i="1"/>
  <c r="I9" i="1"/>
  <c r="H9" i="1"/>
  <c r="G9" i="1"/>
</calcChain>
</file>

<file path=xl/sharedStrings.xml><?xml version="1.0" encoding="utf-8"?>
<sst xmlns="http://schemas.openxmlformats.org/spreadsheetml/2006/main" count="18" uniqueCount="14">
  <si>
    <t>Principal</t>
  </si>
  <si>
    <t>Annual Rate</t>
  </si>
  <si>
    <t>Floating Rate</t>
  </si>
  <si>
    <t>Treasury Curve</t>
  </si>
  <si>
    <t>Fixed Rate Bond</t>
  </si>
  <si>
    <t>Floating Rate Bond</t>
  </si>
  <si>
    <t>Interest Rate</t>
  </si>
  <si>
    <t>Swap Position</t>
  </si>
  <si>
    <t>Value</t>
  </si>
  <si>
    <t xml:space="preserve">Time </t>
  </si>
  <si>
    <t>CF</t>
  </si>
  <si>
    <t>PV</t>
  </si>
  <si>
    <t>Value to Pay</t>
  </si>
  <si>
    <t>Value to Receive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</si>
</sst>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7" formatCode="_(&quot;$&quot;* #,##0_);_(&quot;$&quot;* \(#,##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rgb="FF3A3838"/>
        <bgColor rgb="FF000000"/>
      </patternFill>
    </fill>
  </fills>
  <borders count="20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medium">
        <color rgb="FF00B0F0"/>
      </left>
      <right/>
      <top/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/>
    <xf numFmtId="167" fontId="0" fillId="3" borderId="0" xfId="2" applyNumberFormat="1" applyFont="1" applyFill="1" applyAlignment="1">
      <alignment horizontal="center"/>
    </xf>
    <xf numFmtId="10" fontId="0" fillId="3" borderId="0" xfId="1" applyNumberFormat="1" applyFont="1" applyFill="1" applyAlignment="1">
      <alignment horizontal="center"/>
    </xf>
    <xf numFmtId="9" fontId="0" fillId="3" borderId="0" xfId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164" fontId="3" fillId="5" borderId="13" xfId="1" applyNumberFormat="1" applyFont="1" applyFill="1" applyBorder="1" applyAlignment="1">
      <alignment horizontal="right"/>
    </xf>
    <xf numFmtId="0" fontId="3" fillId="5" borderId="12" xfId="0" applyFont="1" applyFill="1" applyBorder="1" applyAlignment="1">
      <alignment horizontal="right"/>
    </xf>
    <xf numFmtId="0" fontId="4" fillId="4" borderId="7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right"/>
    </xf>
    <xf numFmtId="0" fontId="5" fillId="6" borderId="14" xfId="0" applyFont="1" applyFill="1" applyBorder="1" applyAlignment="1">
      <alignment horizontal="right"/>
    </xf>
    <xf numFmtId="167" fontId="3" fillId="5" borderId="14" xfId="2" applyNumberFormat="1" applyFont="1" applyFill="1" applyBorder="1" applyAlignment="1">
      <alignment horizontal="right"/>
    </xf>
    <xf numFmtId="167" fontId="3" fillId="5" borderId="15" xfId="2" applyNumberFormat="1" applyFont="1" applyFill="1" applyBorder="1" applyAlignment="1">
      <alignment horizontal="right"/>
    </xf>
    <xf numFmtId="0" fontId="2" fillId="5" borderId="17" xfId="2" applyNumberFormat="1" applyFont="1" applyFill="1" applyBorder="1" applyAlignment="1">
      <alignment horizontal="left"/>
    </xf>
    <xf numFmtId="0" fontId="3" fillId="2" borderId="0" xfId="0" applyNumberFormat="1" applyFont="1" applyFill="1" applyAlignment="1">
      <alignment horizontal="left"/>
    </xf>
    <xf numFmtId="0" fontId="2" fillId="5" borderId="6" xfId="0" applyNumberFormat="1" applyFont="1" applyFill="1" applyBorder="1" applyAlignment="1">
      <alignment horizontal="left"/>
    </xf>
    <xf numFmtId="0" fontId="2" fillId="5" borderId="4" xfId="0" applyNumberFormat="1" applyFont="1" applyFill="1" applyBorder="1" applyAlignment="1">
      <alignment horizontal="left"/>
    </xf>
    <xf numFmtId="0" fontId="2" fillId="5" borderId="16" xfId="2" applyNumberFormat="1" applyFont="1" applyFill="1" applyBorder="1" applyAlignment="1">
      <alignment horizontal="left"/>
    </xf>
    <xf numFmtId="0" fontId="2" fillId="5" borderId="5" xfId="0" applyNumberFormat="1" applyFont="1" applyFill="1" applyBorder="1" applyAlignment="1">
      <alignment horizontal="left"/>
    </xf>
    <xf numFmtId="0" fontId="2" fillId="5" borderId="16" xfId="0" applyNumberFormat="1" applyFont="1" applyFill="1" applyBorder="1" applyAlignment="1">
      <alignment horizontal="left"/>
    </xf>
    <xf numFmtId="167" fontId="2" fillId="2" borderId="0" xfId="0" applyNumberFormat="1" applyFont="1" applyFill="1"/>
    <xf numFmtId="0" fontId="4" fillId="4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4" fillId="4" borderId="17" xfId="0" applyFont="1" applyFill="1" applyBorder="1"/>
    <xf numFmtId="167" fontId="3" fillId="2" borderId="18" xfId="0" applyNumberFormat="1" applyFont="1" applyFill="1" applyBorder="1"/>
    <xf numFmtId="167" fontId="3" fillId="2" borderId="19" xfId="0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A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Treasury Curve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multiLvlStrRef>
              <c:f>interest_rate_swap_calculator!$C$13:$F$16</c:f>
              <c:multiLvlStrCache>
                <c:ptCount val="2"/>
                <c:lvl>
                  <c:pt idx="0">
                    <c:v> $18,110 </c:v>
                  </c:pt>
                  <c:pt idx="1">
                    <c:v> $(18,110)</c:v>
                  </c:pt>
                </c:lvl>
                <c:lvl>
                  <c:pt idx="0">
                    <c:v>Value to Pay</c:v>
                  </c:pt>
                  <c:pt idx="1">
                    <c:v>Value to Receive</c:v>
                  </c:pt>
                </c:lvl>
              </c:multiLvlStrCache>
            </c:multiLvlStrRef>
          </c:cat>
          <c:val>
            <c:numRef>
              <c:f>interest_rate_swap_calculator!$G$4:$J$4</c:f>
              <c:numCache>
                <c:formatCode>0.0%</c:formatCode>
                <c:ptCount val="4"/>
                <c:pt idx="0">
                  <c:v>0.04</c:v>
                </c:pt>
                <c:pt idx="1">
                  <c:v>4.4999999999999998E-2</c:v>
                </c:pt>
                <c:pt idx="2">
                  <c:v>4.4999999999999998E-2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7-D340-98BD-37E99E626C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7540048"/>
        <c:axId val="1087541696"/>
      </c:lineChart>
      <c:catAx>
        <c:axId val="108754004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7541696"/>
        <c:crosses val="autoZero"/>
        <c:auto val="1"/>
        <c:lblAlgn val="ctr"/>
        <c:lblOffset val="100"/>
        <c:noMultiLvlLbl val="0"/>
      </c:catAx>
      <c:valAx>
        <c:axId val="1087541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4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Fixed Rate CV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multiLvlStrRef>
              <c:f>interest_rate_swap_calculator!$C$13:$F$16</c:f>
              <c:multiLvlStrCache>
                <c:ptCount val="2"/>
                <c:lvl>
                  <c:pt idx="0">
                    <c:v> $18,110 </c:v>
                  </c:pt>
                  <c:pt idx="1">
                    <c:v> $(18,110)</c:v>
                  </c:pt>
                </c:lvl>
                <c:lvl>
                  <c:pt idx="0">
                    <c:v>Value to Pay</c:v>
                  </c:pt>
                  <c:pt idx="1">
                    <c:v>Value to Receive</c:v>
                  </c:pt>
                </c:lvl>
              </c:multiLvlStrCache>
            </c:multiLvlStrRef>
          </c:cat>
          <c:val>
            <c:numRef>
              <c:f>interest_rate_swap_calculator!$G$9:$J$9</c:f>
              <c:numCache>
                <c:formatCode>_("$"* #,##0_);_("$"* \(#,##0\);_("$"* "-"??_);_(@_)</c:formatCode>
                <c:ptCount val="4"/>
                <c:pt idx="0">
                  <c:v>128000</c:v>
                </c:pt>
                <c:pt idx="1">
                  <c:v>128000</c:v>
                </c:pt>
                <c:pt idx="2">
                  <c:v>128000</c:v>
                </c:pt>
                <c:pt idx="3">
                  <c:v>5128000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5-DE46-994C-ADB761B058C8}"/>
            </c:ext>
          </c:extLst>
        </c:ser>
        <c:ser>
          <c:idx val="1"/>
          <c:order val="1"/>
          <c:tx>
            <c:v>Fixed Rate PV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interest_rate_swap_calculator!$G$10:$J$10</c:f>
              <c:numCache>
                <c:formatCode>_("$"* #,##0_);_("$"* \(#,##0\);_("$"* "-"??_);_(@_)</c:formatCode>
                <c:ptCount val="4"/>
                <c:pt idx="0">
                  <c:v>125514.32648843777</c:v>
                </c:pt>
                <c:pt idx="1">
                  <c:v>122488.03827751197</c:v>
                </c:pt>
                <c:pt idx="2">
                  <c:v>119821.71573148014</c:v>
                </c:pt>
                <c:pt idx="3">
                  <c:v>4651247.1655328795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5-DE46-994C-ADB761B058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7540048"/>
        <c:axId val="1087541696"/>
      </c:lineChart>
      <c:catAx>
        <c:axId val="108754004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7541696"/>
        <c:crosses val="autoZero"/>
        <c:auto val="1"/>
        <c:lblAlgn val="ctr"/>
        <c:lblOffset val="100"/>
        <c:noMultiLvlLbl val="0"/>
      </c:catAx>
      <c:valAx>
        <c:axId val="1087541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4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716443</xdr:colOff>
      <xdr:row>21</xdr:row>
      <xdr:rowOff>41247</xdr:rowOff>
    </xdr:from>
    <xdr:to>
      <xdr:col>5</xdr:col>
      <xdr:colOff>81561</xdr:colOff>
      <xdr:row>37</xdr:row>
      <xdr:rowOff>3147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FE9C7-4B29-1342-926E-09C17B60C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693140</xdr:colOff>
      <xdr:row>21</xdr:row>
      <xdr:rowOff>52897</xdr:rowOff>
    </xdr:from>
    <xdr:to>
      <xdr:col>10</xdr:col>
      <xdr:colOff>93211</xdr:colOff>
      <xdr:row>36</xdr:row>
      <xdr:rowOff>166266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321B98-54DD-A045-9259-C89DE2528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natan/Downloads/https___ryanoconnellfinance.com_wp-content_uploads_2023_05_Interest-Rate-Swap-Excel.xlsx" TargetMode="External"/><Relationship Id="rId1" Type="http://schemas.openxmlformats.org/officeDocument/2006/relationships/externalLinkPath" Target="/Users/jonatan/Downloads/https___ryanoconnellfinance.com_wp-content_uploads_2023_05_Interest-Rate-Swap-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erest Rate Swap Example"/>
    </sheetNames>
    <sheetDataSet>
      <sheetData sheetId="0">
        <row r="7">
          <cell r="C7" t="str">
            <v>Interest Rate</v>
          </cell>
        </row>
        <row r="8">
          <cell r="B8">
            <v>0.5</v>
          </cell>
          <cell r="C8">
            <v>0.03</v>
          </cell>
        </row>
        <row r="9">
          <cell r="B9">
            <v>1</v>
          </cell>
          <cell r="C9">
            <v>0.04</v>
          </cell>
        </row>
        <row r="10">
          <cell r="B10">
            <v>1.5</v>
          </cell>
          <cell r="C10">
            <v>0.04</v>
          </cell>
        </row>
        <row r="11">
          <cell r="B11">
            <v>2</v>
          </cell>
          <cell r="C11">
            <v>4.4999999999999998E-2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6FFC9-83FA-EE44-A365-EB2E0DD524BE}">
  <dimension ref="B1:K61"/>
  <sheetViews>
    <sheetView tabSelected="1" zoomScaleNormal="100" workbookViewId="0">
      <selection activeCell="D46" sqref="D46"/>
    </sheetView>
  </sheetViews>
  <sheetFormatPr baseColWidth="10" defaultRowHeight="16" x14ac:dyDescent="0.2"/>
  <cols>
    <col min="1" max="1" width="6" style="1" customWidth="1"/>
    <col min="2" max="2" width="12.6640625" style="1" bestFit="1" customWidth="1"/>
    <col min="3" max="3" width="11.5" style="1" bestFit="1" customWidth="1"/>
    <col min="4" max="4" width="15" style="1" bestFit="1" customWidth="1"/>
    <col min="5" max="5" width="12.83203125" style="1" customWidth="1"/>
    <col min="6" max="6" width="15" style="21" bestFit="1" customWidth="1"/>
    <col min="7" max="7" width="14" style="1" bestFit="1" customWidth="1"/>
    <col min="8" max="9" width="12.83203125" style="1" bestFit="1" customWidth="1"/>
    <col min="10" max="10" width="14.33203125" style="1" bestFit="1" customWidth="1"/>
    <col min="11" max="11" width="11.83203125" style="1" bestFit="1" customWidth="1"/>
    <col min="12" max="16384" width="10.83203125" style="1"/>
  </cols>
  <sheetData>
    <row r="1" spans="2:11" ht="17" thickBot="1" x14ac:dyDescent="0.25"/>
    <row r="2" spans="2:11" ht="17" thickBot="1" x14ac:dyDescent="0.25">
      <c r="B2" s="5" t="s">
        <v>0</v>
      </c>
      <c r="C2" s="6" t="s">
        <v>1</v>
      </c>
      <c r="D2" s="7" t="s">
        <v>2</v>
      </c>
      <c r="F2" s="13" t="s">
        <v>3</v>
      </c>
      <c r="G2" s="14"/>
      <c r="H2" s="14"/>
      <c r="I2" s="14"/>
      <c r="J2" s="15"/>
    </row>
    <row r="3" spans="2:11" x14ac:dyDescent="0.2">
      <c r="B3" s="2">
        <v>5000000</v>
      </c>
      <c r="C3" s="3">
        <v>5.1200000000000002E-2</v>
      </c>
      <c r="D3" s="4">
        <v>0.04</v>
      </c>
      <c r="F3" s="22" t="s">
        <v>9</v>
      </c>
      <c r="G3" s="12">
        <v>0.5</v>
      </c>
      <c r="H3" s="12">
        <v>1</v>
      </c>
      <c r="I3" s="12">
        <v>1.5</v>
      </c>
      <c r="J3" s="12">
        <v>2</v>
      </c>
    </row>
    <row r="4" spans="2:11" ht="17" thickBot="1" x14ac:dyDescent="0.25">
      <c r="F4" s="20" t="s">
        <v>6</v>
      </c>
      <c r="G4" s="11">
        <v>0.04</v>
      </c>
      <c r="H4" s="11">
        <v>4.4999999999999998E-2</v>
      </c>
      <c r="I4" s="11">
        <v>4.4999999999999998E-2</v>
      </c>
      <c r="J4" s="11">
        <v>0.05</v>
      </c>
    </row>
    <row r="6" spans="2:11" ht="17" thickBot="1" x14ac:dyDescent="0.25"/>
    <row r="7" spans="2:11" ht="17" thickBot="1" x14ac:dyDescent="0.25">
      <c r="B7" s="13" t="s">
        <v>5</v>
      </c>
      <c r="C7" s="15"/>
      <c r="F7" s="8" t="s">
        <v>4</v>
      </c>
      <c r="G7" s="9"/>
      <c r="H7" s="9"/>
      <c r="I7" s="9"/>
      <c r="J7" s="10"/>
    </row>
    <row r="8" spans="2:11" x14ac:dyDescent="0.2">
      <c r="B8" s="26" t="s">
        <v>9</v>
      </c>
      <c r="C8" s="16">
        <v>0.5</v>
      </c>
      <c r="F8" s="23" t="s">
        <v>9</v>
      </c>
      <c r="G8" s="16">
        <v>0.5</v>
      </c>
      <c r="H8" s="17">
        <v>1</v>
      </c>
      <c r="I8" s="17">
        <v>1.5</v>
      </c>
      <c r="J8" s="17">
        <v>2</v>
      </c>
    </row>
    <row r="9" spans="2:11" x14ac:dyDescent="0.2">
      <c r="B9" s="24" t="s">
        <v>10</v>
      </c>
      <c r="C9" s="18">
        <f>($D$3/2)*$B$3+B3</f>
        <v>5100000</v>
      </c>
      <c r="F9" s="24" t="s">
        <v>10</v>
      </c>
      <c r="G9" s="18">
        <f>($C$3/2)*$B$3</f>
        <v>128000</v>
      </c>
      <c r="H9" s="18">
        <f>($C$3/2)*$B$3</f>
        <v>128000</v>
      </c>
      <c r="I9" s="18">
        <f>($C$3/2)*$B$3</f>
        <v>128000</v>
      </c>
      <c r="J9" s="18">
        <f>($C$3/2)*$B$3+B3</f>
        <v>5128000</v>
      </c>
    </row>
    <row r="10" spans="2:11" ht="17" thickBot="1" x14ac:dyDescent="0.25">
      <c r="B10" s="25" t="s">
        <v>11</v>
      </c>
      <c r="C10" s="19">
        <f>C9/(1+G4)^G3</f>
        <v>5000961.4460236924</v>
      </c>
      <c r="F10" s="25" t="s">
        <v>11</v>
      </c>
      <c r="G10" s="19">
        <f>G9/(1+G4)^G3</f>
        <v>125514.32648843777</v>
      </c>
      <c r="H10" s="19">
        <f>H9/(1+H4)^H3</f>
        <v>122488.03827751197</v>
      </c>
      <c r="I10" s="19">
        <f>I9/(1+I4)^I3</f>
        <v>119821.71573148014</v>
      </c>
      <c r="J10" s="19">
        <f>J9/(1+J4)^J3</f>
        <v>4651247.1655328795</v>
      </c>
      <c r="K10" s="27">
        <f>SUM(G10:J10)</f>
        <v>5019071.2460303092</v>
      </c>
    </row>
    <row r="13" spans="2:11" x14ac:dyDescent="0.2">
      <c r="F13" s="1"/>
    </row>
    <row r="14" spans="2:11" ht="17" thickBot="1" x14ac:dyDescent="0.25"/>
    <row r="15" spans="2:11" ht="16" customHeight="1" x14ac:dyDescent="0.2">
      <c r="B15" s="28" t="s">
        <v>7</v>
      </c>
      <c r="C15" s="29" t="s">
        <v>12</v>
      </c>
      <c r="D15" s="30" t="s">
        <v>13</v>
      </c>
    </row>
    <row r="16" spans="2:11" ht="17" customHeight="1" thickBot="1" x14ac:dyDescent="0.25">
      <c r="B16" s="31" t="s">
        <v>8</v>
      </c>
      <c r="C16" s="32">
        <f>K10-C10</f>
        <v>18109.800006616861</v>
      </c>
      <c r="D16" s="33">
        <f>-C16</f>
        <v>-18109.800006616861</v>
      </c>
    </row>
    <row r="17" ht="16" customHeight="1" x14ac:dyDescent="0.2"/>
    <row r="18" ht="17" customHeight="1" x14ac:dyDescent="0.2"/>
    <row r="42" spans="6:8" x14ac:dyDescent="0.2">
      <c r="F42" s="1"/>
    </row>
    <row r="43" spans="6:8" x14ac:dyDescent="0.2">
      <c r="F43" s="1"/>
      <c r="H43" s="21"/>
    </row>
    <row r="44" spans="6:8" x14ac:dyDescent="0.2">
      <c r="F44" s="1"/>
      <c r="H44" s="21"/>
    </row>
    <row r="45" spans="6:8" x14ac:dyDescent="0.2">
      <c r="F45" s="1"/>
      <c r="H45" s="21"/>
    </row>
    <row r="46" spans="6:8" x14ac:dyDescent="0.2">
      <c r="F46" s="1"/>
      <c r="H46" s="21"/>
    </row>
    <row r="47" spans="6:8" x14ac:dyDescent="0.2">
      <c r="F47" s="1"/>
      <c r="H47" s="21"/>
    </row>
    <row r="48" spans="6:8" x14ac:dyDescent="0.2">
      <c r="F48" s="1"/>
      <c r="H48" s="21"/>
    </row>
    <row r="49" spans="6:8" x14ac:dyDescent="0.2">
      <c r="F49" s="1"/>
      <c r="H49" s="21"/>
    </row>
    <row r="50" spans="6:8" x14ac:dyDescent="0.2">
      <c r="F50" s="1"/>
      <c r="H50" s="21"/>
    </row>
    <row r="51" spans="6:8" x14ac:dyDescent="0.2">
      <c r="F51" s="1"/>
      <c r="H51" s="21"/>
    </row>
    <row r="52" spans="6:8" x14ac:dyDescent="0.2">
      <c r="F52" s="1"/>
      <c r="H52" s="21"/>
    </row>
    <row r="53" spans="6:8" x14ac:dyDescent="0.2">
      <c r="F53" s="1"/>
      <c r="H53" s="21"/>
    </row>
    <row r="54" spans="6:8" x14ac:dyDescent="0.2">
      <c r="F54" s="1"/>
      <c r="H54" s="21"/>
    </row>
    <row r="55" spans="6:8" x14ac:dyDescent="0.2">
      <c r="F55" s="1"/>
      <c r="H55" s="21"/>
    </row>
    <row r="56" spans="6:8" x14ac:dyDescent="0.2">
      <c r="F56" s="1"/>
      <c r="H56" s="21"/>
    </row>
    <row r="57" spans="6:8" x14ac:dyDescent="0.2">
      <c r="F57" s="1"/>
      <c r="H57" s="21"/>
    </row>
    <row r="58" spans="6:8" x14ac:dyDescent="0.2">
      <c r="F58" s="1"/>
      <c r="H58" s="21"/>
    </row>
    <row r="59" spans="6:8" x14ac:dyDescent="0.2">
      <c r="F59" s="1"/>
      <c r="H59" s="21"/>
    </row>
    <row r="60" spans="6:8" x14ac:dyDescent="0.2">
      <c r="F60" s="1"/>
      <c r="H60" s="21"/>
    </row>
    <row r="61" spans="6:8" x14ac:dyDescent="0.2">
      <c r="F61" s="1"/>
      <c r="H61" s="21"/>
    </row>
  </sheetData>
  <mergeCells count="3">
    <mergeCell ref="B7:C7"/>
    <mergeCell ref="F7:J7"/>
    <mergeCell ref="F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interest_rate_swap_calculator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</dc:creator>
  <cp:lastModifiedBy>Microsoft Office User</cp:lastModifiedBy>
  <dcterms:created xsi:type="dcterms:W3CDTF">2025-03-04T10:43:22Z</dcterms:created>
  <dcterms:modified xsi:type="dcterms:W3CDTF">2025-03-05T18:09:18Z</dcterms:modified>
</cp:coreProperties>
</file>