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an/Desktop/Quant/"/>
    </mc:Choice>
  </mc:AlternateContent>
  <xr:revisionPtr revIDLastSave="0" documentId="8_{9B9FD676-3EBB-1C4E-9466-C768FC03E890}" xr6:coauthVersionLast="47" xr6:coauthVersionMax="47" xr10:uidLastSave="{00000000-0000-0000-0000-000000000000}"/>
  <bookViews>
    <workbookView xWindow="1460" yWindow="-20940" windowWidth="38080" windowHeight="20780" xr2:uid="{02C3439C-A5AC-8F43-8E3D-B9F0F57CBDF3}"/>
  </bookViews>
  <sheets>
    <sheet name="Macaulay Duration" sheetId="1" r:id="rId1"/>
  </sheets>
  <definedNames>
    <definedName name="_xlchart.v1.0" hidden="1">'Macaulay Duration'!$E$18</definedName>
    <definedName name="_xlchart.v1.1" hidden="1">'Macaulay Duration'!$E$19:$E$24</definedName>
    <definedName name="_xlchart.v1.10" hidden="1">'Macaulay Duration'!$F$18</definedName>
    <definedName name="_xlchart.v1.11" hidden="1">'Macaulay Duration'!$F$19:$F$24</definedName>
    <definedName name="_xlchart.v1.12" hidden="1">'Macaulay Duration'!$E$18</definedName>
    <definedName name="_xlchart.v1.13" hidden="1">'Macaulay Duration'!$E$19:$E$24</definedName>
    <definedName name="_xlchart.v1.14" hidden="1">'Macaulay Duration'!$F$18</definedName>
    <definedName name="_xlchart.v1.15" hidden="1">'Macaulay Duration'!$F$19:$F$24</definedName>
    <definedName name="_xlchart.v1.16" hidden="1">'Macaulay Duration'!$E$18</definedName>
    <definedName name="_xlchart.v1.17" hidden="1">'Macaulay Duration'!$E$19:$E$24</definedName>
    <definedName name="_xlchart.v1.18" hidden="1">'Macaulay Duration'!$F$18</definedName>
    <definedName name="_xlchart.v1.19" hidden="1">'Macaulay Duration'!$F$19:$F$24</definedName>
    <definedName name="_xlchart.v1.2" hidden="1">'Macaulay Duration'!$F$18</definedName>
    <definedName name="_xlchart.v1.20" hidden="1">'Macaulay Duration'!$E$18</definedName>
    <definedName name="_xlchart.v1.21" hidden="1">'Macaulay Duration'!$E$19:$E$24</definedName>
    <definedName name="_xlchart.v1.22" hidden="1">'Macaulay Duration'!$F$18</definedName>
    <definedName name="_xlchart.v1.23" hidden="1">'Macaulay Duration'!$F$19:$F$24</definedName>
    <definedName name="_xlchart.v1.3" hidden="1">'Macaulay Duration'!$F$19:$F$24</definedName>
    <definedName name="_xlchart.v1.4" hidden="1">'Macaulay Duration'!$E$18</definedName>
    <definedName name="_xlchart.v1.5" hidden="1">'Macaulay Duration'!$E$19:$E$24</definedName>
    <definedName name="_xlchart.v1.6" hidden="1">'Macaulay Duration'!$F$18</definedName>
    <definedName name="_xlchart.v1.7" hidden="1">'Macaulay Duration'!$F$19:$F$24</definedName>
    <definedName name="_xlchart.v1.8" hidden="1">'Macaulay Duration'!$E$18</definedName>
    <definedName name="_xlchart.v1.9" hidden="1">'Macaulay Duration'!$E$19:$E$24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4" i="1" l="1"/>
  <c r="F23" i="1"/>
  <c r="F21" i="1"/>
  <c r="F20" i="1"/>
  <c r="F19" i="1"/>
  <c r="B19" i="1"/>
  <c r="F22" i="1"/>
  <c r="F14" i="1"/>
  <c r="F8" i="1"/>
  <c r="F9" i="1"/>
  <c r="F10" i="1"/>
  <c r="F11" i="1"/>
  <c r="F12" i="1"/>
  <c r="F7" i="1"/>
  <c r="E14" i="1"/>
  <c r="E8" i="1"/>
  <c r="E9" i="1"/>
  <c r="E10" i="1"/>
  <c r="E11" i="1"/>
  <c r="E12" i="1"/>
  <c r="E7" i="1"/>
  <c r="D14" i="1"/>
  <c r="D12" i="1"/>
  <c r="D11" i="1"/>
  <c r="D10" i="1"/>
  <c r="D9" i="1"/>
  <c r="D8" i="1"/>
  <c r="D7" i="1"/>
  <c r="C12" i="1"/>
  <c r="C8" i="1"/>
  <c r="C9" i="1"/>
  <c r="C10" i="1"/>
  <c r="C11" i="1"/>
  <c r="C7" i="1"/>
</calcChain>
</file>

<file path=xl/sharedStrings.xml><?xml version="1.0" encoding="utf-8"?>
<sst xmlns="http://schemas.openxmlformats.org/spreadsheetml/2006/main" count="11" uniqueCount="10">
  <si>
    <t>Coupon Rate</t>
  </si>
  <si>
    <t>Yield to Maturity</t>
  </si>
  <si>
    <t>Time to Maturity (Y)</t>
  </si>
  <si>
    <t>Periods</t>
  </si>
  <si>
    <t>Cash Flows</t>
  </si>
  <si>
    <t>Weights</t>
  </si>
  <si>
    <t>Weights*Periods</t>
  </si>
  <si>
    <t>Present Values</t>
  </si>
  <si>
    <t>Macalay Duration</t>
  </si>
  <si>
    <t>Bond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</si>
</sst>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u val="singleAccounting"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rgb="FF00B0F0"/>
      </left>
      <right/>
      <top style="thin">
        <color rgb="FF00B0F0"/>
      </top>
      <bottom/>
      <diagonal/>
    </border>
    <border>
      <left/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/>
      <top/>
      <bottom/>
      <diagonal/>
    </border>
    <border>
      <left/>
      <right style="thin">
        <color rgb="FF00B0F0"/>
      </right>
      <top/>
      <bottom/>
      <diagonal/>
    </border>
    <border>
      <left style="thin">
        <color rgb="FF00B0F0"/>
      </left>
      <right/>
      <top/>
      <bottom style="thin">
        <color rgb="FF00B0F0"/>
      </bottom>
      <diagonal/>
    </border>
    <border>
      <left/>
      <right style="thin">
        <color rgb="FF00B0F0"/>
      </right>
      <top/>
      <bottom style="thin">
        <color rgb="FF00B0F0"/>
      </bottom>
      <diagonal/>
    </border>
    <border>
      <left/>
      <right/>
      <top style="medium">
        <color rgb="FF00B0F0"/>
      </top>
      <bottom style="medium">
        <color rgb="FF00B0F0"/>
      </bottom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 style="thin">
        <color rgb="FF00B0F0"/>
      </left>
      <right style="thin">
        <color rgb="FF00B0F0"/>
      </right>
      <top/>
      <bottom style="thin">
        <color rgb="FF00B0F0"/>
      </bottom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 style="thin">
        <color rgb="FF00B0F0"/>
      </left>
      <right style="thin">
        <color rgb="FF00B0F0"/>
      </right>
      <top/>
      <bottom/>
      <diagonal/>
    </border>
    <border>
      <left style="medium">
        <color rgb="FF00B0F0"/>
      </left>
      <right style="thin">
        <color rgb="FF00B0F0"/>
      </right>
      <top style="medium">
        <color rgb="FF00B0F0"/>
      </top>
      <bottom style="medium">
        <color rgb="FF00B0F0"/>
      </bottom>
      <diagonal/>
    </border>
    <border>
      <left style="thin">
        <color rgb="FF00B0F0"/>
      </left>
      <right style="thin">
        <color rgb="FF00B0F0"/>
      </right>
      <top style="medium">
        <color rgb="FF00B0F0"/>
      </top>
      <bottom style="medium">
        <color rgb="FF00B0F0"/>
      </bottom>
      <diagonal/>
    </border>
    <border>
      <left style="thin">
        <color rgb="FF00B0F0"/>
      </left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 style="medium">
        <color rgb="FF00B0F0"/>
      </right>
      <top/>
      <bottom style="medium">
        <color rgb="FF00B0F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4" fillId="2" borderId="0" xfId="0" applyFont="1" applyFill="1"/>
    <xf numFmtId="9" fontId="4" fillId="2" borderId="5" xfId="0" applyNumberFormat="1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9" fontId="5" fillId="3" borderId="12" xfId="0" applyNumberFormat="1" applyFont="1" applyFill="1" applyBorder="1" applyAlignment="1">
      <alignment horizontal="center"/>
    </xf>
    <xf numFmtId="9" fontId="5" fillId="3" borderId="7" xfId="0" applyNumberFormat="1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44" fontId="4" fillId="2" borderId="11" xfId="2" applyFont="1" applyFill="1" applyBorder="1" applyAlignment="1"/>
    <xf numFmtId="164" fontId="4" fillId="2" borderId="11" xfId="3" applyNumberFormat="1" applyFont="1" applyFill="1" applyBorder="1" applyAlignment="1">
      <alignment horizontal="center"/>
    </xf>
    <xf numFmtId="2" fontId="4" fillId="2" borderId="11" xfId="0" applyNumberFormat="1" applyFont="1" applyFill="1" applyBorder="1" applyAlignment="1">
      <alignment horizontal="center"/>
    </xf>
    <xf numFmtId="44" fontId="4" fillId="2" borderId="9" xfId="2" applyFont="1" applyFill="1" applyBorder="1" applyAlignment="1"/>
    <xf numFmtId="164" fontId="4" fillId="2" borderId="9" xfId="3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44" fontId="6" fillId="2" borderId="0" xfId="0" applyNumberFormat="1" applyFont="1" applyFill="1" applyAlignment="1">
      <alignment horizontal="center"/>
    </xf>
    <xf numFmtId="9" fontId="6" fillId="2" borderId="0" xfId="3" applyFont="1" applyFill="1" applyAlignment="1">
      <alignment horizontal="right"/>
    </xf>
    <xf numFmtId="2" fontId="6" fillId="2" borderId="0" xfId="1" applyNumberFormat="1" applyFont="1" applyFill="1" applyAlignment="1">
      <alignment horizontal="right" vertical="center"/>
    </xf>
    <xf numFmtId="0" fontId="3" fillId="3" borderId="8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2" fontId="4" fillId="2" borderId="15" xfId="1" applyNumberFormat="1" applyFont="1" applyFill="1" applyBorder="1" applyAlignment="1">
      <alignment horizontal="center" vertical="center"/>
    </xf>
    <xf numFmtId="2" fontId="4" fillId="2" borderId="16" xfId="1" applyNumberFormat="1" applyFont="1" applyFill="1" applyBorder="1" applyAlignment="1">
      <alignment horizontal="center" vertical="center"/>
    </xf>
    <xf numFmtId="9" fontId="4" fillId="2" borderId="3" xfId="0" applyNumberFormat="1" applyFont="1" applyFill="1" applyBorder="1" applyAlignment="1">
      <alignment horizontal="center"/>
    </xf>
    <xf numFmtId="44" fontId="4" fillId="2" borderId="4" xfId="0" applyNumberFormat="1" applyFont="1" applyFill="1" applyBorder="1"/>
    <xf numFmtId="44" fontId="4" fillId="2" borderId="6" xfId="0" applyNumberFormat="1" applyFont="1" applyFill="1" applyBorder="1"/>
    <xf numFmtId="0" fontId="2" fillId="2" borderId="8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9" fontId="4" fillId="2" borderId="1" xfId="0" applyNumberFormat="1" applyFont="1" applyFill="1" applyBorder="1" applyAlignment="1">
      <alignment horizontal="center"/>
    </xf>
    <xf numFmtId="44" fontId="4" fillId="2" borderId="2" xfId="0" applyNumberFormat="1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BEBE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'Macaulay Duration'!$F$18</c:f>
              <c:strCache>
                <c:ptCount val="1"/>
                <c:pt idx="0">
                  <c:v>Bond Price</c:v>
                </c:pt>
              </c:strCache>
            </c:strRef>
          </c:tx>
          <c:spPr>
            <a:ln w="22225" cap="rnd">
              <a:solidFill>
                <a:srgbClr val="00B0F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5.8883277397702355E-2"/>
                  <c:y val="-0.1064814814814815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D53-ED4B-81BE-2D5D5755FF62}"/>
                </c:ext>
              </c:extLst>
            </c:dLbl>
            <c:dLbl>
              <c:idx val="1"/>
              <c:layout>
                <c:manualLayout>
                  <c:x val="-5.4784916741964632E-2"/>
                  <c:y val="-8.33333333333333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D53-ED4B-81BE-2D5D5755FF62}"/>
                </c:ext>
              </c:extLst>
            </c:dLbl>
            <c:dLbl>
              <c:idx val="2"/>
              <c:layout>
                <c:manualLayout>
                  <c:x val="-5.4784916741964632E-2"/>
                  <c:y val="-6.48148148148148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D53-ED4B-81BE-2D5D5755FF62}"/>
                </c:ext>
              </c:extLst>
            </c:dLbl>
            <c:dLbl>
              <c:idx val="3"/>
              <c:layout>
                <c:manualLayout>
                  <c:x val="-5.888327739770241E-2"/>
                  <c:y val="-6.01851851851851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D53-ED4B-81BE-2D5D5755FF62}"/>
                </c:ext>
              </c:extLst>
            </c:dLbl>
            <c:dLbl>
              <c:idx val="4"/>
              <c:layout>
                <c:manualLayout>
                  <c:x val="-4.9861720666064285E-2"/>
                  <c:y val="-8.3333333333333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D53-ED4B-81BE-2D5D5755FF62}"/>
                </c:ext>
              </c:extLst>
            </c:dLbl>
            <c:dLbl>
              <c:idx val="5"/>
              <c:layout>
                <c:manualLayout>
                  <c:x val="-4.9861720666064285E-2"/>
                  <c:y val="-8.79629629629630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D53-ED4B-81BE-2D5D5755FF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'Macaulay Duration'!$F$19:$F$24</c:f>
              <c:numCache>
                <c:formatCode>_("$"* #,##0.00_);_("$"* \(#,##0.00\);_("$"* "-"??_);_(@_)</c:formatCode>
                <c:ptCount val="6"/>
                <c:pt idx="0">
                  <c:v>1215.7543265364652</c:v>
                </c:pt>
                <c:pt idx="1">
                  <c:v>1160.7551912485351</c:v>
                </c:pt>
                <c:pt idx="2">
                  <c:v>1105.7560559606045</c:v>
                </c:pt>
                <c:pt idx="3">
                  <c:v>1050.7569206726744</c:v>
                </c:pt>
                <c:pt idx="4">
                  <c:v>995.75778538474412</c:v>
                </c:pt>
                <c:pt idx="5">
                  <c:v>940.75865009681377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53-ED4B-81BE-2D5D5755FF6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7540048"/>
        <c:axId val="1087541696"/>
      </c:lineChart>
      <c:catAx>
        <c:axId val="10875400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541696"/>
        <c:crosses val="autoZero"/>
        <c:auto val="1"/>
        <c:lblAlgn val="ctr"/>
        <c:lblOffset val="100"/>
        <c:noMultiLvlLbl val="0"/>
      </c:catAx>
      <c:valAx>
        <c:axId val="10875416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54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774700</xdr:colOff>
      <xdr:row>26</xdr:row>
      <xdr:rowOff>76200</xdr:rowOff>
    </xdr:from>
    <xdr:to>
      <xdr:col>5</xdr:col>
      <xdr:colOff>1066800</xdr:colOff>
      <xdr:row>42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127F93-88C5-71B2-301D-90F390151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0.44877</cdr:x>
      <cdr:y>0.8498</cdr:y>
    </cdr:from>
    <cdr:to>
      <cdr:x>0.6209</cdr:x>
      <cdr:y>0.9249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04E4B1-FE7E-0F21-7431-95601560D153}"/>
            </a:ext>
          </a:extLst>
        </cdr:cNvPr>
        <cdr:cNvSpPr txBox="1"/>
      </cdr:nvSpPr>
      <cdr:spPr>
        <a:xfrm xmlns:a="http://schemas.openxmlformats.org/drawingml/2006/main">
          <a:off x="2781300" y="2730500"/>
          <a:ext cx="10668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rgbClr val="BEBEBE"/>
              </a:solidFill>
            </a:rPr>
            <a:t>Interest Rates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69A74-020C-0040-BA37-BA8A8425DEBA}">
  <dimension ref="B1:F24"/>
  <sheetViews>
    <sheetView tabSelected="1" workbookViewId="0">
      <selection activeCell="J13" sqref="J12:J13"/>
    </sheetView>
  </sheetViews>
  <sheetFormatPr baseColWidth="10" defaultRowHeight="16" x14ac:dyDescent="0.2"/>
  <cols>
    <col min="1" max="1" width="10.83203125" style="1"/>
    <col min="2" max="2" width="11.5" style="1" bestFit="1" customWidth="1"/>
    <col min="3" max="3" width="14.83203125" style="1" bestFit="1" customWidth="1"/>
    <col min="4" max="5" width="20.1640625" style="1" bestFit="1" customWidth="1"/>
    <col min="6" max="6" width="15" style="1" bestFit="1" customWidth="1"/>
    <col min="7" max="16384" width="10.83203125" style="1"/>
  </cols>
  <sheetData>
    <row r="1" spans="2:6" ht="17" thickBot="1" x14ac:dyDescent="0.25"/>
    <row r="2" spans="2:6" ht="17" thickBot="1" x14ac:dyDescent="0.25">
      <c r="B2" s="6" t="s">
        <v>0</v>
      </c>
      <c r="C2" s="5" t="s">
        <v>1</v>
      </c>
      <c r="D2" s="7" t="s">
        <v>2</v>
      </c>
    </row>
    <row r="3" spans="2:6" ht="17" thickBot="1" x14ac:dyDescent="0.25">
      <c r="B3" s="11">
        <v>0.06</v>
      </c>
      <c r="C3" s="12">
        <v>0.05</v>
      </c>
      <c r="D3" s="13">
        <v>6</v>
      </c>
    </row>
    <row r="5" spans="2:6" ht="17" thickBot="1" x14ac:dyDescent="0.25"/>
    <row r="6" spans="2:6" ht="17" thickBot="1" x14ac:dyDescent="0.25">
      <c r="B6" s="8" t="s">
        <v>3</v>
      </c>
      <c r="C6" s="9" t="s">
        <v>4</v>
      </c>
      <c r="D6" s="9" t="s">
        <v>7</v>
      </c>
      <c r="E6" s="9" t="s">
        <v>5</v>
      </c>
      <c r="F6" s="10" t="s">
        <v>6</v>
      </c>
    </row>
    <row r="7" spans="2:6" x14ac:dyDescent="0.2">
      <c r="B7" s="4">
        <v>1</v>
      </c>
      <c r="C7" s="4">
        <f>1000*$B$3</f>
        <v>60</v>
      </c>
      <c r="D7" s="14">
        <f>C7/(1+$C$3)^B7</f>
        <v>57.142857142857139</v>
      </c>
      <c r="E7" s="15">
        <f>D7/$D$14</f>
        <v>5.438256557594251E-2</v>
      </c>
      <c r="F7" s="16">
        <f>E7*B7</f>
        <v>5.438256557594251E-2</v>
      </c>
    </row>
    <row r="8" spans="2:6" x14ac:dyDescent="0.2">
      <c r="B8" s="4">
        <v>2</v>
      </c>
      <c r="C8" s="4">
        <f t="shared" ref="C8:C12" si="0">1000*$B$3</f>
        <v>60</v>
      </c>
      <c r="D8" s="14">
        <f t="shared" ref="D8:D12" si="1">C8/(1+$C$3)^B8</f>
        <v>54.42176870748299</v>
      </c>
      <c r="E8" s="15">
        <f t="shared" ref="E8:E12" si="2">D8/$D$14</f>
        <v>5.1792919596135724E-2</v>
      </c>
      <c r="F8" s="16">
        <f t="shared" ref="F8:F12" si="3">E8*B8</f>
        <v>0.10358583919227145</v>
      </c>
    </row>
    <row r="9" spans="2:6" x14ac:dyDescent="0.2">
      <c r="B9" s="4">
        <v>3</v>
      </c>
      <c r="C9" s="4">
        <f t="shared" si="0"/>
        <v>60</v>
      </c>
      <c r="D9" s="14">
        <f t="shared" si="1"/>
        <v>51.830255911888557</v>
      </c>
      <c r="E9" s="15">
        <f t="shared" si="2"/>
        <v>4.9326590091557827E-2</v>
      </c>
      <c r="F9" s="16">
        <f t="shared" si="3"/>
        <v>0.14797977027467349</v>
      </c>
    </row>
    <row r="10" spans="2:6" x14ac:dyDescent="0.2">
      <c r="B10" s="4">
        <v>4</v>
      </c>
      <c r="C10" s="4">
        <f t="shared" si="0"/>
        <v>60</v>
      </c>
      <c r="D10" s="14">
        <f t="shared" si="1"/>
        <v>49.362148487512918</v>
      </c>
      <c r="E10" s="15">
        <f t="shared" si="2"/>
        <v>4.69777048491027E-2</v>
      </c>
      <c r="F10" s="16">
        <f t="shared" si="3"/>
        <v>0.1879108193964108</v>
      </c>
    </row>
    <row r="11" spans="2:6" x14ac:dyDescent="0.2">
      <c r="B11" s="4">
        <v>5</v>
      </c>
      <c r="C11" s="4">
        <f t="shared" si="0"/>
        <v>60</v>
      </c>
      <c r="D11" s="14">
        <f t="shared" si="1"/>
        <v>47.011569988107539</v>
      </c>
      <c r="E11" s="15">
        <f t="shared" si="2"/>
        <v>4.4740671284859715E-2</v>
      </c>
      <c r="F11" s="16">
        <f t="shared" si="3"/>
        <v>0.22370335642429856</v>
      </c>
    </row>
    <row r="12" spans="2:6" x14ac:dyDescent="0.2">
      <c r="B12" s="3">
        <v>6</v>
      </c>
      <c r="C12" s="3">
        <f>1000*(1+$B$3)</f>
        <v>1060</v>
      </c>
      <c r="D12" s="17">
        <f t="shared" si="1"/>
        <v>790.98832043482537</v>
      </c>
      <c r="E12" s="18">
        <f t="shared" si="2"/>
        <v>0.75277954860240159</v>
      </c>
      <c r="F12" s="19">
        <f t="shared" si="3"/>
        <v>4.5166772916144096</v>
      </c>
    </row>
    <row r="14" spans="2:6" ht="19" x14ac:dyDescent="0.35">
      <c r="D14" s="20">
        <f>SUM(D7:D12)</f>
        <v>1050.7569206726744</v>
      </c>
      <c r="E14" s="21">
        <f>SUM(E7:E12)</f>
        <v>1</v>
      </c>
      <c r="F14" s="22">
        <f>SUM(F7:F12)</f>
        <v>5.2342396424780064</v>
      </c>
    </row>
    <row r="17" spans="2:6" ht="17" thickBot="1" x14ac:dyDescent="0.25"/>
    <row r="18" spans="2:6" x14ac:dyDescent="0.2">
      <c r="B18" s="23" t="s">
        <v>8</v>
      </c>
      <c r="C18" s="24"/>
      <c r="E18" s="30" t="s">
        <v>1</v>
      </c>
      <c r="F18" s="31" t="s">
        <v>9</v>
      </c>
    </row>
    <row r="19" spans="2:6" ht="17" thickBot="1" x14ac:dyDescent="0.25">
      <c r="B19" s="25">
        <f>F14</f>
        <v>5.2342396424780064</v>
      </c>
      <c r="C19" s="26"/>
      <c r="E19" s="32">
        <v>0.02</v>
      </c>
      <c r="F19" s="33">
        <f>(1+(($E$22-E19)*$B$19))*$F$22</f>
        <v>1215.7543265364652</v>
      </c>
    </row>
    <row r="20" spans="2:6" x14ac:dyDescent="0.2">
      <c r="E20" s="27">
        <v>0.03</v>
      </c>
      <c r="F20" s="28">
        <f>(1+(($E$22-E20)*$B$19))*$F$22</f>
        <v>1160.7551912485351</v>
      </c>
    </row>
    <row r="21" spans="2:6" x14ac:dyDescent="0.2">
      <c r="E21" s="27">
        <v>0.04</v>
      </c>
      <c r="F21" s="28">
        <f>(1+(($E$22-E21)*$B$19))*$F$22</f>
        <v>1105.7560559606045</v>
      </c>
    </row>
    <row r="22" spans="2:6" x14ac:dyDescent="0.2">
      <c r="E22" s="27">
        <v>0.05</v>
      </c>
      <c r="F22" s="28">
        <f>D14</f>
        <v>1050.7569206726744</v>
      </c>
    </row>
    <row r="23" spans="2:6" x14ac:dyDescent="0.2">
      <c r="E23" s="27">
        <v>0.06</v>
      </c>
      <c r="F23" s="28">
        <f>(1+(($E$22-E23)*$B$19))*$F$22</f>
        <v>995.75778538474412</v>
      </c>
    </row>
    <row r="24" spans="2:6" x14ac:dyDescent="0.2">
      <c r="E24" s="2">
        <v>7.0000000000000007E-2</v>
      </c>
      <c r="F24" s="29">
        <f>(1+(($E$22-E24)*$B$19))*$F$22</f>
        <v>940.75865009681377</v>
      </c>
    </row>
  </sheetData>
  <mergeCells count="2">
    <mergeCell ref="B18:C18"/>
    <mergeCell ref="B19:C19"/>
  </mergeCells>
  <pageMargins left="0.7" right="0.7" top="0.75" bottom="0.75" header="0.3" footer="0.3"/>
  <ignoredErrors>
    <ignoredError sqref="F22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Macaulay 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jonatan</dc:creator>
  <cp:lastModifiedBy>jonatan</cp:lastModifiedBy>
  <dcterms:created xsi:type="dcterms:W3CDTF">2025-03-04T09:37:15Z</dcterms:created>
  <dcterms:modified xsi:type="dcterms:W3CDTF">2025-03-04T10:09:20Z</dcterms:modified>
</cp:coreProperties>
</file>