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/Desktop/"/>
    </mc:Choice>
  </mc:AlternateContent>
  <xr:revisionPtr revIDLastSave="0" documentId="8_{1C6529B7-3A99-6447-8B3F-87D54FB0277C}" xr6:coauthVersionLast="47" xr6:coauthVersionMax="47" xr10:uidLastSave="{00000000-0000-0000-0000-000000000000}"/>
  <bookViews>
    <workbookView xWindow="18600" yWindow="-20920" windowWidth="20960" windowHeight="20780" xr2:uid="{B9EFDCB4-5699-214F-B4CC-7F693595E568}"/>
  </bookViews>
  <sheets>
    <sheet name="G + Z Spread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G9" i="1"/>
  <c r="G10" i="1"/>
  <c r="G11" i="1"/>
  <c r="G8" i="1"/>
  <c r="F9" i="1"/>
  <c r="F10" i="1"/>
  <c r="F11" i="1"/>
  <c r="F8" i="1"/>
  <c r="D11" i="1"/>
  <c r="D10" i="1"/>
  <c r="D9" i="1"/>
  <c r="D8" i="1"/>
  <c r="G4" i="1"/>
  <c r="G3" i="1"/>
  <c r="I3" i="1" s="1"/>
</calcChain>
</file>

<file path=xl/sharedStrings.xml><?xml version="1.0" encoding="utf-8"?>
<sst xmlns="http://schemas.openxmlformats.org/spreadsheetml/2006/main" count="15" uniqueCount="14">
  <si>
    <t>Spot Rates</t>
  </si>
  <si>
    <t>CFs</t>
  </si>
  <si>
    <t>PV</t>
  </si>
  <si>
    <t>Years</t>
  </si>
  <si>
    <t>Corporate Bond</t>
  </si>
  <si>
    <t>Government Bond</t>
  </si>
  <si>
    <t>FV</t>
  </si>
  <si>
    <t>Coupon %</t>
  </si>
  <si>
    <t>YTM</t>
  </si>
  <si>
    <t>Years to Maturity</t>
  </si>
  <si>
    <t>G Spread</t>
  </si>
  <si>
    <t>Z Spread</t>
  </si>
  <si>
    <t>Yields</t>
  </si>
  <si>
    <t>BOND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</si>
</sst>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8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/>
    <xf numFmtId="0" fontId="0" fillId="3" borderId="2" xfId="0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6" xfId="0" applyFont="1" applyFill="1" applyBorder="1"/>
    <xf numFmtId="0" fontId="0" fillId="4" borderId="7" xfId="0" applyFont="1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0" fontId="0" fillId="4" borderId="0" xfId="1" applyNumberFormat="1" applyFont="1" applyFill="1" applyAlignment="1">
      <alignment horizontal="center"/>
    </xf>
    <xf numFmtId="9" fontId="0" fillId="4" borderId="0" xfId="0" applyNumberFormat="1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2" fontId="2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Spot Rates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'G + Z Spread'!$C$8:$C$11</c:f>
              <c:numCache>
                <c:formatCode>0.0%</c:formatCode>
                <c:ptCount val="4"/>
                <c:pt idx="0" formatCode="0%">
                  <c:v>0.03</c:v>
                </c:pt>
                <c:pt idx="1">
                  <c:v>3.5000000000000003E-2</c:v>
                </c:pt>
                <c:pt idx="2">
                  <c:v>0.04</c:v>
                </c:pt>
                <c:pt idx="3" formatCode="0.00%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B-3342-8468-661AC4AB8A6D}"/>
            </c:ext>
          </c:extLst>
        </c:ser>
        <c:ser>
          <c:idx val="1"/>
          <c:order val="1"/>
          <c:tx>
            <c:v>Issuer Yields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'G + Z Spread'!$F$8:$F$11</c:f>
              <c:numCache>
                <c:formatCode>0.00%</c:formatCode>
                <c:ptCount val="4"/>
                <c:pt idx="0">
                  <c:v>4.8210000000000003E-2</c:v>
                </c:pt>
                <c:pt idx="1">
                  <c:v>5.3210000000000007E-2</c:v>
                </c:pt>
                <c:pt idx="2">
                  <c:v>5.8209999999999998E-2</c:v>
                </c:pt>
                <c:pt idx="3">
                  <c:v>6.071E-2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3B-3342-8468-661AC4AB8A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7540048"/>
        <c:axId val="1087541696"/>
      </c:lineChart>
      <c:catAx>
        <c:axId val="1087540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1696"/>
        <c:crosses val="autoZero"/>
        <c:auto val="1"/>
        <c:lblAlgn val="ctr"/>
        <c:lblOffset val="100"/>
        <c:noMultiLvlLbl val="0"/>
      </c:catAx>
      <c:valAx>
        <c:axId val="108754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672565</xdr:colOff>
      <xdr:row>13</xdr:row>
      <xdr:rowOff>203316</xdr:rowOff>
    </xdr:from>
    <xdr:to>
      <xdr:col>9</xdr:col>
      <xdr:colOff>80090</xdr:colOff>
      <xdr:row>29</xdr:row>
      <xdr:rowOff>165217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5F07A-A657-3B4C-89B8-EB862098B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natan/Desktop/Quant/max_drawdown.xlsx" TargetMode="External"/><Relationship Id="rId1" Type="http://schemas.openxmlformats.org/officeDocument/2006/relationships/externalLinkPath" Target="Quant/max_drawdow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natan/Downloads/https___ryanoconnellfinance.com_wp-content_uploads_2024_10_Z-Spread-and-G-Spread-Calculator.xlsx" TargetMode="External"/><Relationship Id="rId1" Type="http://schemas.openxmlformats.org/officeDocument/2006/relationships/externalLinkPath" Target="/Users/jonatan/Downloads/https___ryanoconnellfinance.com_wp-content_uploads_2024_10_Z-Spread-and-G-Spread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x_Drawdown"/>
    </sheetNames>
    <sheetDataSet>
      <sheetData sheetId="0">
        <row r="3">
          <cell r="C3">
            <v>1000</v>
          </cell>
        </row>
        <row r="4">
          <cell r="C4">
            <v>1091</v>
          </cell>
        </row>
        <row r="5">
          <cell r="C5">
            <v>1400</v>
          </cell>
        </row>
        <row r="6">
          <cell r="C6">
            <v>1291</v>
          </cell>
        </row>
        <row r="7">
          <cell r="C7">
            <v>1457</v>
          </cell>
        </row>
        <row r="8">
          <cell r="C8">
            <v>1654.115377499435</v>
          </cell>
        </row>
        <row r="9">
          <cell r="C9">
            <v>1981</v>
          </cell>
        </row>
        <row r="10">
          <cell r="C10">
            <v>2485</v>
          </cell>
        </row>
        <row r="11">
          <cell r="C11">
            <v>2939.2286195978731</v>
          </cell>
        </row>
        <row r="12">
          <cell r="C12">
            <v>3035.459983459763</v>
          </cell>
        </row>
        <row r="13">
          <cell r="C13">
            <v>3211</v>
          </cell>
        </row>
        <row r="14">
          <cell r="C14">
            <v>3414</v>
          </cell>
        </row>
        <row r="15">
          <cell r="C15">
            <v>2421</v>
          </cell>
        </row>
        <row r="16">
          <cell r="C16">
            <v>1974</v>
          </cell>
        </row>
        <row r="17">
          <cell r="C17">
            <v>1964</v>
          </cell>
        </row>
        <row r="18">
          <cell r="C18">
            <v>2241</v>
          </cell>
        </row>
        <row r="19">
          <cell r="C19">
            <v>2145</v>
          </cell>
        </row>
        <row r="20">
          <cell r="C20">
            <v>1753</v>
          </cell>
        </row>
        <row r="21">
          <cell r="C21">
            <v>1981</v>
          </cell>
        </row>
        <row r="22">
          <cell r="C22">
            <v>1425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 Spread and G Spread"/>
    </sheetNames>
    <sheetDataSet>
      <sheetData sheetId="0"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</row>
        <row r="4">
          <cell r="B4" t="str">
            <v>Spot Rates</v>
          </cell>
          <cell r="C4">
            <v>0.02</v>
          </cell>
          <cell r="D4">
            <v>2.5000000000000001E-2</v>
          </cell>
          <cell r="E4">
            <v>3.2500000000000001E-2</v>
          </cell>
          <cell r="F4">
            <v>3.7999999999999999E-2</v>
          </cell>
        </row>
        <row r="9">
          <cell r="B9" t="str">
            <v>Issuer Yields</v>
          </cell>
          <cell r="C9">
            <v>3.7028127652904454E-2</v>
          </cell>
          <cell r="D9">
            <v>4.2028127652904451E-2</v>
          </cell>
          <cell r="E9">
            <v>4.9528127652904458E-2</v>
          </cell>
          <cell r="F9">
            <v>5.5028127652904449E-2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9F3A-CA11-4149-9B41-907CCAB5C552}">
  <dimension ref="B1:I11"/>
  <sheetViews>
    <sheetView tabSelected="1" zoomScale="111" workbookViewId="0">
      <selection activeCell="J29" sqref="J29"/>
    </sheetView>
  </sheetViews>
  <sheetFormatPr baseColWidth="10" defaultRowHeight="16" x14ac:dyDescent="0.2"/>
  <cols>
    <col min="1" max="1" width="10.83203125" style="1"/>
    <col min="2" max="2" width="16" style="1" bestFit="1" customWidth="1"/>
    <col min="3" max="3" width="11.5" style="1" bestFit="1" customWidth="1"/>
    <col min="4" max="4" width="4.1640625" style="1" bestFit="1" customWidth="1"/>
    <col min="5" max="5" width="9.1640625" style="1" bestFit="1" customWidth="1"/>
    <col min="6" max="6" width="15.33203125" style="1" bestFit="1" customWidth="1"/>
    <col min="7" max="7" width="5.1640625" style="1" bestFit="1" customWidth="1"/>
    <col min="8" max="16384" width="10.83203125" style="1"/>
  </cols>
  <sheetData>
    <row r="1" spans="2:9" ht="17" thickBot="1" x14ac:dyDescent="0.25"/>
    <row r="2" spans="2:9" x14ac:dyDescent="0.2">
      <c r="C2" s="11" t="s">
        <v>2</v>
      </c>
      <c r="D2" s="12" t="s">
        <v>6</v>
      </c>
      <c r="E2" s="12" t="s">
        <v>7</v>
      </c>
      <c r="F2" s="12" t="s">
        <v>9</v>
      </c>
      <c r="G2" s="13" t="s">
        <v>8</v>
      </c>
      <c r="I2" s="2" t="s">
        <v>10</v>
      </c>
    </row>
    <row r="3" spans="2:9" ht="17" thickBot="1" x14ac:dyDescent="0.25">
      <c r="B3" s="14" t="s">
        <v>4</v>
      </c>
      <c r="C3" s="15">
        <v>96.25</v>
      </c>
      <c r="D3" s="15">
        <v>100</v>
      </c>
      <c r="E3" s="16">
        <v>0.06</v>
      </c>
      <c r="F3" s="15">
        <v>5</v>
      </c>
      <c r="G3" s="17">
        <f>RATE(F3,E3*D3,-C3,D3)</f>
        <v>6.9124471043869443E-2</v>
      </c>
      <c r="I3" s="3">
        <f>G3-G4</f>
        <v>3.7530228878937734E-2</v>
      </c>
    </row>
    <row r="4" spans="2:9" x14ac:dyDescent="0.2">
      <c r="B4" s="14" t="s">
        <v>5</v>
      </c>
      <c r="C4" s="15">
        <v>112.95</v>
      </c>
      <c r="D4" s="15">
        <v>100</v>
      </c>
      <c r="E4" s="16">
        <v>0.06</v>
      </c>
      <c r="F4" s="15">
        <v>5</v>
      </c>
      <c r="G4" s="17">
        <f>RATE(F4,E4*D4,-C4,D4)</f>
        <v>3.1594242164931709E-2</v>
      </c>
    </row>
    <row r="6" spans="2:9" ht="17" thickBot="1" x14ac:dyDescent="0.25"/>
    <row r="7" spans="2:9" ht="17" thickBot="1" x14ac:dyDescent="0.25">
      <c r="B7" s="9" t="s">
        <v>3</v>
      </c>
      <c r="C7" s="6" t="s">
        <v>0</v>
      </c>
      <c r="D7" s="6" t="s">
        <v>1</v>
      </c>
      <c r="E7" s="6" t="s">
        <v>11</v>
      </c>
      <c r="F7" s="6" t="s">
        <v>12</v>
      </c>
      <c r="G7" s="10" t="s">
        <v>2</v>
      </c>
      <c r="I7" s="2" t="s">
        <v>13</v>
      </c>
    </row>
    <row r="8" spans="2:9" ht="17" thickBot="1" x14ac:dyDescent="0.25">
      <c r="B8" s="4">
        <v>1</v>
      </c>
      <c r="C8" s="19">
        <v>0.03</v>
      </c>
      <c r="D8" s="8">
        <f>D3*E3</f>
        <v>6</v>
      </c>
      <c r="E8" s="20">
        <v>1.821E-2</v>
      </c>
      <c r="F8" s="20">
        <f>C8+E8</f>
        <v>4.8210000000000003E-2</v>
      </c>
      <c r="G8" s="8">
        <f>D8/(1+(C8+E8))^B8</f>
        <v>5.7240438461758609</v>
      </c>
      <c r="I8" s="21">
        <f>SUM(G8:G11)</f>
        <v>99.933770948113761</v>
      </c>
    </row>
    <row r="9" spans="2:9" x14ac:dyDescent="0.2">
      <c r="B9" s="4">
        <v>2</v>
      </c>
      <c r="C9" s="7">
        <v>3.5000000000000003E-2</v>
      </c>
      <c r="D9" s="8">
        <f>D3*E3</f>
        <v>6</v>
      </c>
      <c r="E9" s="20">
        <v>1.821E-2</v>
      </c>
      <c r="F9" s="20">
        <f t="shared" ref="F9:F11" si="0">C9+E9</f>
        <v>5.3210000000000007E-2</v>
      </c>
      <c r="G9" s="8">
        <f t="shared" ref="G9:G11" si="1">D9/(1+(C9+E9))^B9</f>
        <v>5.409053816590415</v>
      </c>
    </row>
    <row r="10" spans="2:9" x14ac:dyDescent="0.2">
      <c r="B10" s="4">
        <v>3</v>
      </c>
      <c r="C10" s="7">
        <v>0.04</v>
      </c>
      <c r="D10" s="8">
        <f>D3*E3</f>
        <v>6</v>
      </c>
      <c r="E10" s="20">
        <v>1.821E-2</v>
      </c>
      <c r="F10" s="20">
        <f t="shared" si="0"/>
        <v>5.8209999999999998E-2</v>
      </c>
      <c r="G10" s="8">
        <f t="shared" si="1"/>
        <v>5.0633233936673641</v>
      </c>
    </row>
    <row r="11" spans="2:9" x14ac:dyDescent="0.2">
      <c r="B11" s="5">
        <v>4</v>
      </c>
      <c r="C11" s="18">
        <v>4.2500000000000003E-2</v>
      </c>
      <c r="D11" s="8">
        <f>D3*E3+D3</f>
        <v>106</v>
      </c>
      <c r="E11" s="20">
        <v>1.821E-2</v>
      </c>
      <c r="F11" s="20">
        <f t="shared" si="0"/>
        <v>6.071E-2</v>
      </c>
      <c r="G11" s="8">
        <f t="shared" si="1"/>
        <v>83.737349891680125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 + Z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jonatan</cp:lastModifiedBy>
  <dcterms:created xsi:type="dcterms:W3CDTF">2025-03-04T14:15:47Z</dcterms:created>
  <dcterms:modified xsi:type="dcterms:W3CDTF">2025-03-04T14:37:05Z</dcterms:modified>
</cp:coreProperties>
</file>