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Q:\FINANCEIRO\3 - MARÇO\"/>
    </mc:Choice>
  </mc:AlternateContent>
  <xr:revisionPtr revIDLastSave="0" documentId="13_ncr:1_{0725BAA1-1ABD-486E-9632-8A9A479FB5D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ESPESAS" sheetId="1" r:id="rId1"/>
    <sheet name="DESP. FIXAS" sheetId="2" r:id="rId2"/>
    <sheet name="DESP. VARIÁVEIS" sheetId="3" r:id="rId3"/>
    <sheet name="AUXÍLIOS" sheetId="4" r:id="rId4"/>
    <sheet name="RESSARCIMENTOS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E7" i="1"/>
  <c r="E7" i="4" l="1"/>
  <c r="E9" i="2" l="1"/>
  <c r="C8" i="2" l="1"/>
  <c r="C6" i="4"/>
  <c r="E7" i="3" l="1"/>
  <c r="C5" i="5"/>
  <c r="B2" i="1"/>
  <c r="E8" i="2" l="1"/>
  <c r="D2" i="1" s="1"/>
  <c r="E6" i="5" l="1"/>
  <c r="E7" i="5"/>
  <c r="C5" i="1" l="1"/>
  <c r="B5" i="5"/>
  <c r="A3" i="5"/>
  <c r="A2" i="5"/>
  <c r="A1" i="5"/>
  <c r="B6" i="4"/>
  <c r="D3" i="4"/>
  <c r="D3" i="5" s="1"/>
  <c r="C3" i="4"/>
  <c r="A3" i="4"/>
  <c r="A2" i="4"/>
  <c r="A1" i="4"/>
  <c r="E8" i="3"/>
  <c r="E9" i="3" s="1"/>
  <c r="B6" i="3"/>
  <c r="E3" i="3"/>
  <c r="E3" i="4" s="1"/>
  <c r="A3" i="3"/>
  <c r="A2" i="3"/>
  <c r="A1" i="3"/>
  <c r="B8" i="2"/>
  <c r="A2" i="2"/>
  <c r="A1" i="2"/>
  <c r="E5" i="1"/>
  <c r="B5" i="1"/>
  <c r="B4" i="1"/>
  <c r="E3" i="1"/>
  <c r="C3" i="1"/>
  <c r="B3" i="1"/>
  <c r="A2" i="1"/>
  <c r="A1" i="1"/>
  <c r="E8" i="4" l="1"/>
  <c r="E9" i="4" s="1"/>
  <c r="D5" i="1"/>
  <c r="C4" i="1"/>
  <c r="E4" i="1"/>
  <c r="D3" i="1"/>
  <c r="C2" i="1"/>
  <c r="C6" i="1" l="1"/>
  <c r="E8" i="5"/>
  <c r="D4" i="1"/>
  <c r="D6" i="1" s="1"/>
  <c r="E10" i="2" l="1"/>
  <c r="E11" i="2" s="1"/>
  <c r="E2" i="1" l="1"/>
  <c r="E6" i="1" s="1"/>
  <c r="F7" i="1" s="1"/>
  <c r="F8" i="1" s="1"/>
  <c r="E9" i="1" l="1"/>
  <c r="E8" i="1"/>
</calcChain>
</file>

<file path=xl/sharedStrings.xml><?xml version="1.0" encoding="utf-8"?>
<sst xmlns="http://schemas.openxmlformats.org/spreadsheetml/2006/main" count="70" uniqueCount="35">
  <si>
    <t>PAGO</t>
  </si>
  <si>
    <t>AGUARDANDO</t>
  </si>
  <si>
    <t>TOTAL</t>
  </si>
  <si>
    <t xml:space="preserve">SOMATÓRIA </t>
  </si>
  <si>
    <t>RECEITA ESCRITÓRIO</t>
  </si>
  <si>
    <t>RESULTADO MÊS</t>
  </si>
  <si>
    <t>CONFERENCIA</t>
  </si>
  <si>
    <t>CLASSIFICAÇÃO</t>
  </si>
  <si>
    <t>DATA PAGTO</t>
  </si>
  <si>
    <t xml:space="preserve"> FIXAS</t>
  </si>
  <si>
    <t>VALOR</t>
  </si>
  <si>
    <t>SITUAÇÃO</t>
  </si>
  <si>
    <t>OBS:</t>
  </si>
  <si>
    <t>ÁGUA /ESGOTO</t>
  </si>
  <si>
    <t>TELEFONE / INTERNET</t>
  </si>
  <si>
    <t>ENERGIA ELÉTRICA</t>
  </si>
  <si>
    <t>ALUGUEL</t>
  </si>
  <si>
    <t>SUBTOTAL 1</t>
  </si>
  <si>
    <t xml:space="preserve">AGUARDANDO </t>
  </si>
  <si>
    <t xml:space="preserve"> VARIÁVEIS</t>
  </si>
  <si>
    <t>SUBTOTAL 2</t>
  </si>
  <si>
    <t>AUXÍLIOS / BOLSAS</t>
  </si>
  <si>
    <t>SUBTOTAL 3</t>
  </si>
  <si>
    <t>RESSARCIMENTOS</t>
  </si>
  <si>
    <t>PARCEIRO</t>
  </si>
  <si>
    <t>SUBTOTAL 4</t>
  </si>
  <si>
    <t>AUX. TRANSP. BRUNA SILVA</t>
  </si>
  <si>
    <t>BOLSA ESTÁGIO BRUNA SILVA</t>
  </si>
  <si>
    <t>REF. MARÇO 2025</t>
  </si>
  <si>
    <t>MARÇO</t>
  </si>
  <si>
    <t>REF. ABRIL 2025</t>
  </si>
  <si>
    <t>WESLEY CIRQUEIRA</t>
  </si>
  <si>
    <t>SOCIAL MÉDIA REDES SOCIAIS</t>
  </si>
  <si>
    <t>PATROCÍNIO REDES SOCIAIS</t>
  </si>
  <si>
    <t>GOOGLE ADS + LANDING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</si>
</sst>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rgb="FF99FF66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9DB9"/>
        <bgColor indexed="64"/>
      </patternFill>
    </fill>
    <fill>
      <patternFill patternType="solid">
        <fgColor rgb="FFDB9DB9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99FF66"/>
      </patternFill>
    </fill>
    <fill>
      <patternFill patternType="solid">
        <fgColor theme="7" tint="0.59999389629810485"/>
        <bgColor rgb="FF99FF66"/>
      </patternFill>
    </fill>
    <fill>
      <patternFill patternType="solid">
        <fgColor rgb="FFCC0000"/>
        <bgColor indexed="64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1" applyFill="1"/>
    <xf numFmtId="0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6" borderId="2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4" fillId="11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7" fillId="12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1" applyFont="1" applyFill="1"/>
    <xf numFmtId="164" fontId="0" fillId="6" borderId="1" xfId="0" applyNumberForma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4" fillId="15" borderId="2" xfId="0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164" fontId="6" fillId="18" borderId="2" xfId="0" applyNumberFormat="1" applyFont="1" applyFill="1" applyBorder="1" applyAlignment="1">
      <alignment horizontal="center"/>
    </xf>
    <xf numFmtId="164" fontId="5" fillId="8" borderId="2" xfId="0" applyNumberFormat="1" applyFont="1" applyFill="1" applyBorder="1" applyAlignment="1">
      <alignment horizontal="center"/>
    </xf>
    <xf numFmtId="17" fontId="12" fillId="12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14" fontId="6" fillId="19" borderId="1" xfId="0" applyNumberFormat="1" applyFont="1" applyFill="1" applyBorder="1" applyAlignment="1">
      <alignment horizontal="center"/>
    </xf>
    <xf numFmtId="164" fontId="6" fillId="19" borderId="2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4" fontId="14" fillId="20" borderId="1" xfId="0" applyNumberFormat="1" applyFont="1" applyFill="1" applyBorder="1" applyAlignment="1">
      <alignment horizontal="center"/>
    </xf>
    <xf numFmtId="14" fontId="5" fillId="21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1250F"/>
      <color rgb="FFFF6600"/>
      <color rgb="FFB4C6E7"/>
      <color rgb="FFFF3399"/>
      <color rgb="FF11DF2A"/>
      <color rgb="FFDB9DB9"/>
      <color rgb="FFCC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MATRIZ\05%20-%20MAIO\MA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EITAS%20UNID.%202%20-%20MAR&#199;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12">
          <cell r="C12" t="str">
            <v>DESPESAS</v>
          </cell>
        </row>
      </sheetData>
      <sheetData sheetId="1">
        <row r="2">
          <cell r="C2">
            <v>19402.729999999996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 JANEIRO"/>
      <sheetName val="RECEITAS FEVEREIRO"/>
      <sheetName val="RECEITAS MARÇO"/>
    </sheetNames>
    <sheetDataSet>
      <sheetData sheetId="0" refreshError="1"/>
      <sheetData sheetId="1" refreshError="1"/>
      <sheetData sheetId="2">
        <row r="49">
          <cell r="S49">
            <v>5076.451969696971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JS%20Advogados/FINANCEIRO/2024/06%20-%20JUNHO/1%20-%20MENU%20PRINCIPAL.xlsx" TargetMode="External"/><Relationship Id="rId1" Type="http://schemas.openxmlformats.org/officeDocument/2006/relationships/hyperlink" Target="../../JS%20Advogados/FINANCEIRO/2024/06%20-%20JUNHO/MAIO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JS%20Advogados/FINANCEIRO/2024/06%20-%20JUNHO/MAIO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JS%20Advogados/FINANCEIRO/2024/06%20-%20JUNHO/MAIO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JS%20Advogados/FINANCEIRO/2024/06%20-%20JUNHO/MA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3"/>
  <sheetViews>
    <sheetView workbookViewId="0">
      <selection activeCell="E8" sqref="E8"/>
    </sheetView>
  </sheetViews>
  <sheetFormatPr defaultColWidth="9" defaultRowHeight="15"/>
  <cols>
    <col min="1" max="1" width="16.28515625" customWidth="1"/>
    <col min="2" max="2" width="36.140625" customWidth="1"/>
    <col min="3" max="3" width="11.7109375" style="41" customWidth="1"/>
    <col min="4" max="4" width="16.7109375" style="41" customWidth="1"/>
    <col min="5" max="5" width="22.28515625" customWidth="1"/>
    <col min="6" max="6" width="11.7109375" style="61" customWidth="1"/>
    <col min="7" max="7" width="17.5703125" customWidth="1"/>
  </cols>
  <sheetData>
    <row r="1" spans="1:7">
      <c r="A1" s="42" t="str">
        <f>'[1]MENU PRINCIPAL'!A1</f>
        <v>MENU PRINCIPAL</v>
      </c>
      <c r="B1" s="68" t="s">
        <v>29</v>
      </c>
      <c r="C1" s="43" t="s">
        <v>0</v>
      </c>
      <c r="D1" s="40" t="s">
        <v>1</v>
      </c>
      <c r="E1" s="15" t="s">
        <v>2</v>
      </c>
    </row>
    <row r="2" spans="1:7">
      <c r="A2" s="44" t="str">
        <f>'[1]MENU PRINCIPAL'!C12</f>
        <v>DESPESAS</v>
      </c>
      <c r="B2" s="45" t="str">
        <f>'DESP. FIXAS'!B3</f>
        <v xml:space="preserve"> FIXAS</v>
      </c>
      <c r="C2" s="43">
        <f>'DESP. FIXAS'!E9</f>
        <v>4982</v>
      </c>
      <c r="D2" s="46">
        <f>'DESP. FIXAS'!E8</f>
        <v>0</v>
      </c>
      <c r="E2" s="47">
        <f>C2+D2</f>
        <v>4982</v>
      </c>
    </row>
    <row r="3" spans="1:7">
      <c r="B3" s="48" t="str">
        <f>'DESP. VARIÁVEIS'!B3</f>
        <v xml:space="preserve"> VARIÁVEIS</v>
      </c>
      <c r="C3" s="43">
        <f>'DESP. VARIÁVEIS'!E7</f>
        <v>1300</v>
      </c>
      <c r="D3" s="40">
        <f>'DESP. VARIÁVEIS'!E6</f>
        <v>0</v>
      </c>
      <c r="E3" s="28">
        <f>'DESP. VARIÁVEIS'!C6</f>
        <v>1300</v>
      </c>
    </row>
    <row r="4" spans="1:7">
      <c r="B4" s="21" t="str">
        <f>AUXÍLIOS!B3</f>
        <v>AUXÍLIOS / BOLSAS</v>
      </c>
      <c r="C4" s="43">
        <f>AUXÍLIOS!E7</f>
        <v>1500</v>
      </c>
      <c r="D4" s="40">
        <f>AUXÍLIOS!E6</f>
        <v>0</v>
      </c>
      <c r="E4" s="20">
        <f>AUXÍLIOS!C6</f>
        <v>1500</v>
      </c>
    </row>
    <row r="5" spans="1:7">
      <c r="B5" s="49" t="str">
        <f>RESSARCIMENTOS!B3</f>
        <v>RESSARCIMENTOS</v>
      </c>
      <c r="C5" s="43">
        <f>RESSARCIMENTOS!E6</f>
        <v>0</v>
      </c>
      <c r="D5" s="40">
        <f>RESSARCIMENTOS!E5</f>
        <v>0</v>
      </c>
      <c r="E5" s="5">
        <f>RESSARCIMENTOS!C5</f>
        <v>0</v>
      </c>
    </row>
    <row r="6" spans="1:7">
      <c r="B6" s="50" t="s">
        <v>3</v>
      </c>
      <c r="C6" s="43">
        <f>SUM(C2:C5)</f>
        <v>7782</v>
      </c>
      <c r="D6" s="40">
        <f>SUM(D2:D5)</f>
        <v>0</v>
      </c>
      <c r="E6" s="51">
        <f>E2+E3+E4+E5</f>
        <v>7782</v>
      </c>
      <c r="F6" s="62">
        <v>1</v>
      </c>
    </row>
    <row r="7" spans="1:7">
      <c r="B7" s="12"/>
      <c r="D7" s="52" t="s">
        <v>4</v>
      </c>
      <c r="E7" s="52">
        <f>'[2]RECEITAS MARÇO'!$S$49</f>
        <v>5076.451969696971</v>
      </c>
      <c r="F7" s="63">
        <f>E7/E6</f>
        <v>0.65233255842932036</v>
      </c>
      <c r="G7" s="12"/>
    </row>
    <row r="8" spans="1:7">
      <c r="B8" s="12"/>
      <c r="D8" s="53" t="s">
        <v>5</v>
      </c>
      <c r="E8" s="60">
        <f>E7-E6</f>
        <v>-2705.548030303029</v>
      </c>
      <c r="F8" s="63">
        <f>F6-F7</f>
        <v>0.34766744157067964</v>
      </c>
      <c r="G8" s="12"/>
    </row>
    <row r="9" spans="1:7">
      <c r="D9" s="17" t="s">
        <v>6</v>
      </c>
      <c r="E9" s="17">
        <f>E6-D6-C6</f>
        <v>0</v>
      </c>
    </row>
    <row r="10" spans="1:7">
      <c r="D10" s="54"/>
      <c r="E10" s="54"/>
    </row>
    <row r="11" spans="1:7">
      <c r="D11" s="54"/>
      <c r="E11" s="54"/>
    </row>
    <row r="12" spans="1:7">
      <c r="D12" s="54"/>
      <c r="E12" s="54"/>
    </row>
    <row r="13" spans="1:7">
      <c r="A13" s="11"/>
    </row>
  </sheetData>
  <hyperlinks>
    <hyperlink ref="A2" r:id="rId1" location="'MENU PRINCIPAL'!A1" display="='Z:\FINANCEIRO\2024\MATRIZ\05 - MAIO\[MAIO.xlsx]MENU PRINCIPAL'!C12" xr:uid="{00000000-0004-0000-0000-000000000000}"/>
    <hyperlink ref="A1" r:id="rId2" display="='Z:\FINANCEIRO\2024\MATRIZ\05 - MAIO\[MAIO.xlsx]MENU PRINCIPAL'!A1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0" sqref="E10"/>
    </sheetView>
  </sheetViews>
  <sheetFormatPr defaultColWidth="9" defaultRowHeight="15"/>
  <cols>
    <col min="1" max="1" width="16.28515625" customWidth="1"/>
    <col min="2" max="2" width="31.140625" customWidth="1"/>
    <col min="3" max="3" width="10.28515625" customWidth="1"/>
    <col min="4" max="4" width="12.42578125" customWidth="1"/>
    <col min="5" max="5" width="11.85546875" customWidth="1"/>
  </cols>
  <sheetData>
    <row r="1" spans="1:5">
      <c r="A1" s="1" t="str">
        <f>'[1]MENU PRINCIPAL'!A1</f>
        <v>MENU PRINCIPAL</v>
      </c>
      <c r="B1" s="58" t="s">
        <v>29</v>
      </c>
    </row>
    <row r="2" spans="1:5">
      <c r="A2" s="2" t="str">
        <f>'[1]MENU PRINCIPAL'!C12</f>
        <v>DESPESAS</v>
      </c>
      <c r="B2" s="3" t="s">
        <v>7</v>
      </c>
    </row>
    <row r="3" spans="1:5">
      <c r="A3" s="34" t="s">
        <v>8</v>
      </c>
      <c r="B3" s="35" t="s">
        <v>9</v>
      </c>
      <c r="C3" s="36" t="s">
        <v>10</v>
      </c>
      <c r="D3" s="37" t="s">
        <v>11</v>
      </c>
      <c r="E3" s="38" t="s">
        <v>12</v>
      </c>
    </row>
    <row r="4" spans="1:5">
      <c r="A4" s="69">
        <v>45723</v>
      </c>
      <c r="B4" s="59" t="s">
        <v>15</v>
      </c>
      <c r="C4" s="14">
        <v>494.5</v>
      </c>
      <c r="D4" s="69" t="s">
        <v>0</v>
      </c>
      <c r="E4" s="31"/>
    </row>
    <row r="5" spans="1:5">
      <c r="A5" s="69">
        <v>45733</v>
      </c>
      <c r="B5" s="59" t="s">
        <v>13</v>
      </c>
      <c r="C5" s="14">
        <v>65.17</v>
      </c>
      <c r="D5" s="69" t="s">
        <v>0</v>
      </c>
      <c r="E5" s="31"/>
    </row>
    <row r="6" spans="1:5">
      <c r="A6" s="69">
        <v>45733</v>
      </c>
      <c r="B6" s="59" t="s">
        <v>14</v>
      </c>
      <c r="C6" s="14">
        <v>175</v>
      </c>
      <c r="D6" s="69" t="s">
        <v>0</v>
      </c>
      <c r="E6" s="29"/>
    </row>
    <row r="7" spans="1:5">
      <c r="A7" s="69">
        <v>45741</v>
      </c>
      <c r="B7" s="59" t="s">
        <v>16</v>
      </c>
      <c r="C7" s="14">
        <v>4247.33</v>
      </c>
      <c r="D7" s="69" t="s">
        <v>0</v>
      </c>
      <c r="E7" s="29"/>
    </row>
    <row r="8" spans="1:5">
      <c r="A8" s="34" t="s">
        <v>17</v>
      </c>
      <c r="B8" s="35" t="str">
        <f>B3</f>
        <v xml:space="preserve"> FIXAS</v>
      </c>
      <c r="C8" s="36">
        <f>SUM(C4:C7)</f>
        <v>4982</v>
      </c>
      <c r="D8" s="39" t="s">
        <v>18</v>
      </c>
      <c r="E8" s="40">
        <f>C8-E9</f>
        <v>0</v>
      </c>
    </row>
    <row r="9" spans="1:5">
      <c r="A9" s="11"/>
      <c r="B9" s="12"/>
      <c r="C9" s="12"/>
      <c r="D9" s="13" t="s">
        <v>0</v>
      </c>
      <c r="E9" s="14">
        <f>C4+C5+C6+C7</f>
        <v>4982</v>
      </c>
    </row>
    <row r="10" spans="1:5">
      <c r="A10" s="11"/>
      <c r="B10" s="12"/>
      <c r="C10" s="12"/>
      <c r="D10" s="15" t="s">
        <v>2</v>
      </c>
      <c r="E10" s="16">
        <f>E8+E9</f>
        <v>4982</v>
      </c>
    </row>
    <row r="11" spans="1:5">
      <c r="D11" s="17" t="s">
        <v>6</v>
      </c>
      <c r="E11" s="17">
        <f>E10-E9-E8</f>
        <v>0</v>
      </c>
    </row>
  </sheetData>
  <hyperlinks>
    <hyperlink ref="A2" location="MENU!A3" display="='Z:\FINANCEIRO\2024\MATRIZ\05 - MAIO\[MAIO.xlsx]MENU PRINCIPAL'!C12" xr:uid="{00000000-0004-0000-0100-000000000000}"/>
    <hyperlink ref="A1" location="'MENU PRINCIPAL'!A1" display="='Z:\FINANCEIRO\2024\MATRIZ\05 - MAIO\[MAIO.xlsx]MENU PRINCIPAL'!A1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7" sqref="C7"/>
    </sheetView>
  </sheetViews>
  <sheetFormatPr defaultColWidth="9" defaultRowHeight="15"/>
  <cols>
    <col min="1" max="1" width="16.28515625" customWidth="1"/>
    <col min="2" max="2" width="34.5703125" customWidth="1"/>
    <col min="3" max="3" width="10.28515625" customWidth="1"/>
    <col min="4" max="4" width="14.5703125" customWidth="1"/>
    <col min="5" max="5" width="23.140625" customWidth="1"/>
  </cols>
  <sheetData>
    <row r="1" spans="1:5">
      <c r="A1" s="1" t="str">
        <f>'[1]MENU PRINCIPAL'!A1</f>
        <v>MENU PRINCIPAL</v>
      </c>
      <c r="B1" s="58" t="s">
        <v>29</v>
      </c>
    </row>
    <row r="2" spans="1:5">
      <c r="A2" s="2" t="str">
        <f>'[1]MENU PRINCIPAL'!C12</f>
        <v>DESPESAS</v>
      </c>
      <c r="B2" s="3" t="s">
        <v>7</v>
      </c>
    </row>
    <row r="3" spans="1:5">
      <c r="A3" s="26" t="str">
        <f>'DESP. FIXAS'!A3</f>
        <v>DATA PAGTO</v>
      </c>
      <c r="B3" s="27" t="s">
        <v>19</v>
      </c>
      <c r="C3" s="28" t="s">
        <v>10</v>
      </c>
      <c r="D3" s="27" t="s">
        <v>11</v>
      </c>
      <c r="E3" s="28" t="str">
        <f>'DESP. FIXAS'!E3</f>
        <v>OBS:</v>
      </c>
    </row>
    <row r="4" spans="1:5">
      <c r="A4" s="70">
        <v>45741</v>
      </c>
      <c r="B4" s="30" t="s">
        <v>32</v>
      </c>
      <c r="C4" s="14">
        <v>500</v>
      </c>
      <c r="D4" s="71" t="s">
        <v>0</v>
      </c>
      <c r="E4" s="31" t="s">
        <v>31</v>
      </c>
    </row>
    <row r="5" spans="1:5">
      <c r="A5" s="70">
        <v>45741</v>
      </c>
      <c r="B5" s="30" t="s">
        <v>33</v>
      </c>
      <c r="C5" s="14">
        <v>800</v>
      </c>
      <c r="D5" s="71" t="s">
        <v>0</v>
      </c>
      <c r="E5" s="31" t="s">
        <v>34</v>
      </c>
    </row>
    <row r="6" spans="1:5">
      <c r="A6" s="32" t="s">
        <v>20</v>
      </c>
      <c r="B6" s="27" t="str">
        <f>B3</f>
        <v xml:space="preserve"> VARIÁVEIS</v>
      </c>
      <c r="C6" s="33">
        <f>C4+C5</f>
        <v>1300</v>
      </c>
      <c r="D6" s="24" t="s">
        <v>18</v>
      </c>
      <c r="E6" s="40">
        <v>0</v>
      </c>
    </row>
    <row r="7" spans="1:5">
      <c r="A7" s="11"/>
      <c r="B7" s="12"/>
      <c r="C7" s="11"/>
      <c r="D7" s="13" t="s">
        <v>0</v>
      </c>
      <c r="E7" s="14">
        <f>C6-E6</f>
        <v>1300</v>
      </c>
    </row>
    <row r="8" spans="1:5">
      <c r="A8" s="11"/>
      <c r="B8" s="12"/>
      <c r="C8" s="11"/>
      <c r="D8" s="15" t="s">
        <v>2</v>
      </c>
      <c r="E8" s="16">
        <f>E6+E7</f>
        <v>1300</v>
      </c>
    </row>
    <row r="9" spans="1:5">
      <c r="D9" s="17" t="s">
        <v>6</v>
      </c>
      <c r="E9" s="17">
        <f>E8-E7-E6</f>
        <v>0</v>
      </c>
    </row>
  </sheetData>
  <hyperlinks>
    <hyperlink ref="A2" location="MENU!A3" display="='Z:\FINANCEIRO\2024\MATRIZ\05 - MAIO\[MAIO.xlsx]MENU PRINCIPAL'!C12" xr:uid="{00000000-0004-0000-0200-000000000000}"/>
    <hyperlink ref="A1" r:id="rId1" location="'MENU PRINCIPAL'!A1" display="='Z:\FINANCEIRO\2024\MATRIZ\05 - MAIO\[MAIO.xlsx]MENU PRINCIPAL'!A1" xr:uid="{00000000-0004-0000-02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8" sqref="E8"/>
    </sheetView>
  </sheetViews>
  <sheetFormatPr defaultColWidth="9" defaultRowHeight="15"/>
  <cols>
    <col min="1" max="1" width="16.28515625" customWidth="1"/>
    <col min="2" max="2" width="28.7109375" customWidth="1"/>
    <col min="3" max="3" width="10.28515625" customWidth="1"/>
    <col min="4" max="4" width="14.5703125" customWidth="1"/>
    <col min="5" max="5" width="19.5703125" bestFit="1" customWidth="1"/>
  </cols>
  <sheetData>
    <row r="1" spans="1:5">
      <c r="A1" s="1" t="str">
        <f>'[1]MENU PRINCIPAL'!A1</f>
        <v>MENU PRINCIPAL</v>
      </c>
      <c r="B1" s="58" t="s">
        <v>29</v>
      </c>
    </row>
    <row r="2" spans="1:5">
      <c r="A2" s="2" t="str">
        <f>'[1]MENU PRINCIPAL'!C12</f>
        <v>DESPESAS</v>
      </c>
      <c r="B2" s="3" t="s">
        <v>7</v>
      </c>
    </row>
    <row r="3" spans="1:5">
      <c r="A3" s="18" t="str">
        <f>'DESP. FIXAS'!A3</f>
        <v>DATA PAGTO</v>
      </c>
      <c r="B3" s="19" t="s">
        <v>21</v>
      </c>
      <c r="C3" s="20" t="str">
        <f>'DESP. VARIÁVEIS'!C3</f>
        <v>VALOR</v>
      </c>
      <c r="D3" s="21" t="str">
        <f>'DESP. VARIÁVEIS'!D3</f>
        <v>SITUAÇÃO</v>
      </c>
      <c r="E3" s="20" t="str">
        <f>'DESP. VARIÁVEIS'!E3</f>
        <v>OBS:</v>
      </c>
    </row>
    <row r="4" spans="1:5">
      <c r="A4" s="70">
        <v>45748</v>
      </c>
      <c r="B4" s="22" t="s">
        <v>26</v>
      </c>
      <c r="C4" s="14">
        <v>300</v>
      </c>
      <c r="D4" s="70" t="s">
        <v>0</v>
      </c>
      <c r="E4" s="55" t="s">
        <v>30</v>
      </c>
    </row>
    <row r="5" spans="1:5">
      <c r="A5" s="70">
        <v>45748</v>
      </c>
      <c r="B5" s="22" t="s">
        <v>27</v>
      </c>
      <c r="C5" s="14">
        <v>1200</v>
      </c>
      <c r="D5" s="70" t="s">
        <v>0</v>
      </c>
      <c r="E5" s="55" t="s">
        <v>28</v>
      </c>
    </row>
    <row r="6" spans="1:5">
      <c r="A6" s="23" t="s">
        <v>22</v>
      </c>
      <c r="B6" s="18" t="str">
        <f>B3</f>
        <v>AUXÍLIOS / BOLSAS</v>
      </c>
      <c r="C6" s="20">
        <f>SUM(C4:C5)</f>
        <v>1500</v>
      </c>
      <c r="D6" s="24" t="s">
        <v>18</v>
      </c>
      <c r="E6" s="25">
        <v>0</v>
      </c>
    </row>
    <row r="7" spans="1:5">
      <c r="B7" s="12"/>
      <c r="C7" s="11"/>
      <c r="D7" s="14" t="s">
        <v>0</v>
      </c>
      <c r="E7" s="14">
        <f>C6-E6</f>
        <v>1500</v>
      </c>
    </row>
    <row r="8" spans="1:5">
      <c r="D8" s="15" t="s">
        <v>2</v>
      </c>
      <c r="E8" s="16">
        <f>E7+E6</f>
        <v>1500</v>
      </c>
    </row>
    <row r="9" spans="1:5">
      <c r="D9" s="17" t="s">
        <v>6</v>
      </c>
      <c r="E9" s="17">
        <f>E8-E7-E6</f>
        <v>0</v>
      </c>
    </row>
  </sheetData>
  <hyperlinks>
    <hyperlink ref="A2" location="MENU!A3" display="='Z:\FINANCEIRO\2024\MATRIZ\05 - MAIO\[MAIO.xlsx]MENU PRINCIPAL'!C12" xr:uid="{00000000-0004-0000-0300-000000000000}"/>
    <hyperlink ref="A1" r:id="rId1" location="'MENU PRINCIPAL'!A1" display="='Z:\FINANCEIRO\2024\MATRIZ\05 - MAIO\[MAIO.xlsx]MENU PRINCIPAL'!A1" xr:uid="{00000000-0004-0000-0300-000001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workbookViewId="0">
      <selection activeCell="B2" sqref="B2"/>
    </sheetView>
  </sheetViews>
  <sheetFormatPr defaultColWidth="9" defaultRowHeight="15"/>
  <cols>
    <col min="1" max="1" width="16.28515625" customWidth="1"/>
    <col min="2" max="2" width="23.85546875" customWidth="1"/>
    <col min="3" max="3" width="9.42578125" customWidth="1"/>
    <col min="4" max="4" width="13.140625" customWidth="1"/>
    <col min="5" max="5" width="11.42578125" customWidth="1"/>
  </cols>
  <sheetData>
    <row r="1" spans="1:5">
      <c r="A1" s="1" t="str">
        <f>'[1]MENU PRINCIPAL'!A1</f>
        <v>MENU PRINCIPAL</v>
      </c>
      <c r="B1" s="58" t="s">
        <v>29</v>
      </c>
    </row>
    <row r="2" spans="1:5">
      <c r="A2" s="2" t="str">
        <f>'[1]MENU PRINCIPAL'!C12</f>
        <v>DESPESAS</v>
      </c>
      <c r="B2" s="3" t="s">
        <v>7</v>
      </c>
    </row>
    <row r="3" spans="1:5">
      <c r="A3" s="4" t="str">
        <f>'DESP. FIXAS'!A3</f>
        <v>DATA PAGTO</v>
      </c>
      <c r="B3" s="5" t="s">
        <v>23</v>
      </c>
      <c r="C3" s="6" t="s">
        <v>10</v>
      </c>
      <c r="D3" s="7" t="str">
        <f>AUXÍLIOS!D3</f>
        <v>SITUAÇÃO</v>
      </c>
      <c r="E3" s="8" t="s">
        <v>24</v>
      </c>
    </row>
    <row r="4" spans="1:5">
      <c r="A4" s="64" t="s">
        <v>1</v>
      </c>
      <c r="B4" s="65"/>
      <c r="C4" s="66">
        <v>0</v>
      </c>
      <c r="D4" s="39" t="s">
        <v>18</v>
      </c>
      <c r="E4" s="67"/>
    </row>
    <row r="5" spans="1:5">
      <c r="A5" s="9" t="s">
        <v>25</v>
      </c>
      <c r="B5" s="10" t="str">
        <f>B3</f>
        <v>RESSARCIMENTOS</v>
      </c>
      <c r="C5" s="56">
        <f>C4</f>
        <v>0</v>
      </c>
      <c r="D5" s="57" t="s">
        <v>18</v>
      </c>
      <c r="E5" s="25">
        <v>0</v>
      </c>
    </row>
    <row r="6" spans="1:5">
      <c r="A6" s="11"/>
      <c r="B6" s="12"/>
      <c r="C6" s="11"/>
      <c r="D6" s="13" t="s">
        <v>0</v>
      </c>
      <c r="E6" s="14">
        <f>C5</f>
        <v>0</v>
      </c>
    </row>
    <row r="7" spans="1:5">
      <c r="A7" s="11"/>
      <c r="B7" s="12"/>
      <c r="C7" s="11"/>
      <c r="D7" s="15" t="s">
        <v>2</v>
      </c>
      <c r="E7" s="16">
        <f>C5</f>
        <v>0</v>
      </c>
    </row>
    <row r="8" spans="1:5">
      <c r="D8" s="17" t="s">
        <v>6</v>
      </c>
      <c r="E8" s="17">
        <f>E7-E6-E5</f>
        <v>0</v>
      </c>
    </row>
  </sheetData>
  <hyperlinks>
    <hyperlink ref="A2" location="MENU!A3" display="='Z:\FINANCEIRO\2024\MATRIZ\05 - MAIO\[MAIO.xlsx]MENU PRINCIPAL'!C12" xr:uid="{00000000-0004-0000-0400-000000000000}"/>
    <hyperlink ref="A1" r:id="rId1" location="'MENU PRINCIPAL'!A1" display="='Z:\FINANCEIRO\2024\MATRIZ\05 - MAIO\[MAIO.xlsx]MENU PRINCIPAL'!A1" xr:uid="{00000000-0004-0000-04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DESP. FIXAS</vt:lpstr>
      <vt:lpstr>DESP. VARIÁVEIS</vt:lpstr>
      <vt:lpstr>AUXÍLIOS</vt:lpstr>
      <vt:lpstr>RESSARCIMENTOS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2024-06-12T20:33:00Z</dcterms:created>
  <dcterms:modified xsi:type="dcterms:W3CDTF">2025-04-02T15:11:37Z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0CA7D034086D4479BD557E16E1C1A7F5_12</vt:lpwstr>
  </property>
  <property fmtid="{D5CDD505-2E9C-101B-9397-08002B2CF9AE}" pid="3" name="KSOProductBuildVer">
    <vt:lpwstr>1046-12.2.0.17119</vt:lpwstr>
  </property>
</Properties>
</file>