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codeName="ThisWorkbook" defaultThemeVersion="166925"/>
  <mc:AlternateContent xmlns:mc="http://schemas.openxmlformats.org/markup-compatibility/2006">
    <mc:Choice Requires="x15">
      <x15ac:absPath xmlns:x15ac="http://schemas.microsoft.com/office/spreadsheetml/2010/11/ac" url="C:\Users\DICA\Desktop\Repositorio\DNEC\bajadas\"/>
    </mc:Choice>
  </mc:AlternateContent>
  <xr:revisionPtr revIDLastSave="0" documentId="13_ncr:1_{D55E2CC8-C23B-4374-9484-C716D871E4B9}" xr6:coauthVersionLast="36" xr6:coauthVersionMax="36" xr10:uidLastSave="{00000000-0000-0000-0000-000000000000}"/>
  <bookViews>
    <workbookView xWindow="0" yWindow="0" windowWidth="9540" windowHeight="5805" activeTab="1" xr2:uid="{00000000-000D-0000-FFFF-FFFF00000000}"/>
  </bookViews>
  <sheets>
    <sheet name="VD" sheetId="24" r:id="rId1"/>
    <sheet name="ORDEN_SERVICIOS" sheetId="22" r:id="rId2"/>
    <sheet name="HEMISFERIO SUR" sheetId="26" r:id="rId3"/>
    <sheet name="Cod_Operativo MinSegSecSeg" sheetId="21" r:id="rId4"/>
  </sheets>
  <definedNames>
    <definedName name="_xlnm._FilterDatabase" localSheetId="1" hidden="1">ORDEN_SERVICIOS!$A$2:$R$124</definedName>
    <definedName name="UNIDADES">VD!$AB$2:$AB$57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6" i="22" l="1"/>
  <c r="B56" i="22" s="1"/>
  <c r="AG56" i="22"/>
  <c r="A55" i="22" l="1"/>
  <c r="B55" i="22" s="1"/>
  <c r="A67" i="22" l="1"/>
  <c r="B67" i="22" s="1"/>
  <c r="AG76" i="22"/>
  <c r="AG75" i="22"/>
  <c r="AG74" i="22"/>
  <c r="AG66" i="22"/>
  <c r="AG65" i="22"/>
  <c r="AG64" i="22"/>
  <c r="A65" i="22"/>
  <c r="B65" i="22" s="1"/>
  <c r="A64" i="22"/>
  <c r="B64" i="22" s="1"/>
  <c r="A66" i="22"/>
  <c r="B66" i="22" s="1"/>
  <c r="AG46" i="22"/>
  <c r="AG45" i="22"/>
  <c r="AG44" i="22"/>
  <c r="A45" i="22"/>
  <c r="B45" i="22" s="1"/>
  <c r="A44" i="22"/>
  <c r="B44" i="22" s="1"/>
  <c r="A46" i="22"/>
  <c r="B46" i="22" s="1"/>
  <c r="AG54" i="22"/>
  <c r="AG53" i="22"/>
  <c r="AG52" i="22"/>
  <c r="A54" i="22"/>
  <c r="B54" i="22" s="1"/>
  <c r="A53" i="22"/>
  <c r="B53" i="22" s="1"/>
  <c r="A52" i="22"/>
  <c r="B52" i="22" s="1"/>
  <c r="A15" i="22" l="1"/>
  <c r="A3" i="22"/>
  <c r="A4" i="22"/>
  <c r="A5" i="22"/>
  <c r="A6" i="22"/>
  <c r="A7" i="22"/>
  <c r="A8" i="22"/>
  <c r="A9" i="22"/>
  <c r="A10" i="22"/>
  <c r="A11" i="22"/>
  <c r="A12" i="22"/>
  <c r="A13" i="22"/>
  <c r="A14"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B42" i="22" s="1"/>
  <c r="A43" i="22"/>
  <c r="B43" i="22" s="1"/>
  <c r="A47" i="22"/>
  <c r="B47" i="22" s="1"/>
  <c r="A48" i="22"/>
  <c r="A49" i="22"/>
  <c r="A50" i="22"/>
  <c r="A51" i="22"/>
  <c r="A57" i="22"/>
  <c r="A58" i="22"/>
  <c r="A59" i="22"/>
  <c r="A60" i="22"/>
  <c r="A61" i="22"/>
  <c r="A62" i="22"/>
  <c r="A63" i="22"/>
  <c r="A68" i="22"/>
  <c r="A69" i="22"/>
  <c r="A70" i="22"/>
  <c r="A71" i="22"/>
  <c r="A72" i="22"/>
  <c r="A73" i="22"/>
  <c r="A74" i="22"/>
  <c r="A75" i="22"/>
  <c r="A76" i="22"/>
  <c r="A77" i="22"/>
  <c r="A78" i="22"/>
  <c r="A79" i="22"/>
  <c r="A80" i="22"/>
  <c r="A81" i="22"/>
  <c r="A82" i="22"/>
  <c r="A83" i="22"/>
  <c r="A84" i="22"/>
  <c r="A85" i="22"/>
  <c r="A86" i="22"/>
  <c r="A87" i="22"/>
  <c r="A88" i="22"/>
  <c r="A89" i="22"/>
  <c r="A90" i="22"/>
  <c r="A91" i="22"/>
  <c r="A92" i="22"/>
  <c r="A93" i="22"/>
  <c r="A94" i="22"/>
  <c r="A95" i="22"/>
  <c r="A96" i="22"/>
  <c r="A97" i="22"/>
  <c r="A98" i="22"/>
  <c r="A99" i="22"/>
  <c r="A100" i="22"/>
  <c r="A101" i="22"/>
  <c r="A102" i="22"/>
  <c r="A103" i="22"/>
  <c r="A104" i="22"/>
  <c r="A105" i="22"/>
  <c r="A106" i="22"/>
  <c r="A107" i="22"/>
  <c r="A108" i="22"/>
  <c r="A109" i="22"/>
  <c r="A110" i="22"/>
  <c r="A111" i="22"/>
  <c r="A112" i="22"/>
  <c r="A113" i="22"/>
  <c r="A114" i="22"/>
  <c r="A115" i="22"/>
  <c r="A116" i="22"/>
  <c r="A117" i="22"/>
  <c r="A118" i="22"/>
  <c r="A119" i="22"/>
  <c r="A120" i="22"/>
  <c r="A121" i="22"/>
  <c r="A122" i="22"/>
  <c r="A123" i="22"/>
  <c r="A124" i="22"/>
  <c r="A125" i="22"/>
  <c r="A126" i="22"/>
  <c r="A127" i="22"/>
  <c r="A128" i="22"/>
  <c r="A129" i="22"/>
  <c r="A130" i="22"/>
  <c r="A131" i="22"/>
  <c r="A132" i="22"/>
  <c r="A133" i="22"/>
  <c r="A134" i="22"/>
  <c r="A135" i="22"/>
  <c r="A136" i="22"/>
  <c r="AG42" i="22"/>
  <c r="AG43" i="22"/>
  <c r="B74" i="22" l="1"/>
  <c r="B78" i="22"/>
  <c r="B86" i="22"/>
  <c r="B90" i="22"/>
  <c r="B94" i="22"/>
  <c r="B102" i="22"/>
  <c r="B106" i="22"/>
  <c r="B110" i="22"/>
  <c r="B118" i="22"/>
  <c r="B122" i="22"/>
  <c r="B126" i="22"/>
  <c r="B134" i="22"/>
  <c r="B4" i="22"/>
  <c r="B5" i="22"/>
  <c r="B6" i="22"/>
  <c r="B7" i="22"/>
  <c r="B9" i="22"/>
  <c r="B11" i="22"/>
  <c r="B12" i="22"/>
  <c r="B13" i="22"/>
  <c r="B15" i="22"/>
  <c r="B16" i="22"/>
  <c r="B17" i="22"/>
  <c r="B18" i="22"/>
  <c r="B19" i="22"/>
  <c r="B20" i="22"/>
  <c r="B21" i="22"/>
  <c r="B22" i="22"/>
  <c r="B23" i="22"/>
  <c r="B25" i="22"/>
  <c r="B26" i="22"/>
  <c r="B27" i="22"/>
  <c r="B28" i="22"/>
  <c r="B30" i="22"/>
  <c r="B31" i="22"/>
  <c r="B32" i="22"/>
  <c r="B33" i="22"/>
  <c r="B35" i="22"/>
  <c r="B36" i="22"/>
  <c r="B37" i="22"/>
  <c r="B38" i="22"/>
  <c r="B39" i="22"/>
  <c r="B41" i="22"/>
  <c r="B48" i="22"/>
  <c r="B49" i="22"/>
  <c r="B50" i="22"/>
  <c r="B51" i="22"/>
  <c r="B57" i="22"/>
  <c r="B58" i="22"/>
  <c r="B59" i="22"/>
  <c r="B60" i="22"/>
  <c r="B61" i="22"/>
  <c r="B62" i="22"/>
  <c r="B63" i="22"/>
  <c r="B68" i="22"/>
  <c r="B69" i="22"/>
  <c r="B70" i="22"/>
  <c r="B71" i="22"/>
  <c r="B72" i="22"/>
  <c r="B73" i="22"/>
  <c r="B75" i="22"/>
  <c r="B76" i="22"/>
  <c r="B77" i="22"/>
  <c r="B79" i="22"/>
  <c r="B80" i="22"/>
  <c r="B81" i="22"/>
  <c r="B82" i="22"/>
  <c r="B83" i="22"/>
  <c r="B84" i="22"/>
  <c r="B85" i="22"/>
  <c r="B87" i="22"/>
  <c r="B88" i="22"/>
  <c r="B89" i="22"/>
  <c r="B91" i="22"/>
  <c r="B92" i="22"/>
  <c r="B93" i="22"/>
  <c r="B95" i="22"/>
  <c r="B96" i="22"/>
  <c r="B97" i="22"/>
  <c r="B98" i="22"/>
  <c r="B99" i="22"/>
  <c r="B100" i="22"/>
  <c r="B101" i="22"/>
  <c r="B103" i="22"/>
  <c r="B104" i="22"/>
  <c r="B105" i="22"/>
  <c r="B107" i="22"/>
  <c r="B108" i="22"/>
  <c r="B109" i="22"/>
  <c r="B111" i="22"/>
  <c r="B112" i="22"/>
  <c r="B113" i="22"/>
  <c r="B114" i="22"/>
  <c r="B115" i="22"/>
  <c r="B116" i="22"/>
  <c r="B117" i="22"/>
  <c r="B119" i="22"/>
  <c r="B120" i="22"/>
  <c r="B121" i="22"/>
  <c r="B123" i="22"/>
  <c r="B124" i="22"/>
  <c r="B125" i="22"/>
  <c r="B127" i="22"/>
  <c r="B128" i="22"/>
  <c r="B129" i="22"/>
  <c r="B130" i="22"/>
  <c r="B131" i="22"/>
  <c r="B132" i="22"/>
  <c r="B133" i="22"/>
  <c r="B135" i="22"/>
  <c r="B136" i="22"/>
  <c r="B3" i="22"/>
  <c r="B40" i="22"/>
  <c r="B8" i="22"/>
  <c r="B10" i="22"/>
  <c r="B14" i="22"/>
  <c r="B24" i="22"/>
  <c r="B29" i="22"/>
  <c r="B34" i="22"/>
  <c r="AG11" i="22" l="1"/>
  <c r="AG12" i="22"/>
  <c r="AG24" i="22"/>
  <c r="AG10" i="22"/>
  <c r="AG3" i="22" l="1"/>
  <c r="AG4" i="22"/>
  <c r="AG5" i="22"/>
  <c r="AG6" i="22"/>
  <c r="AG7" i="22"/>
  <c r="AG8" i="22"/>
  <c r="AG9" i="22"/>
  <c r="AG13" i="22"/>
  <c r="AG15" i="22"/>
  <c r="AG16" i="22"/>
  <c r="AG17" i="22"/>
  <c r="AG18" i="22"/>
  <c r="AG19" i="22"/>
  <c r="AG20" i="22"/>
  <c r="AG21" i="22"/>
  <c r="AG22" i="22"/>
  <c r="AG23" i="22"/>
  <c r="AG25" i="22"/>
  <c r="AG26" i="22"/>
  <c r="AG29" i="22"/>
  <c r="AG30" i="22"/>
  <c r="AG40" i="22"/>
  <c r="AG41" i="22"/>
  <c r="M26" i="26"/>
  <c r="L26" i="26"/>
  <c r="M25" i="26"/>
  <c r="L25" i="26"/>
  <c r="M24" i="26"/>
  <c r="L24" i="26"/>
  <c r="M23" i="26"/>
  <c r="L23" i="26"/>
  <c r="M22" i="26"/>
  <c r="L22" i="26"/>
  <c r="M21" i="26"/>
  <c r="L21" i="26"/>
  <c r="M20" i="26"/>
  <c r="L20" i="26"/>
  <c r="M19" i="26"/>
  <c r="L19" i="26"/>
  <c r="M18" i="26"/>
  <c r="L18" i="26"/>
  <c r="M17" i="26"/>
  <c r="L17" i="26"/>
  <c r="M16" i="26"/>
  <c r="L16" i="26"/>
  <c r="M15" i="26"/>
  <c r="L15" i="26"/>
  <c r="M14" i="26"/>
  <c r="L14" i="26"/>
  <c r="M13" i="26"/>
  <c r="L13" i="26"/>
  <c r="M12" i="26"/>
  <c r="L12" i="26"/>
  <c r="M11" i="26"/>
  <c r="L11" i="26"/>
  <c r="M10" i="26"/>
  <c r="L10" i="26"/>
  <c r="M9" i="26"/>
  <c r="L9" i="26"/>
  <c r="M8" i="26"/>
  <c r="L8" i="26"/>
  <c r="M7" i="26"/>
  <c r="L7" i="26"/>
</calcChain>
</file>

<file path=xl/sharedStrings.xml><?xml version="1.0" encoding="utf-8"?>
<sst xmlns="http://schemas.openxmlformats.org/spreadsheetml/2006/main" count="1493" uniqueCount="705">
  <si>
    <t>ID_OPERATIVO</t>
  </si>
  <si>
    <t>ID_PROCEDIMIENTO</t>
  </si>
  <si>
    <t>DESCRIPCIÓN</t>
  </si>
  <si>
    <t>TIPO_INTERVENCION</t>
  </si>
  <si>
    <t>PROVINCIA</t>
  </si>
  <si>
    <t>DIRECCION</t>
  </si>
  <si>
    <t>LATITUD</t>
  </si>
  <si>
    <t>LONGITUD</t>
  </si>
  <si>
    <t>VEHICULOS_CONTROLADOS</t>
  </si>
  <si>
    <t>PERSONAS_CONTROLADAS</t>
  </si>
  <si>
    <t>CANT_AVERIGUACIONES_SECUESTRO</t>
  </si>
  <si>
    <t>CANT_SOLICITUDES_ANTECEDENTES</t>
  </si>
  <si>
    <t>CANT_EFECTIVOS</t>
  </si>
  <si>
    <t>CANT_AUTOS_CAMIONETAS</t>
  </si>
  <si>
    <t>CANT_MOTOS</t>
  </si>
  <si>
    <t>CANT_CANES</t>
  </si>
  <si>
    <t>CANT_LPR</t>
  </si>
  <si>
    <t>CANT_MORPHRAPID</t>
  </si>
  <si>
    <t>Datos complementarios</t>
  </si>
  <si>
    <t>Observaciones - Detalles</t>
  </si>
  <si>
    <t>GEOGRAFIA PROCEDIMIENTOS</t>
  </si>
  <si>
    <t>VEHICULOS Y PERSONAS CONTROLADAS</t>
  </si>
  <si>
    <t>PERSONAL Y ELEMENTOS AFECTADOS</t>
  </si>
  <si>
    <t>DATOS DEL PROCEDIMIENTO</t>
  </si>
  <si>
    <t>OTRAS AGENCIAS INTERVINIENTES</t>
  </si>
  <si>
    <t>UNIDAD_INTERVINIENTE</t>
  </si>
  <si>
    <t>CANT_EMBARCACIONES</t>
  </si>
  <si>
    <t>CANT_SCANNERS</t>
  </si>
  <si>
    <t>CANT_CABALLOS</t>
  </si>
  <si>
    <t>FECHA</t>
  </si>
  <si>
    <t>HORA</t>
  </si>
  <si>
    <t>DEPARTAMENTO O PARTIDO</t>
  </si>
  <si>
    <t>LOCALIDAD</t>
  </si>
  <si>
    <t>CODIGO OPERATIVO</t>
  </si>
  <si>
    <t>CODIGO_OPERATIVO</t>
  </si>
  <si>
    <t>NOMBRE_OPERATIVO</t>
  </si>
  <si>
    <t>ALCANCE</t>
  </si>
  <si>
    <t>Barrios Seguros</t>
  </si>
  <si>
    <t>Este Código operativo se debe utilizar solamente para acciones policiales que se enmarcan en el programa de Barrios Seguros.</t>
  </si>
  <si>
    <t>Estaciones Seguras</t>
  </si>
  <si>
    <t xml:space="preserve">Este Código operativo se debe utilizar solamente para las acciones policiales que se enmarcan en el programa de Estaciones Seguras, como control personas en estaciones de tren en el Gran Buenos Aires, control en los vagones, robo o prevención de robo de material ferroviario, entre otras. </t>
  </si>
  <si>
    <t>Tribuna Segura</t>
  </si>
  <si>
    <t xml:space="preserve">Este Código operativo se debe utilizar solamente para las acciones policiales que se enmarcan en el programa de Tribuna Segura, como control de personas, control de vehículos, control de acceso estadios o canchas, entre otras. </t>
  </si>
  <si>
    <t>Cosecha Segura</t>
  </si>
  <si>
    <t xml:space="preserve">Este Código operativo se debe utilizar solamente para las acciones policiales que se enmarcan en el programa de Cosecha Segura, como incautaciones de granos, robo o prevención de robos a camiones con granos, robo o prevención de robo a trenes de carga con granos, entre otros. </t>
  </si>
  <si>
    <t>Plan Bandera</t>
  </si>
  <si>
    <t xml:space="preserve">Este Código operativo se debe utilizar solamente para las acciones policiales que se enmarcan en el programa de Plan Bandera. </t>
  </si>
  <si>
    <t>Protocolo Antipiquetes</t>
  </si>
  <si>
    <t>Este Código operativo se debe utilizar solamente para las acciones policiales que se enmarcan en el Protocolo Antipiquetes, como servicios de orden público, actuaciones en manifestaciones o protestas, entre otras.</t>
  </si>
  <si>
    <t>Protocolo Antibloqueo</t>
  </si>
  <si>
    <t>Este Código operativo se debe utilizar solamente para las acciones policiales que se enmarcan en acciones de desbloqueo o prevención de bloqueo a empresas o actividades comerciales.</t>
  </si>
  <si>
    <t xml:space="preserve">Cerrojo Detección </t>
  </si>
  <si>
    <t xml:space="preserve">Este Código operativo se debe utilizar solamente para las acciones policiales como controles de personas o controles de vehículos que se enmarquen en el programa Cerrojo Detección. </t>
  </si>
  <si>
    <t>ORDEN POLICIAL</t>
  </si>
  <si>
    <t>CHUBUT</t>
  </si>
  <si>
    <t>ORDEN JUDICIAL</t>
  </si>
  <si>
    <t>CORDOBA</t>
  </si>
  <si>
    <t>UNIDADES</t>
  </si>
  <si>
    <t>UR1</t>
  </si>
  <si>
    <t>UR2</t>
  </si>
  <si>
    <t>UR3</t>
  </si>
  <si>
    <t>UR4</t>
  </si>
  <si>
    <t>UR5</t>
  </si>
  <si>
    <t>Zárate</t>
  </si>
  <si>
    <t>Villarino</t>
  </si>
  <si>
    <t>Villa Gesell</t>
  </si>
  <si>
    <t>Vicente López</t>
  </si>
  <si>
    <t>Tres Lomas</t>
  </si>
  <si>
    <t>Tres de Febrero</t>
  </si>
  <si>
    <t>Tres Arroyos</t>
  </si>
  <si>
    <t>Trenque Lauquen</t>
  </si>
  <si>
    <t>Tornquist</t>
  </si>
  <si>
    <t>Tordillo</t>
  </si>
  <si>
    <t>Tigre</t>
  </si>
  <si>
    <t>Tapalqué</t>
  </si>
  <si>
    <t>Tandil</t>
  </si>
  <si>
    <t>Suipacha</t>
  </si>
  <si>
    <t>San Vicente</t>
  </si>
  <si>
    <t>San Pedro</t>
  </si>
  <si>
    <t>San Nicolás</t>
  </si>
  <si>
    <t>San Miguel</t>
  </si>
  <si>
    <t>San Isidro</t>
  </si>
  <si>
    <t>San Fernando</t>
  </si>
  <si>
    <t>San Cayetano</t>
  </si>
  <si>
    <t>San Carlos de Bolívar</t>
  </si>
  <si>
    <t>San Antonio de Areco</t>
  </si>
  <si>
    <t>San Andrés de Giles</t>
  </si>
  <si>
    <t>Salto</t>
  </si>
  <si>
    <t>Salliqueló</t>
  </si>
  <si>
    <t>Saladillo</t>
  </si>
  <si>
    <t>Saavedra</t>
  </si>
  <si>
    <t>Roque Pérez</t>
  </si>
  <si>
    <t>Rojas</t>
  </si>
  <si>
    <t>Rivadavia</t>
  </si>
  <si>
    <t>Rauch</t>
  </si>
  <si>
    <t>Ramallo</t>
  </si>
  <si>
    <t>Quilmes</t>
  </si>
  <si>
    <t>Punta Indio</t>
  </si>
  <si>
    <t>Puán</t>
  </si>
  <si>
    <t>Presidente Perón</t>
  </si>
  <si>
    <t>Pinamar</t>
  </si>
  <si>
    <t>Pilar</t>
  </si>
  <si>
    <t>Pila</t>
  </si>
  <si>
    <t>Pergamino</t>
  </si>
  <si>
    <t>Pellegrini</t>
  </si>
  <si>
    <t>Pehuajó</t>
  </si>
  <si>
    <t>Patagones</t>
  </si>
  <si>
    <t>Olavarría</t>
  </si>
  <si>
    <t>Necochea</t>
  </si>
  <si>
    <t>Navarro</t>
  </si>
  <si>
    <t>Morón</t>
  </si>
  <si>
    <t>Moreno</t>
  </si>
  <si>
    <t>Monte Hermoso</t>
  </si>
  <si>
    <t>Monte</t>
  </si>
  <si>
    <t>Merlo</t>
  </si>
  <si>
    <t>Mercedes</t>
  </si>
  <si>
    <t>Marcos Paz</t>
  </si>
  <si>
    <t>Mar Chiquita</t>
  </si>
  <si>
    <t>Malvinas Argentinas</t>
  </si>
  <si>
    <t>Maipú</t>
  </si>
  <si>
    <t>Magdalena</t>
  </si>
  <si>
    <t>Luján</t>
  </si>
  <si>
    <t>Lomas de Zamora</t>
  </si>
  <si>
    <t>Lobos</t>
  </si>
  <si>
    <t>Lobería</t>
  </si>
  <si>
    <t>Lincoln</t>
  </si>
  <si>
    <t>Lezama</t>
  </si>
  <si>
    <t>Leandro N. Alem</t>
  </si>
  <si>
    <t>Las Flores</t>
  </si>
  <si>
    <t>Laprida</t>
  </si>
  <si>
    <t>Lanús</t>
  </si>
  <si>
    <t>La Plata</t>
  </si>
  <si>
    <t>La Matanza</t>
  </si>
  <si>
    <t>La Costa</t>
  </si>
  <si>
    <t>Junín</t>
  </si>
  <si>
    <t>José M. Ezeiza</t>
  </si>
  <si>
    <t>José C. Paz</t>
  </si>
  <si>
    <t>Ituzaingó</t>
  </si>
  <si>
    <t>Hurlingham</t>
  </si>
  <si>
    <t>Hipólito Yrigoyen</t>
  </si>
  <si>
    <t>Guaminí</t>
  </si>
  <si>
    <t>General Villegas</t>
  </si>
  <si>
    <t>General Viamonte</t>
  </si>
  <si>
    <t>General Rodríguez</t>
  </si>
  <si>
    <t>General Pueyrredón</t>
  </si>
  <si>
    <t>General Pinto</t>
  </si>
  <si>
    <t>General Paz</t>
  </si>
  <si>
    <t>General Lavalle</t>
  </si>
  <si>
    <t>General Las Heras</t>
  </si>
  <si>
    <t>General La Madrid</t>
  </si>
  <si>
    <t>General Juan Madariaga</t>
  </si>
  <si>
    <t>General Guido</t>
  </si>
  <si>
    <t>General Belgrano</t>
  </si>
  <si>
    <t>General Arenales</t>
  </si>
  <si>
    <t>General Alvear</t>
  </si>
  <si>
    <t>General Alvarado</t>
  </si>
  <si>
    <t>Florentino Ameghino</t>
  </si>
  <si>
    <t>Florencio Varela</t>
  </si>
  <si>
    <t>Exaltación de la Cruz</t>
  </si>
  <si>
    <t>Esteban Echeverría</t>
  </si>
  <si>
    <t>Escobar</t>
  </si>
  <si>
    <t>Ensenada</t>
  </si>
  <si>
    <t>Dolores</t>
  </si>
  <si>
    <t>Daireaux</t>
  </si>
  <si>
    <t>Coronel Suárez</t>
  </si>
  <si>
    <t>Coronel Pringles</t>
  </si>
  <si>
    <t>Coronel Dorrego</t>
  </si>
  <si>
    <t>Coronel de Marina Leonardo Rosales</t>
  </si>
  <si>
    <t>Colón</t>
  </si>
  <si>
    <t>Ciudad Libertador San Martín</t>
  </si>
  <si>
    <t>Chivilcoy</t>
  </si>
  <si>
    <t>Silípica</t>
  </si>
  <si>
    <t>Chascomús</t>
  </si>
  <si>
    <t>Sarmiento</t>
  </si>
  <si>
    <t>Unión</t>
  </si>
  <si>
    <t>Chacabuco</t>
  </si>
  <si>
    <t>San Martín</t>
  </si>
  <si>
    <t>Tapenagá</t>
  </si>
  <si>
    <t>Sauce</t>
  </si>
  <si>
    <t>Tulumba</t>
  </si>
  <si>
    <t>Castelli</t>
  </si>
  <si>
    <t>OTROS</t>
  </si>
  <si>
    <t>Salavina</t>
  </si>
  <si>
    <t>Sargento Cabral</t>
  </si>
  <si>
    <t>Santo Tomé</t>
  </si>
  <si>
    <t>Totoral</t>
  </si>
  <si>
    <t>Carmen de Areco</t>
  </si>
  <si>
    <t>TUCUMAN</t>
  </si>
  <si>
    <t>Robles</t>
  </si>
  <si>
    <t>Santa Victoria</t>
  </si>
  <si>
    <t>San Lorenzo</t>
  </si>
  <si>
    <t>San Roque</t>
  </si>
  <si>
    <t>Tercero Arriba</t>
  </si>
  <si>
    <t>Carlos Tejedor</t>
  </si>
  <si>
    <t>San Carlos</t>
  </si>
  <si>
    <t>Utracán</t>
  </si>
  <si>
    <t>Sobremonte</t>
  </si>
  <si>
    <t>Carlos Casares</t>
  </si>
  <si>
    <t>Río Hondo</t>
  </si>
  <si>
    <t>Rosario de Lerma</t>
  </si>
  <si>
    <t>Trenel</t>
  </si>
  <si>
    <t>Quitilipi</t>
  </si>
  <si>
    <t>Santa María</t>
  </si>
  <si>
    <t>Capitán Sarmiento</t>
  </si>
  <si>
    <t>Quebrachos</t>
  </si>
  <si>
    <t>Rosario de la Frontera</t>
  </si>
  <si>
    <t>Toay</t>
  </si>
  <si>
    <t>Presidencia de la Plaza</t>
  </si>
  <si>
    <t>San Luis del Palmar</t>
  </si>
  <si>
    <t>San Justo</t>
  </si>
  <si>
    <t>Cañuelas</t>
  </si>
  <si>
    <t>Villa Constitución</t>
  </si>
  <si>
    <t>Zonda</t>
  </si>
  <si>
    <t>Realicó</t>
  </si>
  <si>
    <t>O'Higgins</t>
  </si>
  <si>
    <t>San Cosme</t>
  </si>
  <si>
    <t>San Javier</t>
  </si>
  <si>
    <t>Campana</t>
  </si>
  <si>
    <t>Ojo de Agua</t>
  </si>
  <si>
    <t>Vera</t>
  </si>
  <si>
    <t>Valle Fértil</t>
  </si>
  <si>
    <t>Orán</t>
  </si>
  <si>
    <t>Tupungato</t>
  </si>
  <si>
    <t>Sanagasta</t>
  </si>
  <si>
    <t>Rancul</t>
  </si>
  <si>
    <t>Mayor Luis Fontana</t>
  </si>
  <si>
    <t>Saladas</t>
  </si>
  <si>
    <t>San Alberto</t>
  </si>
  <si>
    <t>Brandsen</t>
  </si>
  <si>
    <t>Yerba Buena</t>
  </si>
  <si>
    <t>Ullum</t>
  </si>
  <si>
    <t>Molinos</t>
  </si>
  <si>
    <t>Tunuyán</t>
  </si>
  <si>
    <t>San Blas de Los Sauces</t>
  </si>
  <si>
    <t>Quemú Quemú</t>
  </si>
  <si>
    <t>Villaguay</t>
  </si>
  <si>
    <t>Paso de los Libres</t>
  </si>
  <si>
    <t>Río Segundo</t>
  </si>
  <si>
    <t>Bragado</t>
  </si>
  <si>
    <t>SALTA</t>
  </si>
  <si>
    <t>Trancas</t>
  </si>
  <si>
    <t>Mitre</t>
  </si>
  <si>
    <t>Metán</t>
  </si>
  <si>
    <t>Zapala</t>
  </si>
  <si>
    <t>Santa Rosa</t>
  </si>
  <si>
    <t>Rosario Vera Peñaloza</t>
  </si>
  <si>
    <t>Puelén</t>
  </si>
  <si>
    <t>Yaví</t>
  </si>
  <si>
    <t>Victoria</t>
  </si>
  <si>
    <t>Libertador General San Martín</t>
  </si>
  <si>
    <t>Monte Caseros</t>
  </si>
  <si>
    <t>Río Seco</t>
  </si>
  <si>
    <t>Valle Viejo</t>
  </si>
  <si>
    <t>Berisso</t>
  </si>
  <si>
    <t>Tafí Viejo</t>
  </si>
  <si>
    <t>Loreto</t>
  </si>
  <si>
    <t>Santa Lucía</t>
  </si>
  <si>
    <t>Los Andes</t>
  </si>
  <si>
    <t>Picunches</t>
  </si>
  <si>
    <t>San Ignacio</t>
  </si>
  <si>
    <t>San Rafael</t>
  </si>
  <si>
    <t>Independencia</t>
  </si>
  <si>
    <t>Maracó</t>
  </si>
  <si>
    <t>Valle Grande</t>
  </si>
  <si>
    <t>Uruguay</t>
  </si>
  <si>
    <t>Telsen</t>
  </si>
  <si>
    <t>Libertad</t>
  </si>
  <si>
    <t>Río Primero</t>
  </si>
  <si>
    <t>Tinogasta</t>
  </si>
  <si>
    <t>Berazategui</t>
  </si>
  <si>
    <t>Comuna 15</t>
  </si>
  <si>
    <t>NEUQUEN</t>
  </si>
  <si>
    <t>Tafí del Valle</t>
  </si>
  <si>
    <t>Juan F. Ibarra</t>
  </si>
  <si>
    <t>San Jerónimo</t>
  </si>
  <si>
    <t>La Viña</t>
  </si>
  <si>
    <t>Picún Leufú</t>
  </si>
  <si>
    <t>Oberá</t>
  </si>
  <si>
    <t>Vinchina</t>
  </si>
  <si>
    <t>Loventué</t>
  </si>
  <si>
    <t>Tumbaya</t>
  </si>
  <si>
    <t>Tala</t>
  </si>
  <si>
    <t>Tehuelches</t>
  </si>
  <si>
    <t>Mburucuyá</t>
  </si>
  <si>
    <t>Río Cuarto</t>
  </si>
  <si>
    <t>Benito Juárez</t>
  </si>
  <si>
    <t>Comuna 14</t>
  </si>
  <si>
    <t>MISIONES</t>
  </si>
  <si>
    <t>Simoca</t>
  </si>
  <si>
    <t>Jiménez</t>
  </si>
  <si>
    <t>La Poma</t>
  </si>
  <si>
    <t>25 de Mayo</t>
  </si>
  <si>
    <t>Pehuenches</t>
  </si>
  <si>
    <t>Montecarlo</t>
  </si>
  <si>
    <t>General San Martín</t>
  </si>
  <si>
    <t>Limay Mahuida</t>
  </si>
  <si>
    <t>Tilcara</t>
  </si>
  <si>
    <t>San Salvador</t>
  </si>
  <si>
    <t>General Güemes</t>
  </si>
  <si>
    <t>Lavalle</t>
  </si>
  <si>
    <t>Punilla</t>
  </si>
  <si>
    <t>Baradero</t>
  </si>
  <si>
    <t>Comuna 13</t>
  </si>
  <si>
    <t>MENDOZA</t>
  </si>
  <si>
    <t>Capital</t>
  </si>
  <si>
    <t>Guasayán</t>
  </si>
  <si>
    <t>San Cristóbal</t>
  </si>
  <si>
    <t>Rawson</t>
  </si>
  <si>
    <t>La Candelaria</t>
  </si>
  <si>
    <t>Valcheta</t>
  </si>
  <si>
    <t>Ñorquín</t>
  </si>
  <si>
    <t>General Ocampo</t>
  </si>
  <si>
    <t>Lihuel Calel</t>
  </si>
  <si>
    <t>Susques</t>
  </si>
  <si>
    <t>Paraná</t>
  </si>
  <si>
    <t>Río Senguer</t>
  </si>
  <si>
    <t>General Donovan</t>
  </si>
  <si>
    <t>Presidente Roque Sáenz Peña</t>
  </si>
  <si>
    <t>Pomán</t>
  </si>
  <si>
    <t>Balcarce</t>
  </si>
  <si>
    <t>Comuna 12</t>
  </si>
  <si>
    <t>Río Chico</t>
  </si>
  <si>
    <t>General Taboada</t>
  </si>
  <si>
    <t>Rosario</t>
  </si>
  <si>
    <t>Pocito</t>
  </si>
  <si>
    <t>La Caldera</t>
  </si>
  <si>
    <t>San Antonio</t>
  </si>
  <si>
    <t>Minas</t>
  </si>
  <si>
    <t>Malargüe</t>
  </si>
  <si>
    <t>General Lamadrid</t>
  </si>
  <si>
    <t>Hucal</t>
  </si>
  <si>
    <t>Santa Catalina</t>
  </si>
  <si>
    <t>Nogoyá</t>
  </si>
  <si>
    <t>Itatí</t>
  </si>
  <si>
    <t>Pocho</t>
  </si>
  <si>
    <t>Paclín</t>
  </si>
  <si>
    <t>Bahía Blanca</t>
  </si>
  <si>
    <t>Comuna 11</t>
  </si>
  <si>
    <t>Monteros</t>
  </si>
  <si>
    <t>Figueroa</t>
  </si>
  <si>
    <t>Las Colonias</t>
  </si>
  <si>
    <t>Jáchal</t>
  </si>
  <si>
    <t>Iruya</t>
  </si>
  <si>
    <t>Pilcaniyeu</t>
  </si>
  <si>
    <t>Los Lagos</t>
  </si>
  <si>
    <t>Iguazú</t>
  </si>
  <si>
    <t>General Juan F. Quiroga</t>
  </si>
  <si>
    <t>Guatraché</t>
  </si>
  <si>
    <t>Santa Bárbara</t>
  </si>
  <si>
    <t>La Paz</t>
  </si>
  <si>
    <t>Paso de Indios</t>
  </si>
  <si>
    <t>Fray Justo Santa María de Oro</t>
  </si>
  <si>
    <t>Goya</t>
  </si>
  <si>
    <t>Azul</t>
  </si>
  <si>
    <t>Comuna 10</t>
  </si>
  <si>
    <t>JUJUY</t>
  </si>
  <si>
    <t>Lules</t>
  </si>
  <si>
    <t>Choya</t>
  </si>
  <si>
    <t>La Capital</t>
  </si>
  <si>
    <t>Iglesia</t>
  </si>
  <si>
    <t>Guachipas</t>
  </si>
  <si>
    <t>Pichi Mahuida</t>
  </si>
  <si>
    <t>Loncopué</t>
  </si>
  <si>
    <t>Guaraní</t>
  </si>
  <si>
    <t>Luján de Cuyo</t>
  </si>
  <si>
    <t>Chical Co</t>
  </si>
  <si>
    <t>Ramón Lista</t>
  </si>
  <si>
    <t>Islas del Ibicuy</t>
  </si>
  <si>
    <t>Mártires</t>
  </si>
  <si>
    <t>Comandante Fernández</t>
  </si>
  <si>
    <t>Marcos Juárez</t>
  </si>
  <si>
    <t>Fray Mamerto Esquiú</t>
  </si>
  <si>
    <t>Ayacucho</t>
  </si>
  <si>
    <t>Comuna 9</t>
  </si>
  <si>
    <t>FORMOSA</t>
  </si>
  <si>
    <t>Leales</t>
  </si>
  <si>
    <t>Copo</t>
  </si>
  <si>
    <t>Iriondo</t>
  </si>
  <si>
    <t>Juan Martín de Pueyrredón</t>
  </si>
  <si>
    <t>Chimbas</t>
  </si>
  <si>
    <t>General José de San Martín</t>
  </si>
  <si>
    <t>Ñorquinco</t>
  </si>
  <si>
    <t>Lácar</t>
  </si>
  <si>
    <t>General Manuel Belgrano</t>
  </si>
  <si>
    <t>General Ángel V. Peñaloza</t>
  </si>
  <si>
    <t>Chapaleufú</t>
  </si>
  <si>
    <t>Pirané</t>
  </si>
  <si>
    <t>Gualeguaychú</t>
  </si>
  <si>
    <t>Languiñeo</t>
  </si>
  <si>
    <t>Juárez Celman</t>
  </si>
  <si>
    <t>El Alto</t>
  </si>
  <si>
    <t>Avellaneda</t>
  </si>
  <si>
    <t>Comuna 8</t>
  </si>
  <si>
    <t>La Cocha</t>
  </si>
  <si>
    <t>General Obligado</t>
  </si>
  <si>
    <t>Caucete</t>
  </si>
  <si>
    <t>9 de julio</t>
  </si>
  <si>
    <t>Huiliches</t>
  </si>
  <si>
    <t>Eldorado</t>
  </si>
  <si>
    <t>Las Heras</t>
  </si>
  <si>
    <t>Famatina</t>
  </si>
  <si>
    <t>Chalileo</t>
  </si>
  <si>
    <t>Rinconada</t>
  </si>
  <si>
    <t>Pilcomayo</t>
  </si>
  <si>
    <t>Gualeguay</t>
  </si>
  <si>
    <t>Gastre</t>
  </si>
  <si>
    <t>Bermejo</t>
  </si>
  <si>
    <t>Esquina</t>
  </si>
  <si>
    <t>Ischilín</t>
  </si>
  <si>
    <t>Arrecifes</t>
  </si>
  <si>
    <t>Comuna 7</t>
  </si>
  <si>
    <t>Juan Bautista Alberdi</t>
  </si>
  <si>
    <t>Belgrano</t>
  </si>
  <si>
    <t>General López</t>
  </si>
  <si>
    <t>Magallanes</t>
  </si>
  <si>
    <t>Gobernador Dupuy</t>
  </si>
  <si>
    <t>Chicoana</t>
  </si>
  <si>
    <t>General Roca</t>
  </si>
  <si>
    <t>Chos Malal</t>
  </si>
  <si>
    <t>Concepción</t>
  </si>
  <si>
    <t>Chilecito</t>
  </si>
  <si>
    <t>Curacó</t>
  </si>
  <si>
    <t>Palpalá</t>
  </si>
  <si>
    <t>Pilagás</t>
  </si>
  <si>
    <t>Feliciano</t>
  </si>
  <si>
    <t>Gaiman</t>
  </si>
  <si>
    <t>Almirante Brown</t>
  </si>
  <si>
    <t>Empedrado</t>
  </si>
  <si>
    <t>Capayán</t>
  </si>
  <si>
    <t>Comuna 6</t>
  </si>
  <si>
    <t>Graneros</t>
  </si>
  <si>
    <t>Banda</t>
  </si>
  <si>
    <t>Garay</t>
  </si>
  <si>
    <t>Lago Buenos Aires</t>
  </si>
  <si>
    <t>General Pedernera</t>
  </si>
  <si>
    <t>Calingasta</t>
  </si>
  <si>
    <t>Cerrillos</t>
  </si>
  <si>
    <t>El Cuy</t>
  </si>
  <si>
    <t>Confluencia</t>
  </si>
  <si>
    <t>Chamical</t>
  </si>
  <si>
    <t>Conhelo</t>
  </si>
  <si>
    <t>Ledesma</t>
  </si>
  <si>
    <t>Patiño</t>
  </si>
  <si>
    <t>Federal</t>
  </si>
  <si>
    <t>Futaleufú</t>
  </si>
  <si>
    <t>9 de Julio</t>
  </si>
  <si>
    <t>Curuzú Cuatiá</t>
  </si>
  <si>
    <t>Belén</t>
  </si>
  <si>
    <t>Alberti</t>
  </si>
  <si>
    <t>Comuna 5</t>
  </si>
  <si>
    <t>CATAMARCA</t>
  </si>
  <si>
    <t>Ushuaia</t>
  </si>
  <si>
    <t>Famaillá</t>
  </si>
  <si>
    <t>Castellanos</t>
  </si>
  <si>
    <t>Lago Argentino</t>
  </si>
  <si>
    <t>Angaco</t>
  </si>
  <si>
    <t>Conesa</t>
  </si>
  <si>
    <t>Collón Curá</t>
  </si>
  <si>
    <t>Candelaria</t>
  </si>
  <si>
    <t>Guaymallén</t>
  </si>
  <si>
    <t>Coronel Felipe Varela</t>
  </si>
  <si>
    <t>Catriló</t>
  </si>
  <si>
    <t>Humahuaca</t>
  </si>
  <si>
    <t>Matacos</t>
  </si>
  <si>
    <t>Federación</t>
  </si>
  <si>
    <t>Cruz del Eje</t>
  </si>
  <si>
    <t>Antofagasta de la Sierra</t>
  </si>
  <si>
    <t>Adolfo Gonzales Chaves</t>
  </si>
  <si>
    <t>Comuna 4</t>
  </si>
  <si>
    <t>CHACO</t>
  </si>
  <si>
    <t>Río Grande</t>
  </si>
  <si>
    <t>Chicligasta</t>
  </si>
  <si>
    <t>Atamisqui</t>
  </si>
  <si>
    <t>Caseros</t>
  </si>
  <si>
    <t>Güer Aike</t>
  </si>
  <si>
    <t>Albardón</t>
  </si>
  <si>
    <t>Cafayate</t>
  </si>
  <si>
    <t>Bariloche</t>
  </si>
  <si>
    <t>Catán Lil</t>
  </si>
  <si>
    <t>Cainguás</t>
  </si>
  <si>
    <t>Godoy Cruz</t>
  </si>
  <si>
    <t>Castro Barros</t>
  </si>
  <si>
    <t>Dr. Manuel Belgrano</t>
  </si>
  <si>
    <t>Laishí</t>
  </si>
  <si>
    <t>Diamante</t>
  </si>
  <si>
    <t>Escalante</t>
  </si>
  <si>
    <t>2 de Abril</t>
  </si>
  <si>
    <t>Andalgalá</t>
  </si>
  <si>
    <t>Adolfo Alsina</t>
  </si>
  <si>
    <t>Comuna 3</t>
  </si>
  <si>
    <t>Islas del Atlántico Sur</t>
  </si>
  <si>
    <t>Cruz Alta</t>
  </si>
  <si>
    <t>Alberdi</t>
  </si>
  <si>
    <t>Deseado</t>
  </si>
  <si>
    <t>Cachi</t>
  </si>
  <si>
    <t>Añelo</t>
  </si>
  <si>
    <t>Apóstoles</t>
  </si>
  <si>
    <t>Caleu Caleu</t>
  </si>
  <si>
    <t>El Carmen</t>
  </si>
  <si>
    <t>Formosa</t>
  </si>
  <si>
    <t>Concordia</t>
  </si>
  <si>
    <t>Cushamen</t>
  </si>
  <si>
    <t>12 de Octubre</t>
  </si>
  <si>
    <t>Berón de Astrada</t>
  </si>
  <si>
    <t>Ancasti</t>
  </si>
  <si>
    <t>Comuna 2</t>
  </si>
  <si>
    <t>CORRIENTES</t>
  </si>
  <si>
    <t>Antártida Argentina</t>
  </si>
  <si>
    <t>Burruyacú</t>
  </si>
  <si>
    <t>Aguirre</t>
  </si>
  <si>
    <t>Corpen Aike</t>
  </si>
  <si>
    <t>Anta</t>
  </si>
  <si>
    <t>Aluminé</t>
  </si>
  <si>
    <t>Arauco</t>
  </si>
  <si>
    <t>Atreucó</t>
  </si>
  <si>
    <t>Cochinoca</t>
  </si>
  <si>
    <t>Biedma</t>
  </si>
  <si>
    <t>1 de mayo</t>
  </si>
  <si>
    <t>Bella Vista</t>
  </si>
  <si>
    <t>Calamuchita</t>
  </si>
  <si>
    <t>Ambato</t>
  </si>
  <si>
    <t>Comuna 1</t>
  </si>
  <si>
    <t>TIERRA_DEL_FUEGO_ANTARTIDA_E_ISLAS_DEL_ATLANTICO_SUR</t>
  </si>
  <si>
    <t>SANTIAGO_DEL_ESTERO</t>
  </si>
  <si>
    <t>SANTA_FE</t>
  </si>
  <si>
    <t>SANTA_CRUZ</t>
  </si>
  <si>
    <t>SAN_LUIS</t>
  </si>
  <si>
    <t>SAN_JUAN</t>
  </si>
  <si>
    <t>RIO_NEGRO</t>
  </si>
  <si>
    <t>LA_RIOJA</t>
  </si>
  <si>
    <t>LA_PAMPA</t>
  </si>
  <si>
    <t>ENTRE_RIOS</t>
  </si>
  <si>
    <t>BUENOS_AIRES</t>
  </si>
  <si>
    <t>CIUDAD_AUTONOMA_DE_BUENOS_AIRES</t>
  </si>
  <si>
    <t>PROVINCIAS</t>
  </si>
  <si>
    <t>EZE</t>
  </si>
  <si>
    <t>AER</t>
  </si>
  <si>
    <t>SFO</t>
  </si>
  <si>
    <t>BHI</t>
  </si>
  <si>
    <t>MDP</t>
  </si>
  <si>
    <t>MDZ</t>
  </si>
  <si>
    <t>COR</t>
  </si>
  <si>
    <t>JUA</t>
  </si>
  <si>
    <t>LUI</t>
  </si>
  <si>
    <t>MLG</t>
  </si>
  <si>
    <t>RAF</t>
  </si>
  <si>
    <t>RCU</t>
  </si>
  <si>
    <t>SRO</t>
  </si>
  <si>
    <t>JUJ</t>
  </si>
  <si>
    <t>SAL</t>
  </si>
  <si>
    <t>CAT</t>
  </si>
  <si>
    <t>LAR</t>
  </si>
  <si>
    <t>SGO</t>
  </si>
  <si>
    <t>TRH</t>
  </si>
  <si>
    <t>TUC</t>
  </si>
  <si>
    <t>ROS</t>
  </si>
  <si>
    <t>USU</t>
  </si>
  <si>
    <t>NEU</t>
  </si>
  <si>
    <t>CHP</t>
  </si>
  <si>
    <t>UCC</t>
  </si>
  <si>
    <t>BAR</t>
  </si>
  <si>
    <t>GDE</t>
  </si>
  <si>
    <t>FSA</t>
  </si>
  <si>
    <t>GAL</t>
  </si>
  <si>
    <t>TRE</t>
  </si>
  <si>
    <t>PMY</t>
  </si>
  <si>
    <t>RES</t>
  </si>
  <si>
    <t>IGU</t>
  </si>
  <si>
    <t>CRV</t>
  </si>
  <si>
    <t>ESQ</t>
  </si>
  <si>
    <t>CAL</t>
  </si>
  <si>
    <t>UC1</t>
  </si>
  <si>
    <t>UC5</t>
  </si>
  <si>
    <t>UC2</t>
  </si>
  <si>
    <t>UC4</t>
  </si>
  <si>
    <t>UOA</t>
  </si>
  <si>
    <t>POS</t>
  </si>
  <si>
    <t>UC3</t>
  </si>
  <si>
    <t>SVO</t>
  </si>
  <si>
    <t>CRR</t>
  </si>
  <si>
    <t>VIE</t>
  </si>
  <si>
    <t>RCQ</t>
  </si>
  <si>
    <t>PAR</t>
  </si>
  <si>
    <t>LIB</t>
  </si>
  <si>
    <t>UOESA</t>
  </si>
  <si>
    <t>CEAC</t>
  </si>
  <si>
    <t>TIPO_ORDEN</t>
  </si>
  <si>
    <t>NUMERO</t>
  </si>
  <si>
    <t>AÑO</t>
  </si>
  <si>
    <t>COORDENADAS GEOGRÁFICAS (HEMISFERIO SUR)</t>
  </si>
  <si>
    <t>COORDENADAS DE ENTRADA</t>
  </si>
  <si>
    <t>DESCOMPOSICIÓN</t>
  </si>
  <si>
    <t>COORDENADAS DE SALIDA</t>
  </si>
  <si>
    <t>GRADOS</t>
  </si>
  <si>
    <t>MIN</t>
  </si>
  <si>
    <t>SEG</t>
  </si>
  <si>
    <t>EJEMPLOS</t>
  </si>
  <si>
    <t>24°43'45"</t>
  </si>
  <si>
    <t>60°16'45''</t>
  </si>
  <si>
    <t>24°49'21"</t>
  </si>
  <si>
    <t>60°40'44"</t>
  </si>
  <si>
    <t>OSR</t>
  </si>
  <si>
    <t>PATRULLAJE DINAMICO / CONTROL VEHICULAR Y POBLACIONAL</t>
  </si>
  <si>
    <t>N/C</t>
  </si>
  <si>
    <t>PATRULLAJE DINAMICO</t>
  </si>
  <si>
    <t>SECTOR NORTE: CALLE BLVD. SEGUI - SECTOR SUR: CALLE CISNEROS - SECTOR ESTE: CALLE BLVD. AVELLANEDA - SECTOR OESTE: CALLE AV. ROUILLON - BARRIO VIA HONDA DE LA CIUDAD DE ROSARIO</t>
  </si>
  <si>
    <t>SECTOR NORTE: CALLE COCHABAMBA, SECTOR  SUR: AV. 27 DE FEBRERO, SECTOR ESTE: CALLE BERUTTI Y ESMERALDA, SECTOR OESTE: CALLE LEANDRO N ALEN</t>
  </si>
  <si>
    <t>SECTOR NORTE: BV. SEGUÍ, SECTOR SUR: VÍAS FÉRREAS, SECTOR  ESTE: AV. FRANCIA, SECTOR OESTE: BV. AVELLANEDA</t>
  </si>
  <si>
    <t>AU. EZE / CAÑ. PEAJE ACCESO A CAÑUELAS</t>
  </si>
  <si>
    <t>ROSARIO</t>
  </si>
  <si>
    <t>CONTROL VEHICULAR - COMANDO UNIFICADO</t>
  </si>
  <si>
    <t>VILLA MASCARDI KM 84 - PROVINCIA DE RIO NEGRO</t>
  </si>
  <si>
    <t>PNA-GNA-PFA</t>
  </si>
  <si>
    <t>ZONA SUR DE LA CIUDAD DE TRELEW - CALLE MICHAEL JONES HASTA RUTA PROVINCIAL N° 7 Y DESDE CALLE MUSTERS HASTA CIRCUNVALACIÓN QUE UNE LAS RUTAS N° 3, N°25 Y N° 7  - PROVINCIA DE CHUBUT</t>
  </si>
  <si>
    <t>PATRULLAJE PREVENTIVO - COMANDO UNIFICADO</t>
  </si>
  <si>
    <t>OSL</t>
  </si>
  <si>
    <t>-43.24895 </t>
  </si>
  <si>
    <t>BARILOCHE</t>
  </si>
  <si>
    <t>TRELEW</t>
  </si>
  <si>
    <t>DOL</t>
  </si>
  <si>
    <t xml:space="preserve"> CONTROL RAYOS X</t>
  </si>
  <si>
    <t>CABA</t>
  </si>
  <si>
    <t>COMODORO PY</t>
  </si>
  <si>
    <t>CONTROL PREVENTIVO CON PALETA EN EL INGRESO DE SEDE TRIBUNALES FEDERALES</t>
  </si>
  <si>
    <t>-3284502</t>
  </si>
  <si>
    <t>BOULEVARD OROÑO 940 - ROSARIO</t>
  </si>
  <si>
    <t>DISPOSITIVO PREVENTIVO DE SEGURIDAD</t>
  </si>
  <si>
    <t xml:space="preserve">AEROPUERTO METROPOLITANO - JORGE NEWBERY </t>
  </si>
  <si>
    <t>PARTIDA DE CLUB DE FUTBOL RACING CLUB DE AVELLANEDA</t>
  </si>
  <si>
    <t>CUSTODIA TESTIGO PROTEGIDO</t>
  </si>
  <si>
    <t>CUSTODIA TESTIGO</t>
  </si>
  <si>
    <t>CUSTODIA FIJA</t>
  </si>
  <si>
    <t>CALLE IVANOWSKI N° 160</t>
  </si>
  <si>
    <t>EZEIZA</t>
  </si>
  <si>
    <t>URUGUAYANA NRO. 678</t>
  </si>
  <si>
    <t>MEDIDAS GREMIALES EMPRESA INTERCARGO</t>
  </si>
  <si>
    <t>-34,58991</t>
  </si>
  <si>
    <t>-58,38002</t>
  </si>
  <si>
    <t xml:space="preserve">HOTEL EMPERADOR / AVENIDA LIBERTADOR 420 </t>
  </si>
  <si>
    <t>COLABORACION SPF</t>
  </si>
  <si>
    <t>COMPLEJO PENITENCIARIO FEDERAL I EZEIZA</t>
  </si>
  <si>
    <t>-34,84561</t>
  </si>
  <si>
    <t>-58,54118</t>
  </si>
  <si>
    <t>PEAJE ACCESO A CAÑUELAS</t>
  </si>
  <si>
    <t>AV THOMAS FLORES - QUILMES</t>
  </si>
  <si>
    <t>AV SAN MARCOS-QUILMES</t>
  </si>
  <si>
    <t>CALLE 816 SENTIDO OESTE-ESTE  - QUILMES</t>
  </si>
  <si>
    <t>CALLE 816 SENTIDO ESTE-OESTE</t>
  </si>
  <si>
    <t>AV VERGARA - QUILMES</t>
  </si>
  <si>
    <t>AV VARELA- QUILMES</t>
  </si>
  <si>
    <t>SECTOR NORTE: BV SEGUI, SECTOR  SUR:VIAS FERREAS, SECTOR ESTE: AV FRANCIA  SECTOR OESTE: BV AVELLANEDA</t>
  </si>
  <si>
    <t xml:space="preserve"> 34° 90 '69 '' </t>
  </si>
  <si>
    <t>58°62'34''</t>
  </si>
  <si>
    <t xml:space="preserve"> 34° 74 '29 '' </t>
  </si>
  <si>
    <t>58°32'52''</t>
  </si>
  <si>
    <t xml:space="preserve"> 34° 74 '20 '' </t>
  </si>
  <si>
    <t>58°32'58''</t>
  </si>
  <si>
    <t xml:space="preserve"> 34° 75 '76 '' </t>
  </si>
  <si>
    <t>58°31'77''</t>
  </si>
  <si>
    <t xml:space="preserve"> 34° 76 '04 '' </t>
  </si>
  <si>
    <t>58°23'58''</t>
  </si>
  <si>
    <t xml:space="preserve"> 34° 75 '04 '' </t>
  </si>
  <si>
    <t>58°22'38''</t>
  </si>
  <si>
    <t>41°20'54''S</t>
  </si>
  <si>
    <t>71°43´49´´O</t>
  </si>
  <si>
    <t>OPERATIVO CERROJO</t>
  </si>
  <si>
    <t>cerrojo deteccion</t>
  </si>
  <si>
    <t>ACTIVIDAD OFICIAL DEL PRESIDENTE JAVIER MILEI EN EL HOTEL EMPERADOR</t>
  </si>
  <si>
    <t>S/D</t>
  </si>
  <si>
    <t>PATRULLAJES PREVENTIVOS, CONFORME LO DISPUESTO POR EL MINISTERIO DE SEGURIDAD, EN AUTOPISTA EZEIZA - CAÑUELAS</t>
  </si>
  <si>
    <t>PEAJE ACCESO A EZEIZA</t>
  </si>
  <si>
    <t>SECTOR NORTE: BLVD. SEGUI - SECTOR SUR: CALLE GARIBALDI - SECTOR ESTE: CALLE ESPAÑA - SECTOR OESTE: BLVD. OROÑO - BARRIO MATHEU- CIUDAD DE ROSARIO</t>
  </si>
  <si>
    <t>SECTOR NORTE: AV. URIBURU - SECTOR SUR: CALLE LAMADRID - SECTOR ESTE: CALLE FLAMARION - SECTOR OESTE: CALLE SANTIAGO (BARRIO ALVEAR) - BARRIO ALVEAR- CIUDAD DE ROSARIO</t>
  </si>
  <si>
    <t>34°49'55.7"S</t>
  </si>
  <si>
    <t> 58°30'30.5"W</t>
  </si>
  <si>
    <t>34° 90 '69 ''</t>
  </si>
  <si>
    <t>NO CORRESPONDE</t>
  </si>
  <si>
    <t>S</t>
  </si>
  <si>
    <t>AU. EZEIZA / CAÑUELAS - PEAJE ACCESO A EZEIZA</t>
  </si>
  <si>
    <t>SECTOR NORTE: AV. NUESTRA SEÑORA DEL ROSARIO - SECTOR SUR: AV. JORGE BATLLE - SECTOR ESTE:AYACUCHO - SECTOR OESTE:AV. SAN MARTIN - ROQUE SAENZ PEÑA- CIUDAD DE ROSARIO</t>
  </si>
  <si>
    <t xml:space="preserve">AEROPUERTO INTERNACIONAL - MINISTRO PISTARINI </t>
  </si>
  <si>
    <t>-34.811919</t>
  </si>
  <si>
    <t>-58.542379</t>
  </si>
  <si>
    <t>DISPOSITIVO PREVENTIVO DE SEGURIDAD ARRIBO DEL EQUIPO DE FUTBOL DE PRIMERA DIVISION  ARGENTINA RACING CLUB</t>
  </si>
  <si>
    <t>DISPOSITIVO PREVENTIVO DE SEGURIDAD ARRIBO DE SIMPATIZANTES DEL EQUIPO DE FUTBOL RACING CLUB</t>
  </si>
  <si>
    <t xml:space="preserve">AEROPARQUE METROPOLITANO JORGE NEWBERY </t>
  </si>
  <si>
    <t>-34.558520</t>
  </si>
  <si>
    <t>TRASLADO DE PASAJEROS POR DESPIDO DE CHOFERES DE ITC</t>
  </si>
  <si>
    <t>*OBJETIVO 1* CONTROL 1: CALLE  - AV. RIVADAVIA ENTRE RIVERA INDARTE, LOCALIDAD DE VILLA SARMIENTO/CONTROL 2: CALLE - DR. GABRIEL ARDOINO, ESQUINA COLOMBRES, VILLA SARMIENTO</t>
  </si>
  <si>
    <t>*OBJETIVO 2* CONTROL 1: CALLE: TTE. BERGAMINI ESQUINA PARAISO, LOCALIDAD DE EL PALOMAR/ CONTROL 2: AVENIDA TT.BERGAMINI ENTRE BULNES Y PALACIOS, EL PALOMAR</t>
  </si>
  <si>
    <t>*OBJETIVO 3* CONTROL 1: CALLE:FEDERICO MADERO Y SAN ROQUE,JOSE INGENIEROS, TRES DE FEBRERO/ CONTROL 2 CALLE:  PELLEGRINI Y FEDERICO MADERO,JOSE INGENIEROS, TRES DE FEBRERO .-</t>
  </si>
  <si>
    <t>SECTOR NORTE:CALLE GARAY - SECTOR SUR: BLV SEGUI - SECTOR ESTE  CALLE CAMILO ALDAO - SECTOR OESTE:CALLA GARZON - CIUDAD DE ROSARIO</t>
  </si>
  <si>
    <t>SECTOR NORTE: CALLE AMANABAR - SECTOR SUR: BLV SEGUI - SECTOR ESTE: CALLE SAN NICOLAS- SECTOR OESTE: CALLE  RIO DE JANEIRO- CIUDAD DE ROSARIO</t>
  </si>
  <si>
    <t>34'6417</t>
  </si>
  <si>
    <t>58'57357</t>
  </si>
  <si>
    <t>34´6307</t>
  </si>
  <si>
    <t>58´5812</t>
  </si>
  <si>
    <t>34´5906</t>
  </si>
  <si>
    <t/>
  </si>
  <si>
    <t>VILLA SARMIENTO</t>
  </si>
  <si>
    <t xml:space="preserve"> EL PALOMAR</t>
  </si>
  <si>
    <t>MORÓN</t>
  </si>
  <si>
    <t xml:space="preserve"> </t>
  </si>
  <si>
    <t>ARRIBO DEL EQUIPO RACING CLUB DE AVELLANEDA</t>
  </si>
  <si>
    <t>ARRIBO DE SIMATIZANTES DEL EQUIPO RACING CLUB DE AVELLANEDA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</si>
</sst>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
    <numFmt numFmtId="165" formatCode="0.000000000"/>
    <numFmt numFmtId="166" formatCode="[$-F400]h:mm:ss\ AM/PM"/>
  </numFmts>
  <fonts count="24" x14ac:knownFonts="1">
    <font>
      <sz val="11"/>
      <color theme="1"/>
      <name val="Calibri"/>
      <family val="2"/>
      <scheme val="minor"/>
    </font>
    <font>
      <b/>
      <sz val="11"/>
      <color theme="1"/>
      <name val="Calibri"/>
      <family val="2"/>
      <scheme val="minor"/>
    </font>
    <font>
      <b/>
      <sz val="11"/>
      <color rgb="FF000000"/>
      <name val="Calibri"/>
      <family val="2"/>
      <charset val="1"/>
    </font>
    <font>
      <b/>
      <sz val="11"/>
      <name val="Calibri"/>
      <family val="2"/>
      <scheme val="minor"/>
    </font>
    <font>
      <sz val="11"/>
      <color rgb="FF006100"/>
      <name val="Calibri"/>
      <family val="2"/>
      <scheme val="minor"/>
    </font>
    <font>
      <b/>
      <sz val="11"/>
      <name val="Calibri"/>
      <family val="2"/>
      <charset val="1"/>
    </font>
    <font>
      <sz val="9"/>
      <color theme="1"/>
      <name val="Calibri"/>
      <family val="2"/>
      <scheme val="minor"/>
    </font>
    <font>
      <sz val="10"/>
      <name val="Arial"/>
      <family val="2"/>
    </font>
    <font>
      <sz val="9"/>
      <color rgb="FF000000"/>
      <name val="Calibri"/>
      <family val="2"/>
      <scheme val="minor"/>
    </font>
    <font>
      <sz val="9"/>
      <color rgb="FF202124"/>
      <name val="Calibri"/>
      <family val="2"/>
      <scheme val="minor"/>
    </font>
    <font>
      <sz val="11"/>
      <name val="Calibri"/>
      <family val="2"/>
    </font>
    <font>
      <b/>
      <sz val="11"/>
      <color indexed="72"/>
      <name val="Calibri"/>
      <family val="2"/>
      <scheme val="minor"/>
    </font>
    <font>
      <sz val="11"/>
      <color theme="1"/>
      <name val="Calibri"/>
      <family val="2"/>
      <scheme val="minor"/>
    </font>
    <font>
      <b/>
      <sz val="12"/>
      <color rgb="FFF2F2F2"/>
      <name val="Calibri"/>
      <family val="2"/>
      <scheme val="minor"/>
    </font>
    <font>
      <sz val="11"/>
      <name val="Calibri"/>
      <family val="2"/>
    </font>
    <font>
      <b/>
      <sz val="11"/>
      <color rgb="FFF2F2F2"/>
      <name val="Calibri"/>
      <family val="2"/>
      <scheme val="minor"/>
    </font>
    <font>
      <b/>
      <sz val="11"/>
      <color theme="0"/>
      <name val="Calibri"/>
      <family val="2"/>
      <scheme val="minor"/>
    </font>
    <font>
      <b/>
      <sz val="11"/>
      <color theme="1"/>
      <name val="Calibri"/>
      <family val="2"/>
      <scheme val="minor"/>
    </font>
    <font>
      <sz val="11"/>
      <color rgb="FF000000"/>
      <name val="Calibri"/>
      <family val="2"/>
    </font>
    <font>
      <sz val="9"/>
      <name val="Calibri"/>
      <family val="2"/>
      <scheme val="minor"/>
    </font>
    <font>
      <sz val="9"/>
      <color theme="1"/>
      <name val="Calibri"/>
      <family val="2"/>
      <scheme val="minor"/>
    </font>
    <font>
      <sz val="9"/>
      <color rgb="FF000000"/>
      <name val="Calibri"/>
      <family val="2"/>
      <scheme val="minor"/>
    </font>
    <font>
      <sz val="9"/>
      <color theme="1"/>
      <name val="Calibri"/>
      <scheme val="minor"/>
    </font>
    <font>
      <sz val="9"/>
      <color rgb="FF000000"/>
      <name val="Calibri"/>
      <scheme val="minor"/>
    </font>
  </fonts>
  <fills count="29">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rgb="FFC6EFCE"/>
      </patternFill>
    </fill>
    <fill>
      <patternFill patternType="solid">
        <fgColor theme="2" tint="-9.9978637043366805E-2"/>
        <bgColor indexed="65"/>
      </patternFill>
    </fill>
    <fill>
      <patternFill patternType="solid">
        <fgColor theme="2" tint="-9.9978637043366805E-2"/>
        <bgColor rgb="FFAFD095"/>
      </patternFill>
    </fill>
    <fill>
      <patternFill patternType="solid">
        <fgColor theme="4" tint="0.79998168889431442"/>
        <bgColor indexed="64"/>
      </patternFill>
    </fill>
    <fill>
      <patternFill patternType="solid">
        <fgColor theme="4" tint="0.79998168889431442"/>
        <bgColor rgb="FFAFD095"/>
      </patternFill>
    </fill>
    <fill>
      <patternFill patternType="solid">
        <fgColor theme="9" tint="0.79998168889431442"/>
        <bgColor indexed="64"/>
      </patternFill>
    </fill>
    <fill>
      <patternFill patternType="solid">
        <fgColor theme="9" tint="0.79998168889431442"/>
        <bgColor rgb="FFAFD095"/>
      </patternFill>
    </fill>
    <fill>
      <patternFill patternType="solid">
        <fgColor theme="5" tint="0.79998168889431442"/>
        <bgColor rgb="FFAFD095"/>
      </patternFill>
    </fill>
    <fill>
      <patternFill patternType="solid">
        <fgColor indexed="22"/>
        <bgColor indexed="64"/>
      </patternFill>
    </fill>
    <fill>
      <patternFill patternType="solid">
        <fgColor rgb="FF00B0F0"/>
      </patternFill>
    </fill>
    <fill>
      <patternFill patternType="solid">
        <fgColor rgb="FF00B0F0"/>
        <bgColor indexed="64"/>
      </patternFill>
    </fill>
    <fill>
      <patternFill patternType="solid">
        <fgColor rgb="FF00B0F0"/>
        <bgColor rgb="FFAFD095"/>
      </patternFill>
    </fill>
    <fill>
      <patternFill patternType="solid">
        <fgColor rgb="FF2F5496"/>
        <bgColor rgb="FF2F5496"/>
      </patternFill>
    </fill>
    <fill>
      <patternFill patternType="solid">
        <fgColor rgb="FFC8C8C8"/>
        <bgColor rgb="FFC8C8C8"/>
      </patternFill>
    </fill>
    <fill>
      <patternFill patternType="solid">
        <fgColor rgb="FFD8D8D8"/>
        <bgColor rgb="FFD8D8D8"/>
      </patternFill>
    </fill>
    <fill>
      <patternFill patternType="solid">
        <fgColor rgb="FFFFFFFF"/>
        <bgColor rgb="FFFFFFFF"/>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92D050"/>
        <bgColor rgb="FFAFD095"/>
      </patternFill>
    </fill>
    <fill>
      <patternFill patternType="solid">
        <fgColor rgb="FF92D050"/>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rgb="FFAFD095"/>
      </patternFill>
    </fill>
    <fill>
      <patternFill patternType="solid">
        <fgColor theme="7" tint="0.3999755851924192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medium">
        <color indexed="64"/>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thin">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s>
  <cellStyleXfs count="5">
    <xf numFmtId="0" fontId="0" fillId="0" borderId="0"/>
    <xf numFmtId="0" fontId="4" fillId="4" borderId="0" applyNumberFormat="0" applyBorder="0" applyAlignment="0" applyProtection="0"/>
    <xf numFmtId="0" fontId="7" fillId="0" borderId="0" applyNumberFormat="0" applyFont="0" applyFill="0" applyBorder="0" applyAlignment="0" applyProtection="0"/>
    <xf numFmtId="0" fontId="7" fillId="0" borderId="0"/>
    <xf numFmtId="0" fontId="12" fillId="0" borderId="0"/>
  </cellStyleXfs>
  <cellXfs count="255">
    <xf numFmtId="0" fontId="0" fillId="0" borderId="0" xfId="0"/>
    <xf numFmtId="0" fontId="0" fillId="2" borderId="0" xfId="0" applyFill="1"/>
    <xf numFmtId="0" fontId="0" fillId="0" borderId="0" xfId="0" applyFill="1"/>
    <xf numFmtId="0" fontId="6" fillId="2" borderId="1" xfId="0" applyNumberFormat="1" applyFont="1" applyFill="1" applyBorder="1" applyAlignment="1">
      <alignment horizontal="center" vertical="center" wrapText="1"/>
    </xf>
    <xf numFmtId="0" fontId="3" fillId="5" borderId="8" xfId="1" applyFont="1" applyFill="1" applyBorder="1" applyAlignment="1">
      <alignment horizontal="center" vertical="center" wrapText="1"/>
    </xf>
    <xf numFmtId="0" fontId="1" fillId="0" borderId="1" xfId="0" applyFont="1" applyBorder="1" applyAlignment="1">
      <alignment vertical="top"/>
    </xf>
    <xf numFmtId="0" fontId="1" fillId="0" borderId="1" xfId="0" applyFont="1" applyBorder="1"/>
    <xf numFmtId="0" fontId="0" fillId="0" borderId="0" xfId="0" applyAlignment="1">
      <alignment wrapText="1"/>
    </xf>
    <xf numFmtId="0" fontId="0" fillId="0" borderId="1" xfId="0" applyBorder="1" applyAlignment="1">
      <alignment horizontal="center" vertical="center" wrapText="1"/>
    </xf>
    <xf numFmtId="0" fontId="7" fillId="0" borderId="8" xfId="3" applyFill="1" applyBorder="1" applyAlignment="1" applyProtection="1"/>
    <xf numFmtId="0" fontId="7" fillId="0" borderId="8" xfId="3" applyBorder="1"/>
    <xf numFmtId="0" fontId="7" fillId="0" borderId="9" xfId="3" applyBorder="1"/>
    <xf numFmtId="0" fontId="7" fillId="0" borderId="10" xfId="3" applyBorder="1"/>
    <xf numFmtId="0" fontId="7" fillId="0" borderId="11" xfId="3" applyBorder="1"/>
    <xf numFmtId="0" fontId="10" fillId="0" borderId="10" xfId="0" applyFont="1" applyBorder="1"/>
    <xf numFmtId="0" fontId="10" fillId="0" borderId="11" xfId="0" applyFont="1" applyBorder="1"/>
    <xf numFmtId="0" fontId="10" fillId="0" borderId="11" xfId="0" applyFont="1" applyBorder="1" applyAlignment="1">
      <alignment vertical="center"/>
    </xf>
    <xf numFmtId="0" fontId="7" fillId="0" borderId="12" xfId="3" applyBorder="1"/>
    <xf numFmtId="0" fontId="7" fillId="0" borderId="11" xfId="3" applyBorder="1" applyProtection="1">
      <protection locked="0"/>
    </xf>
    <xf numFmtId="0" fontId="10" fillId="0" borderId="13" xfId="0" applyFont="1" applyBorder="1" applyAlignment="1">
      <alignment vertical="center"/>
    </xf>
    <xf numFmtId="0" fontId="10" fillId="0" borderId="13" xfId="0" applyFont="1" applyBorder="1"/>
    <xf numFmtId="0" fontId="10" fillId="0" borderId="14" xfId="0" applyFont="1" applyBorder="1"/>
    <xf numFmtId="0" fontId="1" fillId="0" borderId="0" xfId="0" applyFont="1" applyAlignment="1">
      <alignment horizontal="center" vertical="center"/>
    </xf>
    <xf numFmtId="0" fontId="1" fillId="2" borderId="0" xfId="1" applyNumberFormat="1" applyFont="1" applyFill="1" applyBorder="1" applyAlignment="1">
      <alignment horizontal="center" vertical="center" wrapText="1"/>
    </xf>
    <xf numFmtId="0" fontId="3" fillId="2" borderId="0" xfId="1" applyFont="1" applyFill="1" applyBorder="1" applyAlignment="1">
      <alignment horizontal="center" vertical="center" wrapText="1"/>
    </xf>
    <xf numFmtId="0" fontId="11" fillId="0" borderId="1" xfId="0" applyNumberFormat="1" applyFont="1" applyFill="1" applyBorder="1" applyAlignment="1" applyProtection="1">
      <alignment horizontal="center" vertical="center" wrapText="1"/>
    </xf>
    <xf numFmtId="0" fontId="11" fillId="12" borderId="1" xfId="0" applyNumberFormat="1" applyFont="1" applyFill="1" applyBorder="1" applyAlignment="1" applyProtection="1">
      <alignment horizontal="center" vertical="center" wrapText="1"/>
    </xf>
    <xf numFmtId="0" fontId="11" fillId="0" borderId="0" xfId="0" applyNumberFormat="1" applyFont="1" applyFill="1" applyBorder="1" applyAlignment="1" applyProtection="1">
      <alignment horizontal="center" vertical="center" wrapText="1"/>
    </xf>
    <xf numFmtId="0" fontId="11" fillId="12" borderId="0" xfId="0" applyNumberFormat="1" applyFont="1" applyFill="1" applyBorder="1" applyAlignment="1" applyProtection="1">
      <alignment horizontal="center" vertical="center" wrapText="1"/>
    </xf>
    <xf numFmtId="0" fontId="1" fillId="2" borderId="0" xfId="0" applyFont="1" applyFill="1" applyAlignment="1">
      <alignment horizontal="center"/>
    </xf>
    <xf numFmtId="0" fontId="3" fillId="5" borderId="16" xfId="1" applyFont="1" applyFill="1" applyBorder="1" applyAlignment="1">
      <alignment horizontal="center" vertical="center" wrapText="1"/>
    </xf>
    <xf numFmtId="0" fontId="3" fillId="13" borderId="16" xfId="1" applyFont="1" applyFill="1" applyBorder="1" applyAlignment="1" applyProtection="1">
      <alignment horizontal="center" vertical="center" wrapText="1"/>
      <protection locked="0"/>
    </xf>
    <xf numFmtId="0" fontId="3" fillId="14" borderId="16" xfId="1" applyFont="1" applyFill="1" applyBorder="1" applyAlignment="1" applyProtection="1">
      <alignment horizontal="center" vertical="center" wrapText="1"/>
      <protection locked="0"/>
    </xf>
    <xf numFmtId="0" fontId="2" fillId="15" borderId="15" xfId="0" applyFont="1" applyFill="1" applyBorder="1" applyAlignment="1" applyProtection="1">
      <alignment horizontal="center" vertical="center" wrapText="1"/>
      <protection locked="0"/>
    </xf>
    <xf numFmtId="0" fontId="2" fillId="15" borderId="16" xfId="0" applyFont="1" applyFill="1" applyBorder="1" applyAlignment="1" applyProtection="1">
      <alignment horizontal="center" vertical="center" wrapText="1"/>
      <protection locked="0"/>
    </xf>
    <xf numFmtId="0" fontId="2" fillId="6" borderId="16" xfId="0" applyFont="1" applyFill="1" applyBorder="1" applyAlignment="1" applyProtection="1">
      <alignment horizontal="center" vertical="center" wrapText="1"/>
      <protection locked="0"/>
    </xf>
    <xf numFmtId="0" fontId="2" fillId="6" borderId="15" xfId="0" applyNumberFormat="1" applyFont="1" applyFill="1" applyBorder="1" applyAlignment="1" applyProtection="1">
      <alignment horizontal="center" vertical="center" wrapText="1"/>
      <protection locked="0"/>
    </xf>
    <xf numFmtId="0" fontId="2" fillId="8" borderId="15" xfId="0" applyFont="1" applyFill="1" applyBorder="1" applyAlignment="1" applyProtection="1">
      <alignment horizontal="center" vertical="center" wrapText="1"/>
      <protection locked="0"/>
    </xf>
    <xf numFmtId="0" fontId="2" fillId="8" borderId="16" xfId="0" applyFont="1" applyFill="1" applyBorder="1" applyAlignment="1" applyProtection="1">
      <alignment horizontal="center" vertical="center" wrapText="1"/>
      <protection locked="0"/>
    </xf>
    <xf numFmtId="0" fontId="5" fillId="10" borderId="15" xfId="0" applyFont="1" applyFill="1" applyBorder="1" applyAlignment="1" applyProtection="1">
      <alignment horizontal="center" vertical="center" wrapText="1"/>
      <protection locked="0"/>
    </xf>
    <xf numFmtId="0" fontId="5" fillId="10" borderId="16" xfId="0" applyFont="1" applyFill="1" applyBorder="1" applyAlignment="1" applyProtection="1">
      <alignment horizontal="center" vertical="center" wrapText="1"/>
      <protection locked="0"/>
    </xf>
    <xf numFmtId="0" fontId="5" fillId="11" borderId="17" xfId="0" applyFont="1" applyFill="1" applyBorder="1" applyAlignment="1" applyProtection="1">
      <alignment horizontal="center" vertical="center" wrapText="1"/>
      <protection locked="0"/>
    </xf>
    <xf numFmtId="0" fontId="2" fillId="15" borderId="16" xfId="0" applyNumberFormat="1" applyFont="1" applyFill="1" applyBorder="1" applyAlignment="1" applyProtection="1">
      <alignment horizontal="center" vertical="center" wrapText="1"/>
      <protection locked="0"/>
    </xf>
    <xf numFmtId="0" fontId="12" fillId="0" borderId="0" xfId="4" applyFont="1" applyAlignment="1"/>
    <xf numFmtId="0" fontId="17" fillId="17" borderId="27" xfId="4" applyFont="1" applyFill="1" applyBorder="1" applyAlignment="1">
      <alignment horizontal="center" vertical="center"/>
    </xf>
    <xf numFmtId="0" fontId="17" fillId="18" borderId="28" xfId="4" applyFont="1" applyFill="1" applyBorder="1" applyAlignment="1">
      <alignment horizontal="center" vertical="center"/>
    </xf>
    <xf numFmtId="0" fontId="17" fillId="0" borderId="1" xfId="4" applyFont="1" applyBorder="1" applyAlignment="1">
      <alignment horizontal="right" vertical="center"/>
    </xf>
    <xf numFmtId="0" fontId="17" fillId="18" borderId="29" xfId="4" applyFont="1" applyFill="1" applyBorder="1" applyAlignment="1">
      <alignment horizontal="center" vertical="center"/>
    </xf>
    <xf numFmtId="0" fontId="18" fillId="19" borderId="1" xfId="4" applyFont="1" applyFill="1" applyBorder="1" applyAlignment="1">
      <alignment horizontal="center"/>
    </xf>
    <xf numFmtId="0" fontId="18" fillId="19" borderId="30" xfId="4" applyFont="1" applyFill="1" applyBorder="1" applyAlignment="1">
      <alignment horizontal="center"/>
    </xf>
    <xf numFmtId="0" fontId="18" fillId="0" borderId="1" xfId="4" applyFont="1" applyBorder="1" applyAlignment="1">
      <alignment horizontal="right"/>
    </xf>
    <xf numFmtId="164" fontId="18" fillId="0" borderId="0" xfId="4" applyNumberFormat="1" applyFont="1" applyAlignment="1">
      <alignment horizontal="right"/>
    </xf>
    <xf numFmtId="165" fontId="12" fillId="0" borderId="31" xfId="4" applyNumberFormat="1" applyFont="1" applyBorder="1" applyAlignment="1">
      <alignment horizontal="center" vertical="center"/>
    </xf>
    <xf numFmtId="165" fontId="12" fillId="0" borderId="32" xfId="4" applyNumberFormat="1" applyFont="1" applyBorder="1" applyAlignment="1">
      <alignment horizontal="center" vertical="center"/>
    </xf>
    <xf numFmtId="0" fontId="12" fillId="0" borderId="0" xfId="4" applyFont="1"/>
    <xf numFmtId="0" fontId="18" fillId="19" borderId="33" xfId="4" applyFont="1" applyFill="1" applyBorder="1" applyAlignment="1">
      <alignment horizontal="center"/>
    </xf>
    <xf numFmtId="0" fontId="18" fillId="0" borderId="0" xfId="4" applyFont="1" applyAlignment="1">
      <alignment horizontal="right"/>
    </xf>
    <xf numFmtId="165" fontId="12" fillId="0" borderId="34" xfId="4" applyNumberFormat="1" applyFont="1" applyBorder="1" applyAlignment="1">
      <alignment horizontal="center" vertical="center"/>
    </xf>
    <xf numFmtId="165" fontId="12" fillId="0" borderId="29" xfId="4" applyNumberFormat="1" applyFont="1" applyBorder="1" applyAlignment="1">
      <alignment horizontal="center" vertical="center"/>
    </xf>
    <xf numFmtId="0" fontId="18" fillId="0" borderId="1" xfId="4" applyFont="1" applyBorder="1" applyAlignment="1">
      <alignment horizontal="center"/>
    </xf>
    <xf numFmtId="0" fontId="18" fillId="0" borderId="33" xfId="4" applyFont="1" applyBorder="1" applyAlignment="1">
      <alignment horizontal="center"/>
    </xf>
    <xf numFmtId="165" fontId="12" fillId="0" borderId="35" xfId="4" applyNumberFormat="1" applyFont="1" applyBorder="1" applyAlignment="1">
      <alignment horizontal="center" vertical="center"/>
    </xf>
    <xf numFmtId="0" fontId="12" fillId="0" borderId="1" xfId="4" applyFont="1" applyBorder="1" applyAlignment="1">
      <alignment horizontal="center" vertical="center"/>
    </xf>
    <xf numFmtId="0" fontId="12" fillId="0" borderId="36" xfId="4" applyFont="1" applyBorder="1" applyAlignment="1">
      <alignment horizontal="center" vertical="center"/>
    </xf>
    <xf numFmtId="0" fontId="12" fillId="0" borderId="37" xfId="4" applyFont="1" applyBorder="1" applyAlignment="1">
      <alignment horizontal="center" vertical="center"/>
    </xf>
    <xf numFmtId="0" fontId="12" fillId="0" borderId="38" xfId="4" applyFont="1" applyBorder="1" applyAlignment="1">
      <alignment horizontal="center" vertical="center"/>
    </xf>
    <xf numFmtId="0" fontId="12" fillId="0" borderId="34" xfId="4" applyFont="1" applyBorder="1" applyAlignment="1">
      <alignment horizontal="center" vertical="center"/>
    </xf>
    <xf numFmtId="0" fontId="12" fillId="0" borderId="39" xfId="4" applyFont="1" applyBorder="1" applyAlignment="1">
      <alignment horizontal="center" vertical="center"/>
    </xf>
    <xf numFmtId="0" fontId="12" fillId="0" borderId="35" xfId="4" applyFont="1" applyBorder="1" applyAlignment="1">
      <alignment horizontal="center" vertical="center"/>
    </xf>
    <xf numFmtId="0" fontId="12" fillId="0" borderId="27" xfId="4" applyFont="1" applyBorder="1" applyAlignment="1">
      <alignment horizontal="center" vertical="center"/>
    </xf>
    <xf numFmtId="0" fontId="12" fillId="0" borderId="40" xfId="4" applyFont="1" applyBorder="1" applyAlignment="1">
      <alignment horizontal="center" vertical="center"/>
    </xf>
    <xf numFmtId="0" fontId="12" fillId="0" borderId="29" xfId="4" applyFont="1" applyBorder="1" applyAlignment="1">
      <alignment horizontal="center" vertical="center"/>
    </xf>
    <xf numFmtId="165" fontId="12" fillId="0" borderId="27" xfId="4" applyNumberFormat="1" applyFont="1" applyBorder="1" applyAlignment="1">
      <alignment horizontal="center" vertical="center"/>
    </xf>
    <xf numFmtId="0" fontId="12" fillId="0" borderId="41" xfId="4" applyFont="1" applyBorder="1" applyAlignment="1">
      <alignment horizontal="center" vertical="center"/>
    </xf>
    <xf numFmtId="0" fontId="6" fillId="20" borderId="1" xfId="1" applyNumberFormat="1" applyFont="1" applyFill="1" applyBorder="1" applyAlignment="1">
      <alignment horizontal="center" vertical="center" wrapText="1"/>
    </xf>
    <xf numFmtId="0" fontId="6" fillId="20" borderId="1" xfId="1" applyNumberFormat="1" applyFont="1" applyFill="1" applyBorder="1" applyAlignment="1" applyProtection="1">
      <alignment horizontal="center" vertical="center" wrapText="1"/>
      <protection locked="0"/>
    </xf>
    <xf numFmtId="0" fontId="6" fillId="20" borderId="1" xfId="0" applyNumberFormat="1" applyFont="1" applyFill="1" applyBorder="1" applyAlignment="1" applyProtection="1">
      <alignment horizontal="center" vertical="center" wrapText="1"/>
      <protection locked="0"/>
    </xf>
    <xf numFmtId="0" fontId="6" fillId="20" borderId="1" xfId="0" applyFont="1" applyFill="1" applyBorder="1" applyAlignment="1" applyProtection="1">
      <alignment horizontal="center" vertical="center" wrapText="1"/>
      <protection locked="0"/>
    </xf>
    <xf numFmtId="3" fontId="6" fillId="20" borderId="1" xfId="0" applyNumberFormat="1" applyFont="1" applyFill="1" applyBorder="1" applyAlignment="1" applyProtection="1">
      <alignment horizontal="center" vertical="center" wrapText="1"/>
      <protection locked="0"/>
    </xf>
    <xf numFmtId="0" fontId="19" fillId="20" borderId="1" xfId="0" applyFont="1" applyFill="1" applyBorder="1" applyAlignment="1" applyProtection="1">
      <alignment horizontal="center" vertical="center" wrapText="1"/>
      <protection locked="0"/>
    </xf>
    <xf numFmtId="49" fontId="6" fillId="20" borderId="1" xfId="0" applyNumberFormat="1" applyFont="1" applyFill="1" applyBorder="1" applyAlignment="1" applyProtection="1">
      <alignment horizontal="center" vertical="center" wrapText="1"/>
      <protection locked="0"/>
    </xf>
    <xf numFmtId="0" fontId="6" fillId="20" borderId="1" xfId="0" applyNumberFormat="1" applyFont="1" applyFill="1" applyBorder="1" applyAlignment="1">
      <alignment horizontal="center" vertical="center" wrapText="1"/>
    </xf>
    <xf numFmtId="0" fontId="6" fillId="20" borderId="1" xfId="0" applyFont="1" applyFill="1" applyBorder="1" applyAlignment="1">
      <alignment horizontal="center" vertical="center" wrapText="1"/>
    </xf>
    <xf numFmtId="0" fontId="19" fillId="20" borderId="1" xfId="0" applyFont="1" applyFill="1" applyBorder="1" applyAlignment="1">
      <alignment horizontal="center" vertical="center" wrapText="1"/>
    </xf>
    <xf numFmtId="49" fontId="9" fillId="20" borderId="1" xfId="0" applyNumberFormat="1" applyFont="1" applyFill="1" applyBorder="1" applyAlignment="1" applyProtection="1">
      <alignment horizontal="center" vertical="center" wrapText="1"/>
      <protection locked="0"/>
    </xf>
    <xf numFmtId="0" fontId="6" fillId="21" borderId="1" xfId="1" applyNumberFormat="1" applyFont="1" applyFill="1" applyBorder="1" applyAlignment="1" applyProtection="1">
      <alignment horizontal="center" vertical="center" wrapText="1"/>
      <protection locked="0"/>
    </xf>
    <xf numFmtId="0" fontId="6" fillId="21" borderId="1" xfId="0" applyNumberFormat="1" applyFont="1" applyFill="1" applyBorder="1" applyAlignment="1" applyProtection="1">
      <alignment horizontal="center" vertical="center" wrapText="1"/>
      <protection locked="0"/>
    </xf>
    <xf numFmtId="0" fontId="6" fillId="21" borderId="1" xfId="0" applyFont="1" applyFill="1" applyBorder="1" applyAlignment="1" applyProtection="1">
      <alignment horizontal="center" vertical="center" wrapText="1"/>
      <protection locked="0"/>
    </xf>
    <xf numFmtId="3" fontId="6" fillId="21" borderId="1" xfId="0" applyNumberFormat="1" applyFont="1" applyFill="1" applyBorder="1" applyAlignment="1" applyProtection="1">
      <alignment horizontal="center" vertical="center" wrapText="1"/>
      <protection locked="0"/>
    </xf>
    <xf numFmtId="0" fontId="9" fillId="21" borderId="1" xfId="0" applyFont="1" applyFill="1" applyBorder="1" applyAlignment="1" applyProtection="1">
      <alignment horizontal="center" vertical="center" wrapText="1"/>
      <protection locked="0"/>
    </xf>
    <xf numFmtId="3" fontId="9" fillId="21" borderId="1" xfId="0" applyNumberFormat="1" applyFont="1" applyFill="1" applyBorder="1" applyAlignment="1" applyProtection="1">
      <alignment horizontal="center" vertical="center" wrapText="1"/>
      <protection locked="0"/>
    </xf>
    <xf numFmtId="0" fontId="19" fillId="21" borderId="1" xfId="0" applyFont="1" applyFill="1" applyBorder="1" applyAlignment="1">
      <alignment horizontal="center" vertical="center" wrapText="1"/>
    </xf>
    <xf numFmtId="0" fontId="6" fillId="21" borderId="1" xfId="0" applyFont="1" applyFill="1" applyBorder="1" applyAlignment="1">
      <alignment horizontal="center" vertical="center" wrapText="1"/>
    </xf>
    <xf numFmtId="0" fontId="6" fillId="21" borderId="1" xfId="0" applyNumberFormat="1" applyFont="1" applyFill="1" applyBorder="1" applyAlignment="1">
      <alignment horizontal="center" vertical="center" wrapText="1"/>
    </xf>
    <xf numFmtId="0" fontId="19" fillId="21" borderId="1" xfId="0" applyFont="1" applyFill="1" applyBorder="1" applyAlignment="1" applyProtection="1">
      <alignment horizontal="center" vertical="center" wrapText="1"/>
      <protection locked="0"/>
    </xf>
    <xf numFmtId="49" fontId="6" fillId="21" borderId="1" xfId="0" applyNumberFormat="1" applyFont="1" applyFill="1" applyBorder="1" applyAlignment="1" applyProtection="1">
      <alignment horizontal="center" vertical="center" wrapText="1"/>
      <protection locked="0"/>
    </xf>
    <xf numFmtId="49" fontId="9" fillId="21" borderId="1" xfId="0" applyNumberFormat="1" applyFont="1" applyFill="1" applyBorder="1" applyAlignment="1" applyProtection="1">
      <alignment horizontal="center" vertical="center" wrapText="1"/>
      <protection locked="0"/>
    </xf>
    <xf numFmtId="0" fontId="6" fillId="22" borderId="1" xfId="1" applyNumberFormat="1" applyFont="1" applyFill="1" applyBorder="1" applyAlignment="1" applyProtection="1">
      <alignment horizontal="center" vertical="center" wrapText="1"/>
      <protection locked="0"/>
    </xf>
    <xf numFmtId="14" fontId="8" fillId="23" borderId="1" xfId="0" applyNumberFormat="1" applyFont="1" applyFill="1" applyBorder="1" applyAlignment="1" applyProtection="1">
      <alignment horizontal="center" vertical="center" wrapText="1"/>
      <protection locked="0"/>
    </xf>
    <xf numFmtId="0" fontId="6" fillId="22" borderId="1" xfId="0" applyNumberFormat="1" applyFont="1" applyFill="1" applyBorder="1" applyAlignment="1" applyProtection="1">
      <alignment horizontal="center" vertical="center" wrapText="1"/>
      <protection locked="0"/>
    </xf>
    <xf numFmtId="0" fontId="6" fillId="22" borderId="1" xfId="0" applyFont="1" applyFill="1" applyBorder="1" applyAlignment="1">
      <alignment horizontal="center" vertical="center" wrapText="1"/>
    </xf>
    <xf numFmtId="0" fontId="9" fillId="22" borderId="1" xfId="0" applyFont="1" applyFill="1" applyBorder="1" applyAlignment="1">
      <alignment horizontal="center" vertical="center" wrapText="1"/>
    </xf>
    <xf numFmtId="0" fontId="6" fillId="22" borderId="1" xfId="0" applyFont="1" applyFill="1" applyBorder="1" applyAlignment="1" applyProtection="1">
      <alignment horizontal="center" vertical="center" wrapText="1"/>
      <protection locked="0"/>
    </xf>
    <xf numFmtId="0" fontId="8" fillId="23" borderId="1" xfId="0" applyFont="1" applyFill="1" applyBorder="1" applyAlignment="1" applyProtection="1">
      <alignment horizontal="center" vertical="center" wrapText="1"/>
      <protection locked="0"/>
    </xf>
    <xf numFmtId="0" fontId="19" fillId="22" borderId="1" xfId="0" applyFont="1" applyFill="1" applyBorder="1" applyAlignment="1">
      <alignment horizontal="center" vertical="center" wrapText="1"/>
    </xf>
    <xf numFmtId="0" fontId="19" fillId="22" borderId="1" xfId="0" applyNumberFormat="1" applyFont="1" applyFill="1" applyBorder="1" applyAlignment="1">
      <alignment horizontal="center" vertical="center" wrapText="1"/>
    </xf>
    <xf numFmtId="3" fontId="6" fillId="22" borderId="1" xfId="0" applyNumberFormat="1" applyFont="1" applyFill="1" applyBorder="1" applyAlignment="1">
      <alignment horizontal="center" vertical="center" wrapText="1"/>
    </xf>
    <xf numFmtId="0" fontId="6" fillId="22" borderId="1" xfId="0" applyNumberFormat="1" applyFont="1" applyFill="1" applyBorder="1" applyAlignment="1">
      <alignment horizontal="center" vertical="center" wrapText="1"/>
    </xf>
    <xf numFmtId="0" fontId="19" fillId="24" borderId="1" xfId="1" applyFont="1" applyFill="1" applyBorder="1" applyAlignment="1" applyProtection="1">
      <alignment horizontal="center" vertical="center" wrapText="1"/>
      <protection locked="0"/>
    </xf>
    <xf numFmtId="0" fontId="19" fillId="22" borderId="1" xfId="0" applyFont="1" applyFill="1" applyBorder="1" applyAlignment="1" applyProtection="1">
      <alignment horizontal="center" vertical="center" wrapText="1"/>
      <protection locked="0"/>
    </xf>
    <xf numFmtId="49" fontId="6" fillId="22" borderId="1" xfId="0" applyNumberFormat="1" applyFont="1" applyFill="1" applyBorder="1" applyAlignment="1" applyProtection="1">
      <alignment horizontal="center" vertical="center" wrapText="1"/>
      <protection locked="0"/>
    </xf>
    <xf numFmtId="49" fontId="9" fillId="20" borderId="1" xfId="1" applyNumberFormat="1" applyFont="1" applyFill="1" applyBorder="1" applyAlignment="1" applyProtection="1">
      <alignment horizontal="center" vertical="center" wrapText="1"/>
      <protection locked="0"/>
    </xf>
    <xf numFmtId="49" fontId="9" fillId="22" borderId="1" xfId="0" applyNumberFormat="1" applyFont="1" applyFill="1" applyBorder="1" applyAlignment="1" applyProtection="1">
      <alignment horizontal="center" vertical="center" wrapText="1"/>
      <protection locked="0"/>
    </xf>
    <xf numFmtId="0" fontId="19" fillId="20" borderId="1" xfId="0" applyNumberFormat="1" applyFont="1" applyFill="1" applyBorder="1" applyAlignment="1" applyProtection="1">
      <alignment horizontal="center" vertical="center" wrapText="1"/>
      <protection locked="0"/>
    </xf>
    <xf numFmtId="0" fontId="19" fillId="21" borderId="1" xfId="0" applyNumberFormat="1" applyFont="1" applyFill="1" applyBorder="1" applyAlignment="1">
      <alignment horizontal="center" vertical="center" wrapText="1"/>
    </xf>
    <xf numFmtId="0" fontId="6" fillId="7" borderId="1" xfId="1" applyNumberFormat="1" applyFont="1" applyFill="1" applyBorder="1" applyAlignment="1" applyProtection="1">
      <alignment horizontal="center" vertical="center" wrapText="1"/>
      <protection locked="0"/>
    </xf>
    <xf numFmtId="14" fontId="8" fillId="8" borderId="1" xfId="0" applyNumberFormat="1" applyFont="1" applyFill="1" applyBorder="1" applyAlignment="1" applyProtection="1">
      <alignment horizontal="center" vertical="center" wrapText="1"/>
      <protection locked="0"/>
    </xf>
    <xf numFmtId="0" fontId="19" fillId="7" borderId="1" xfId="0" applyFont="1" applyFill="1" applyBorder="1" applyAlignment="1">
      <alignment horizontal="center" vertical="center" wrapText="1"/>
    </xf>
    <xf numFmtId="0" fontId="6" fillId="7" borderId="1" xfId="0" applyNumberFormat="1" applyFont="1" applyFill="1" applyBorder="1" applyAlignment="1" applyProtection="1">
      <alignment horizontal="center" vertical="center" wrapText="1"/>
      <protection locked="0"/>
    </xf>
    <xf numFmtId="0" fontId="8" fillId="8" borderId="1" xfId="0" applyFont="1" applyFill="1" applyBorder="1" applyAlignment="1" applyProtection="1">
      <alignment horizontal="center" vertical="center" wrapText="1"/>
      <protection locked="0"/>
    </xf>
    <xf numFmtId="0" fontId="19" fillId="7" borderId="1" xfId="0" applyNumberFormat="1" applyFont="1" applyFill="1" applyBorder="1" applyAlignment="1">
      <alignment horizontal="center" vertical="center" wrapText="1"/>
    </xf>
    <xf numFmtId="0" fontId="7" fillId="0" borderId="10" xfId="3" applyFill="1" applyBorder="1" applyAlignment="1" applyProtection="1"/>
    <xf numFmtId="0" fontId="6" fillId="3" borderId="1" xfId="1" applyNumberFormat="1" applyFont="1" applyFill="1" applyBorder="1" applyAlignment="1" applyProtection="1">
      <alignment horizontal="center" vertical="center" wrapText="1"/>
      <protection locked="0"/>
    </xf>
    <xf numFmtId="14" fontId="8" fillId="6" borderId="1" xfId="0" applyNumberFormat="1" applyFont="1" applyFill="1" applyBorder="1" applyAlignment="1" applyProtection="1">
      <alignment horizontal="center" vertical="center" wrapText="1"/>
      <protection locked="0"/>
    </xf>
    <xf numFmtId="0" fontId="19" fillId="3" borderId="1" xfId="0" applyFont="1" applyFill="1" applyBorder="1" applyAlignment="1">
      <alignment horizontal="center" vertical="center" wrapText="1"/>
    </xf>
    <xf numFmtId="0" fontId="6" fillId="3" borderId="1" xfId="0" applyNumberFormat="1" applyFont="1" applyFill="1" applyBorder="1" applyAlignment="1" applyProtection="1">
      <alignment horizontal="center" vertical="center" wrapText="1"/>
      <protection locked="0"/>
    </xf>
    <xf numFmtId="0" fontId="8" fillId="6" borderId="1" xfId="0" applyFont="1" applyFill="1" applyBorder="1" applyAlignment="1" applyProtection="1">
      <alignment horizontal="center" vertical="center" wrapText="1"/>
      <protection locked="0"/>
    </xf>
    <xf numFmtId="0" fontId="19" fillId="3" borderId="1" xfId="0" applyNumberFormat="1" applyFont="1" applyFill="1" applyBorder="1" applyAlignment="1">
      <alignment horizontal="center" vertical="center" wrapText="1"/>
    </xf>
    <xf numFmtId="0" fontId="6" fillId="25" borderId="1" xfId="1" applyNumberFormat="1" applyFont="1" applyFill="1" applyBorder="1" applyAlignment="1" applyProtection="1">
      <alignment horizontal="center" vertical="center" wrapText="1"/>
      <protection locked="0"/>
    </xf>
    <xf numFmtId="14" fontId="8" fillId="11" borderId="1" xfId="0" applyNumberFormat="1" applyFont="1" applyFill="1" applyBorder="1" applyAlignment="1" applyProtection="1">
      <alignment horizontal="center" vertical="center" wrapText="1"/>
      <protection locked="0"/>
    </xf>
    <xf numFmtId="0" fontId="19" fillId="25" borderId="1" xfId="0" applyFont="1" applyFill="1" applyBorder="1" applyAlignment="1">
      <alignment horizontal="center" vertical="center" wrapText="1"/>
    </xf>
    <xf numFmtId="0" fontId="6" fillId="25" borderId="1" xfId="0" applyNumberFormat="1" applyFont="1" applyFill="1" applyBorder="1" applyAlignment="1" applyProtection="1">
      <alignment horizontal="center" vertical="center" wrapText="1"/>
      <protection locked="0"/>
    </xf>
    <xf numFmtId="0" fontId="8" fillId="11" borderId="1" xfId="0" applyFont="1" applyFill="1" applyBorder="1" applyAlignment="1" applyProtection="1">
      <alignment horizontal="center" vertical="center" wrapText="1"/>
      <protection locked="0"/>
    </xf>
    <xf numFmtId="0" fontId="19" fillId="25" borderId="1" xfId="0" applyNumberFormat="1" applyFont="1" applyFill="1" applyBorder="1" applyAlignment="1">
      <alignment horizontal="center" vertical="center" wrapText="1"/>
    </xf>
    <xf numFmtId="0" fontId="6" fillId="2" borderId="1" xfId="0" applyNumberFormat="1" applyFont="1" applyFill="1" applyBorder="1" applyAlignment="1" applyProtection="1">
      <alignment horizontal="center" vertical="center" wrapText="1"/>
      <protection locked="0"/>
    </xf>
    <xf numFmtId="0" fontId="6" fillId="2" borderId="1" xfId="1" applyNumberFormat="1" applyFont="1" applyFill="1" applyBorder="1" applyAlignment="1" applyProtection="1">
      <alignment horizontal="center" vertical="center" wrapText="1"/>
      <protection locked="0"/>
    </xf>
    <xf numFmtId="0" fontId="6" fillId="2" borderId="1" xfId="1" applyNumberFormat="1" applyFont="1" applyFill="1" applyBorder="1" applyAlignment="1">
      <alignment horizontal="center" vertical="center" wrapText="1"/>
    </xf>
    <xf numFmtId="20" fontId="19" fillId="2" borderId="1" xfId="0" applyNumberFormat="1"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1" xfId="0" applyNumberFormat="1" applyFont="1" applyFill="1" applyBorder="1" applyAlignment="1">
      <alignment horizontal="center" vertical="center" wrapText="1"/>
    </xf>
    <xf numFmtId="0" fontId="6" fillId="0" borderId="1" xfId="1" applyNumberFormat="1" applyFont="1" applyFill="1" applyBorder="1" applyAlignment="1">
      <alignment horizontal="center" vertical="center" wrapText="1"/>
    </xf>
    <xf numFmtId="14" fontId="8" fillId="22" borderId="1" xfId="0" applyNumberFormat="1" applyFont="1" applyFill="1" applyBorder="1" applyAlignment="1" applyProtection="1">
      <alignment horizontal="center" vertical="center" wrapText="1"/>
      <protection locked="0"/>
    </xf>
    <xf numFmtId="0" fontId="19" fillId="22" borderId="1" xfId="1" applyFont="1" applyFill="1" applyBorder="1" applyAlignment="1">
      <alignment horizontal="center" vertical="center" wrapText="1"/>
    </xf>
    <xf numFmtId="0" fontId="8" fillId="22" borderId="1" xfId="0" applyFont="1" applyFill="1" applyBorder="1" applyAlignment="1" applyProtection="1">
      <alignment horizontal="center" vertical="center" wrapText="1"/>
      <protection locked="0"/>
    </xf>
    <xf numFmtId="0" fontId="8" fillId="22" borderId="1" xfId="0" applyFont="1" applyFill="1" applyBorder="1" applyAlignment="1">
      <alignment horizontal="center" vertical="center" wrapText="1"/>
    </xf>
    <xf numFmtId="0" fontId="8" fillId="22" borderId="1" xfId="0" applyNumberFormat="1" applyFont="1" applyFill="1" applyBorder="1" applyAlignment="1" applyProtection="1">
      <alignment horizontal="center" vertical="center" wrapText="1"/>
      <protection locked="0"/>
    </xf>
    <xf numFmtId="0" fontId="19" fillId="22" borderId="1" xfId="1" applyFont="1" applyFill="1" applyBorder="1" applyAlignment="1" applyProtection="1">
      <alignment horizontal="center" vertical="center" wrapText="1"/>
      <protection locked="0"/>
    </xf>
    <xf numFmtId="14" fontId="8" fillId="2" borderId="1" xfId="0" applyNumberFormat="1" applyFont="1" applyFill="1" applyBorder="1" applyAlignment="1" applyProtection="1">
      <alignment horizontal="center" vertical="center" wrapText="1"/>
      <protection locked="0"/>
    </xf>
    <xf numFmtId="0" fontId="8" fillId="2" borderId="1" xfId="0" applyFont="1" applyFill="1" applyBorder="1" applyAlignment="1" applyProtection="1">
      <alignment horizontal="center" vertical="center" wrapText="1"/>
      <protection locked="0"/>
    </xf>
    <xf numFmtId="14" fontId="8" fillId="20" borderId="1" xfId="0" applyNumberFormat="1" applyFont="1" applyFill="1" applyBorder="1" applyAlignment="1" applyProtection="1">
      <alignment horizontal="center" vertical="center" wrapText="1"/>
      <protection locked="0"/>
    </xf>
    <xf numFmtId="0" fontId="19" fillId="20" borderId="1" xfId="1" applyFont="1" applyFill="1" applyBorder="1" applyAlignment="1" applyProtection="1">
      <alignment horizontal="center" vertical="center" wrapText="1"/>
      <protection locked="0"/>
    </xf>
    <xf numFmtId="3" fontId="19" fillId="20" borderId="1" xfId="1" applyNumberFormat="1" applyFont="1" applyFill="1" applyBorder="1" applyAlignment="1" applyProtection="1">
      <alignment horizontal="center" vertical="center" wrapText="1"/>
      <protection locked="0"/>
    </xf>
    <xf numFmtId="0" fontId="8" fillId="20" borderId="1" xfId="0" applyFont="1" applyFill="1" applyBorder="1" applyAlignment="1" applyProtection="1">
      <alignment horizontal="center" vertical="center" wrapText="1"/>
      <protection locked="0"/>
    </xf>
    <xf numFmtId="0" fontId="8" fillId="20" borderId="1" xfId="0" applyNumberFormat="1" applyFont="1" applyFill="1" applyBorder="1" applyAlignment="1" applyProtection="1">
      <alignment horizontal="center" vertical="center" wrapText="1"/>
      <protection locked="0"/>
    </xf>
    <xf numFmtId="0" fontId="19" fillId="20" borderId="1" xfId="1" applyFont="1" applyFill="1" applyBorder="1" applyAlignment="1">
      <alignment horizontal="center" vertical="center" wrapText="1"/>
    </xf>
    <xf numFmtId="0" fontId="8" fillId="20" borderId="1" xfId="0" applyFont="1" applyFill="1" applyBorder="1" applyAlignment="1">
      <alignment horizontal="center" vertical="center" wrapText="1"/>
    </xf>
    <xf numFmtId="14" fontId="8" fillId="21" borderId="1" xfId="0" applyNumberFormat="1" applyFont="1" applyFill="1" applyBorder="1" applyAlignment="1" applyProtection="1">
      <alignment horizontal="center" vertical="center" wrapText="1"/>
      <protection locked="0"/>
    </xf>
    <xf numFmtId="0" fontId="19" fillId="21" borderId="1" xfId="1" applyFont="1" applyFill="1" applyBorder="1" applyAlignment="1" applyProtection="1">
      <alignment horizontal="center" vertical="center" wrapText="1"/>
      <protection locked="0"/>
    </xf>
    <xf numFmtId="3" fontId="19" fillId="21" borderId="1" xfId="1" applyNumberFormat="1" applyFont="1" applyFill="1" applyBorder="1" applyAlignment="1" applyProtection="1">
      <alignment horizontal="center" vertical="center" wrapText="1"/>
      <protection locked="0"/>
    </xf>
    <xf numFmtId="0" fontId="8" fillId="21" borderId="1" xfId="0" applyFont="1" applyFill="1" applyBorder="1" applyAlignment="1" applyProtection="1">
      <alignment horizontal="center" vertical="center" wrapText="1"/>
      <protection locked="0"/>
    </xf>
    <xf numFmtId="0" fontId="19" fillId="21" borderId="1" xfId="1" applyFont="1" applyFill="1" applyBorder="1" applyAlignment="1">
      <alignment horizontal="center" vertical="center" wrapText="1"/>
    </xf>
    <xf numFmtId="0" fontId="8" fillId="21" borderId="1" xfId="0" applyFont="1" applyFill="1" applyBorder="1" applyAlignment="1">
      <alignment horizontal="center" vertical="center" wrapText="1"/>
    </xf>
    <xf numFmtId="0" fontId="8" fillId="21" borderId="1" xfId="0" applyNumberFormat="1" applyFont="1" applyFill="1" applyBorder="1" applyAlignment="1" applyProtection="1">
      <alignment horizontal="center" vertical="center" wrapText="1"/>
      <protection locked="0"/>
    </xf>
    <xf numFmtId="0" fontId="6" fillId="7" borderId="1" xfId="0" applyNumberFormat="1" applyFont="1" applyFill="1" applyBorder="1" applyAlignment="1">
      <alignment horizontal="center" vertical="center" wrapText="1"/>
    </xf>
    <xf numFmtId="0" fontId="6" fillId="25" borderId="1" xfId="0" applyNumberFormat="1" applyFont="1" applyFill="1" applyBorder="1" applyAlignment="1">
      <alignment horizontal="center" vertical="center" wrapText="1"/>
    </xf>
    <xf numFmtId="0" fontId="19" fillId="7" borderId="1" xfId="1" applyFont="1" applyFill="1" applyBorder="1" applyAlignment="1">
      <alignment horizontal="center" vertical="center" wrapText="1"/>
    </xf>
    <xf numFmtId="0" fontId="8" fillId="7" borderId="1" xfId="0" applyFont="1" applyFill="1" applyBorder="1" applyAlignment="1" applyProtection="1">
      <alignment horizontal="center" vertical="center" wrapText="1"/>
      <protection locked="0"/>
    </xf>
    <xf numFmtId="0" fontId="6" fillId="7" borderId="1" xfId="0" applyFont="1" applyFill="1" applyBorder="1" applyAlignment="1" applyProtection="1">
      <alignment horizontal="center" vertical="center" wrapText="1"/>
      <protection locked="0"/>
    </xf>
    <xf numFmtId="0" fontId="8"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8" fillId="7" borderId="1" xfId="0" applyNumberFormat="1" applyFont="1" applyFill="1" applyBorder="1" applyAlignment="1" applyProtection="1">
      <alignment horizontal="center" vertical="center" wrapText="1"/>
      <protection locked="0"/>
    </xf>
    <xf numFmtId="49" fontId="9" fillId="7" borderId="1" xfId="0" applyNumberFormat="1" applyFont="1" applyFill="1" applyBorder="1" applyAlignment="1" applyProtection="1">
      <alignment horizontal="center" vertical="center" wrapText="1"/>
      <protection locked="0"/>
    </xf>
    <xf numFmtId="0" fontId="19" fillId="25" borderId="1" xfId="1" applyFont="1" applyFill="1" applyBorder="1" applyAlignment="1">
      <alignment horizontal="center" vertical="center" wrapText="1"/>
    </xf>
    <xf numFmtId="0" fontId="8" fillId="25" borderId="1" xfId="0" applyFont="1" applyFill="1" applyBorder="1" applyAlignment="1" applyProtection="1">
      <alignment horizontal="center" vertical="center" wrapText="1"/>
      <protection locked="0"/>
    </xf>
    <xf numFmtId="0" fontId="6" fillId="25" borderId="1" xfId="0" applyFont="1" applyFill="1" applyBorder="1" applyAlignment="1" applyProtection="1">
      <alignment horizontal="center" vertical="center" wrapText="1"/>
      <protection locked="0"/>
    </xf>
    <xf numFmtId="0" fontId="8" fillId="25" borderId="1" xfId="0" applyFont="1" applyFill="1" applyBorder="1" applyAlignment="1">
      <alignment horizontal="center" vertical="center" wrapText="1"/>
    </xf>
    <xf numFmtId="0" fontId="6" fillId="25" borderId="1" xfId="0" applyFont="1" applyFill="1" applyBorder="1" applyAlignment="1">
      <alignment horizontal="center" vertical="center" wrapText="1"/>
    </xf>
    <xf numFmtId="0" fontId="8" fillId="25" borderId="1" xfId="0" applyNumberFormat="1" applyFont="1" applyFill="1" applyBorder="1" applyAlignment="1" applyProtection="1">
      <alignment horizontal="center" vertical="center" wrapText="1"/>
      <protection locked="0"/>
    </xf>
    <xf numFmtId="49" fontId="9" fillId="25" borderId="1" xfId="0" applyNumberFormat="1" applyFont="1" applyFill="1" applyBorder="1" applyAlignment="1" applyProtection="1">
      <alignment horizontal="center" vertical="center" wrapText="1"/>
      <protection locked="0"/>
    </xf>
    <xf numFmtId="0" fontId="6" fillId="26" borderId="1" xfId="1" applyNumberFormat="1" applyFont="1" applyFill="1" applyBorder="1" applyAlignment="1" applyProtection="1">
      <alignment horizontal="center" vertical="center" wrapText="1"/>
      <protection locked="0"/>
    </xf>
    <xf numFmtId="0" fontId="19" fillId="26" borderId="1" xfId="1" applyFont="1" applyFill="1" applyBorder="1" applyAlignment="1">
      <alignment horizontal="center" vertical="center" wrapText="1"/>
    </xf>
    <xf numFmtId="0" fontId="6" fillId="26" borderId="1" xfId="0" applyNumberFormat="1" applyFont="1" applyFill="1" applyBorder="1" applyAlignment="1" applyProtection="1">
      <alignment horizontal="center" vertical="center" wrapText="1"/>
      <protection locked="0"/>
    </xf>
    <xf numFmtId="0" fontId="8" fillId="26" borderId="1" xfId="0" applyFont="1" applyFill="1" applyBorder="1" applyAlignment="1" applyProtection="1">
      <alignment horizontal="center" vertical="center" wrapText="1"/>
      <protection locked="0"/>
    </xf>
    <xf numFmtId="0" fontId="19" fillId="26" borderId="1" xfId="0" applyFont="1" applyFill="1" applyBorder="1" applyAlignment="1">
      <alignment horizontal="center" vertical="center" wrapText="1"/>
    </xf>
    <xf numFmtId="0" fontId="6" fillId="26" borderId="1" xfId="0" applyFont="1" applyFill="1" applyBorder="1" applyAlignment="1" applyProtection="1">
      <alignment horizontal="center" vertical="center" wrapText="1"/>
      <protection locked="0"/>
    </xf>
    <xf numFmtId="0" fontId="8" fillId="26" borderId="1" xfId="0" applyFont="1" applyFill="1" applyBorder="1" applyAlignment="1">
      <alignment horizontal="center" vertical="center" wrapText="1"/>
    </xf>
    <xf numFmtId="0" fontId="6" fillId="26" borderId="1" xfId="0" applyFont="1" applyFill="1" applyBorder="1" applyAlignment="1">
      <alignment horizontal="center" vertical="center" wrapText="1"/>
    </xf>
    <xf numFmtId="0" fontId="6" fillId="26" borderId="1" xfId="0" applyNumberFormat="1" applyFont="1" applyFill="1" applyBorder="1" applyAlignment="1">
      <alignment horizontal="center" vertical="center" wrapText="1"/>
    </xf>
    <xf numFmtId="0" fontId="8" fillId="26" borderId="1" xfId="0" applyNumberFormat="1" applyFont="1" applyFill="1" applyBorder="1" applyAlignment="1" applyProtection="1">
      <alignment horizontal="center" vertical="center" wrapText="1"/>
      <protection locked="0"/>
    </xf>
    <xf numFmtId="49" fontId="9" fillId="26" borderId="1" xfId="0" applyNumberFormat="1" applyFont="1" applyFill="1" applyBorder="1" applyAlignment="1" applyProtection="1">
      <alignment horizontal="center" vertical="center" wrapText="1"/>
      <protection locked="0"/>
    </xf>
    <xf numFmtId="0" fontId="8" fillId="11" borderId="1" xfId="0" applyNumberFormat="1" applyFont="1" applyFill="1" applyBorder="1" applyAlignment="1" applyProtection="1">
      <alignment horizontal="center" vertical="center" wrapText="1"/>
      <protection locked="0"/>
    </xf>
    <xf numFmtId="0" fontId="20" fillId="2" borderId="1" xfId="1" applyNumberFormat="1" applyFont="1" applyFill="1" applyBorder="1" applyAlignment="1">
      <alignment horizontal="center" vertical="center" wrapText="1"/>
    </xf>
    <xf numFmtId="0" fontId="20" fillId="7" borderId="1" xfId="1" applyNumberFormat="1" applyFont="1" applyFill="1" applyBorder="1" applyAlignment="1" applyProtection="1">
      <alignment horizontal="center" vertical="center" wrapText="1"/>
      <protection locked="0"/>
    </xf>
    <xf numFmtId="14" fontId="21" fillId="8" borderId="1" xfId="0" applyNumberFormat="1" applyFont="1" applyFill="1" applyBorder="1" applyAlignment="1" applyProtection="1">
      <alignment horizontal="center" vertical="center" wrapText="1"/>
      <protection locked="0"/>
    </xf>
    <xf numFmtId="0" fontId="20" fillId="7" borderId="1" xfId="0" applyNumberFormat="1" applyFont="1" applyFill="1" applyBorder="1" applyAlignment="1" applyProtection="1">
      <alignment horizontal="center" vertical="center" wrapText="1"/>
      <protection locked="0"/>
    </xf>
    <xf numFmtId="0" fontId="21" fillId="8" borderId="1" xfId="0" applyNumberFormat="1" applyFont="1" applyFill="1" applyBorder="1" applyAlignment="1" applyProtection="1">
      <alignment horizontal="center" vertical="center" wrapText="1"/>
      <protection locked="0"/>
    </xf>
    <xf numFmtId="0" fontId="20" fillId="7" borderId="1" xfId="0" applyFont="1" applyFill="1" applyBorder="1" applyAlignment="1" applyProtection="1">
      <alignment horizontal="center" vertical="center" wrapText="1"/>
      <protection locked="0"/>
    </xf>
    <xf numFmtId="0" fontId="20" fillId="20" borderId="1" xfId="1" applyNumberFormat="1" applyFont="1" applyFill="1" applyBorder="1" applyAlignment="1">
      <alignment horizontal="center" vertical="center" wrapText="1"/>
    </xf>
    <xf numFmtId="3" fontId="6" fillId="7" borderId="1" xfId="0" applyNumberFormat="1" applyFont="1" applyFill="1" applyBorder="1" applyAlignment="1">
      <alignment horizontal="center" vertical="center" wrapText="1"/>
    </xf>
    <xf numFmtId="0" fontId="22" fillId="2" borderId="1" xfId="1" applyNumberFormat="1" applyFont="1" applyFill="1" applyBorder="1" applyAlignment="1">
      <alignment horizontal="center" vertical="center" wrapText="1"/>
    </xf>
    <xf numFmtId="0" fontId="22" fillId="7" borderId="1" xfId="1" applyNumberFormat="1" applyFont="1" applyFill="1" applyBorder="1" applyAlignment="1" applyProtection="1">
      <alignment horizontal="center" vertical="center" wrapText="1"/>
      <protection locked="0"/>
    </xf>
    <xf numFmtId="0" fontId="22" fillId="7" borderId="1" xfId="0" applyNumberFormat="1" applyFont="1" applyFill="1" applyBorder="1" applyAlignment="1" applyProtection="1">
      <alignment horizontal="center" vertical="center" wrapText="1"/>
      <protection locked="0"/>
    </xf>
    <xf numFmtId="0" fontId="23" fillId="8" borderId="1" xfId="0" applyNumberFormat="1" applyFont="1" applyFill="1" applyBorder="1" applyAlignment="1" applyProtection="1">
      <alignment horizontal="center" vertical="center" wrapText="1"/>
      <protection locked="0"/>
    </xf>
    <xf numFmtId="0" fontId="22" fillId="7" borderId="1" xfId="0" applyFont="1" applyFill="1" applyBorder="1" applyAlignment="1" applyProtection="1">
      <alignment horizontal="center" vertical="center" wrapText="1"/>
      <protection locked="0"/>
    </xf>
    <xf numFmtId="0" fontId="22" fillId="20" borderId="1" xfId="1" applyNumberFormat="1" applyFont="1" applyFill="1" applyBorder="1" applyAlignment="1">
      <alignment horizontal="center" vertical="center" wrapText="1"/>
    </xf>
    <xf numFmtId="14" fontId="8" fillId="27" borderId="1" xfId="0" applyNumberFormat="1" applyFont="1" applyFill="1" applyBorder="1" applyAlignment="1" applyProtection="1">
      <alignment horizontal="center" vertical="center" wrapText="1"/>
      <protection locked="0"/>
    </xf>
    <xf numFmtId="0" fontId="6" fillId="28" borderId="1" xfId="1" applyNumberFormat="1" applyFont="1" applyFill="1" applyBorder="1" applyAlignment="1" applyProtection="1">
      <alignment horizontal="center" vertical="center" wrapText="1"/>
      <protection locked="0"/>
    </xf>
    <xf numFmtId="14" fontId="8" fillId="28" borderId="1" xfId="0" applyNumberFormat="1" applyFont="1" applyFill="1" applyBorder="1" applyAlignment="1" applyProtection="1">
      <alignment horizontal="center" vertical="center" wrapText="1"/>
      <protection locked="0"/>
    </xf>
    <xf numFmtId="0" fontId="19" fillId="28" borderId="1" xfId="0" applyFont="1" applyFill="1" applyBorder="1" applyAlignment="1">
      <alignment horizontal="center" vertical="center" wrapText="1"/>
    </xf>
    <xf numFmtId="0" fontId="6" fillId="28" borderId="1" xfId="0" applyNumberFormat="1" applyFont="1" applyFill="1" applyBorder="1" applyAlignment="1" applyProtection="1">
      <alignment horizontal="center" vertical="center" wrapText="1"/>
      <protection locked="0"/>
    </xf>
    <xf numFmtId="0" fontId="8" fillId="28" borderId="1" xfId="0" applyFont="1" applyFill="1" applyBorder="1" applyAlignment="1" applyProtection="1">
      <alignment horizontal="center" vertical="center" wrapText="1"/>
      <protection locked="0"/>
    </xf>
    <xf numFmtId="0" fontId="19" fillId="28" borderId="1" xfId="0" applyNumberFormat="1" applyFont="1" applyFill="1" applyBorder="1" applyAlignment="1">
      <alignment horizontal="center" vertical="center" wrapText="1"/>
    </xf>
    <xf numFmtId="14" fontId="6" fillId="28" borderId="1" xfId="1" applyNumberFormat="1" applyFont="1" applyFill="1" applyBorder="1" applyAlignment="1" applyProtection="1">
      <alignment horizontal="center" vertical="center" wrapText="1"/>
      <protection locked="0"/>
    </xf>
    <xf numFmtId="0" fontId="6" fillId="28" borderId="1" xfId="1" applyFont="1" applyFill="1" applyBorder="1" applyAlignment="1" applyProtection="1">
      <alignment horizontal="center" vertical="center" wrapText="1"/>
      <protection locked="0"/>
    </xf>
    <xf numFmtId="0" fontId="6" fillId="28" borderId="1" xfId="0" applyFont="1" applyFill="1" applyBorder="1" applyAlignment="1" applyProtection="1">
      <alignment horizontal="center" vertical="center" wrapText="1"/>
      <protection locked="0"/>
    </xf>
    <xf numFmtId="3" fontId="19" fillId="28" borderId="1" xfId="0" applyNumberFormat="1" applyFont="1" applyFill="1" applyBorder="1" applyAlignment="1">
      <alignment horizontal="center" vertical="center" wrapText="1"/>
    </xf>
    <xf numFmtId="49" fontId="19" fillId="28" borderId="1" xfId="0" applyNumberFormat="1" applyFont="1" applyFill="1" applyBorder="1" applyAlignment="1">
      <alignment horizontal="center" vertical="center" wrapText="1"/>
    </xf>
    <xf numFmtId="166" fontId="6" fillId="20" borderId="1" xfId="0" applyNumberFormat="1" applyFont="1" applyFill="1" applyBorder="1" applyAlignment="1" applyProtection="1">
      <alignment horizontal="center" vertical="center" wrapText="1"/>
      <protection locked="0"/>
    </xf>
    <xf numFmtId="166" fontId="6" fillId="21" borderId="1" xfId="0" applyNumberFormat="1" applyFont="1" applyFill="1" applyBorder="1" applyAlignment="1" applyProtection="1">
      <alignment horizontal="center" vertical="center" wrapText="1"/>
      <protection locked="0"/>
    </xf>
    <xf numFmtId="166" fontId="6" fillId="22" borderId="1" xfId="0" applyNumberFormat="1" applyFont="1" applyFill="1" applyBorder="1" applyAlignment="1" applyProtection="1">
      <alignment horizontal="center" vertical="center" wrapText="1"/>
      <protection locked="0"/>
    </xf>
    <xf numFmtId="166" fontId="19" fillId="7" borderId="1" xfId="0" applyNumberFormat="1" applyFont="1" applyFill="1" applyBorder="1" applyAlignment="1">
      <alignment horizontal="center" vertical="center" wrapText="1"/>
    </xf>
    <xf numFmtId="166" fontId="6" fillId="7" borderId="1" xfId="0" applyNumberFormat="1" applyFont="1" applyFill="1" applyBorder="1" applyAlignment="1" applyProtection="1">
      <alignment horizontal="center" vertical="center" wrapText="1"/>
      <protection locked="0"/>
    </xf>
    <xf numFmtId="166" fontId="20" fillId="7" borderId="1" xfId="0" applyNumberFormat="1" applyFont="1" applyFill="1" applyBorder="1" applyAlignment="1" applyProtection="1">
      <alignment horizontal="center" vertical="center" wrapText="1"/>
      <protection locked="0"/>
    </xf>
    <xf numFmtId="166" fontId="22" fillId="7" borderId="1" xfId="0" applyNumberFormat="1" applyFont="1" applyFill="1" applyBorder="1" applyAlignment="1" applyProtection="1">
      <alignment horizontal="center" vertical="center" wrapText="1"/>
      <protection locked="0"/>
    </xf>
    <xf numFmtId="166" fontId="6" fillId="25" borderId="1" xfId="0" applyNumberFormat="1" applyFont="1" applyFill="1" applyBorder="1" applyAlignment="1" applyProtection="1">
      <alignment horizontal="center" vertical="center" wrapText="1"/>
      <protection locked="0"/>
    </xf>
    <xf numFmtId="166" fontId="6" fillId="3" borderId="1" xfId="0" applyNumberFormat="1" applyFont="1" applyFill="1" applyBorder="1" applyAlignment="1" applyProtection="1">
      <alignment horizontal="center" vertical="center" wrapText="1"/>
      <protection locked="0"/>
    </xf>
    <xf numFmtId="166" fontId="6" fillId="26" borderId="1" xfId="0" applyNumberFormat="1" applyFont="1" applyFill="1" applyBorder="1" applyAlignment="1" applyProtection="1">
      <alignment horizontal="center" vertical="center" wrapText="1"/>
      <protection locked="0"/>
    </xf>
    <xf numFmtId="166" fontId="6" fillId="28" borderId="1" xfId="0" applyNumberFormat="1" applyFont="1" applyFill="1" applyBorder="1" applyAlignment="1" applyProtection="1">
      <alignment horizontal="center" vertical="center" wrapText="1"/>
      <protection locked="0"/>
    </xf>
    <xf numFmtId="166" fontId="19" fillId="28" borderId="1" xfId="0" applyNumberFormat="1" applyFont="1" applyFill="1" applyBorder="1" applyAlignment="1">
      <alignment horizontal="center" vertical="center" wrapText="1"/>
    </xf>
    <xf numFmtId="0" fontId="3" fillId="5" borderId="5" xfId="1" applyFont="1" applyFill="1" applyBorder="1" applyAlignment="1">
      <alignment horizontal="center" vertical="center" wrapText="1"/>
    </xf>
    <xf numFmtId="0" fontId="3" fillId="5" borderId="6" xfId="1" applyFont="1" applyFill="1" applyBorder="1" applyAlignment="1">
      <alignment horizontal="center" vertical="center" wrapText="1"/>
    </xf>
    <xf numFmtId="0" fontId="5" fillId="11" borderId="15" xfId="0" applyFont="1" applyFill="1" applyBorder="1" applyAlignment="1">
      <alignment horizontal="center" vertical="center" wrapText="1"/>
    </xf>
    <xf numFmtId="0" fontId="5" fillId="11" borderId="0"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12" fillId="0" borderId="1" xfId="4" applyFont="1" applyBorder="1" applyAlignment="1">
      <alignment horizontal="center" vertical="center"/>
    </xf>
    <xf numFmtId="0" fontId="13" fillId="16" borderId="18" xfId="4" applyFont="1" applyFill="1" applyBorder="1" applyAlignment="1">
      <alignment horizontal="center" vertical="center"/>
    </xf>
    <xf numFmtId="0" fontId="14" fillId="0" borderId="19" xfId="4" applyFont="1" applyBorder="1"/>
    <xf numFmtId="0" fontId="14" fillId="0" borderId="20" xfId="4" applyFont="1" applyBorder="1"/>
    <xf numFmtId="0" fontId="15" fillId="16" borderId="21" xfId="4" applyFont="1" applyFill="1" applyBorder="1" applyAlignment="1">
      <alignment horizontal="center" vertical="center"/>
    </xf>
    <xf numFmtId="0" fontId="14" fillId="0" borderId="22" xfId="4" applyFont="1" applyBorder="1"/>
    <xf numFmtId="0" fontId="14" fillId="0" borderId="23" xfId="4" applyFont="1" applyBorder="1"/>
    <xf numFmtId="0" fontId="14" fillId="0" borderId="24" xfId="4" applyFont="1" applyBorder="1"/>
    <xf numFmtId="0" fontId="16" fillId="16" borderId="18" xfId="4" applyFont="1" applyFill="1" applyBorder="1" applyAlignment="1">
      <alignment horizontal="center" vertical="top"/>
    </xf>
    <xf numFmtId="0" fontId="17" fillId="17" borderId="21" xfId="4" applyFont="1" applyFill="1" applyBorder="1" applyAlignment="1">
      <alignment horizontal="center" vertical="center"/>
    </xf>
    <xf numFmtId="0" fontId="14" fillId="0" borderId="25" xfId="4" applyFont="1" applyBorder="1"/>
    <xf numFmtId="0" fontId="14" fillId="0" borderId="26" xfId="4" applyFont="1" applyBorder="1"/>
    <xf numFmtId="0" fontId="17" fillId="18" borderId="21" xfId="4" applyFont="1" applyFill="1" applyBorder="1" applyAlignment="1">
      <alignment horizontal="center" vertical="center"/>
    </xf>
  </cellXfs>
  <cellStyles count="5">
    <cellStyle name="Bueno" xfId="1" builtinId="26"/>
    <cellStyle name="Normal" xfId="0" builtinId="0"/>
    <cellStyle name="Normal 2" xfId="2" xr:uid="{00000000-0005-0000-0000-000002000000}"/>
    <cellStyle name="Normal 3" xfId="3" xr:uid="{00000000-0005-0000-0000-000003000000}"/>
    <cellStyle name="Normal 4" xfId="4" xr:uid="{00000000-0005-0000-0000-000004000000}"/>
  </cellStyles>
  <dxfs count="189">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Calibri"/>
        <scheme val="minor"/>
      </font>
      <fill>
        <patternFill patternType="solid">
          <fgColor rgb="FFAFD095"/>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167" formatCode="hh:mm:ss;@"/>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Calibri"/>
        <scheme val="minor"/>
      </font>
      <numFmt numFmtId="19" formatCode="d/m/yyyy"/>
      <fill>
        <patternFill patternType="solid">
          <fgColor rgb="FFAFD095"/>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1"/>
        <color auto="1"/>
        <name val="Calibri"/>
        <scheme val="none"/>
      </font>
      <fill>
        <patternFill patternType="solid">
          <fgColor rgb="FFAFD095"/>
          <bgColor theme="9" tint="0.79998168889431442"/>
        </patternFill>
      </fill>
      <alignment horizontal="center" vertical="center" textRotation="0" wrapText="1" indent="0" justifyLastLine="0" shrinkToFit="0" readingOrder="0"/>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s>
  <tableStyles count="0" defaultTableStyle="TableStyleMedium2" defaultPivotStyle="PivotStyleLight16"/>
  <colors>
    <mruColors>
      <color rgb="FFFFCC00"/>
      <color rgb="FF3C87CC"/>
      <color rgb="FF3078BA"/>
      <color rgb="FF9DCDF9"/>
      <color rgb="FFEA6C1E"/>
      <color rgb="FFCF5B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3</xdr:col>
      <xdr:colOff>28575</xdr:colOff>
      <xdr:row>12</xdr:row>
      <xdr:rowOff>19050</xdr:rowOff>
    </xdr:from>
    <xdr:ext cx="114300" cy="333375"/>
    <xdr:sp macro="" textlink="">
      <xdr:nvSpPr>
        <xdr:cNvPr id="2" name="Shape 3">
          <a:extLst>
            <a:ext uri="{FF2B5EF4-FFF2-40B4-BE49-F238E27FC236}">
              <a16:creationId xmlns:a16="http://schemas.microsoft.com/office/drawing/2014/main" id="{2BC2621F-508B-4654-9B51-DCAFA2218C80}"/>
            </a:ext>
          </a:extLst>
        </xdr:cNvPr>
        <xdr:cNvSpPr/>
      </xdr:nvSpPr>
      <xdr:spPr>
        <a:xfrm>
          <a:off x="4000500" y="2352675"/>
          <a:ext cx="1143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10</xdr:col>
      <xdr:colOff>28575</xdr:colOff>
      <xdr:row>12</xdr:row>
      <xdr:rowOff>28575</xdr:rowOff>
    </xdr:from>
    <xdr:ext cx="114300" cy="333375"/>
    <xdr:sp macro="" textlink="">
      <xdr:nvSpPr>
        <xdr:cNvPr id="3" name="Shape 3">
          <a:extLst>
            <a:ext uri="{FF2B5EF4-FFF2-40B4-BE49-F238E27FC236}">
              <a16:creationId xmlns:a16="http://schemas.microsoft.com/office/drawing/2014/main" id="{E2EFA9DE-E492-40B2-884D-F47D37AE1533}"/>
            </a:ext>
          </a:extLst>
        </xdr:cNvPr>
        <xdr:cNvSpPr/>
      </xdr:nvSpPr>
      <xdr:spPr>
        <a:xfrm>
          <a:off x="9153525" y="2362200"/>
          <a:ext cx="1143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VINCIAS" displayName="PROVINCIAS" ref="A1:A26" totalsRowShown="0" headerRowDxfId="188" dataDxfId="186" headerRowBorderDxfId="187" tableBorderDxfId="185" totalsRowBorderDxfId="184">
  <autoFilter ref="A1:A26" xr:uid="{00000000-0009-0000-0100-000001000000}"/>
  <tableColumns count="1">
    <tableColumn id="1" xr3:uid="{00000000-0010-0000-0000-000001000000}" name="PROVINCIAS" dataDxfId="18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NEUQUEN" displayName="NEUQUEN" ref="P1:P17" totalsRowShown="0" headerRowDxfId="134" dataDxfId="132" headerRowBorderDxfId="133" tableBorderDxfId="131" totalsRowBorderDxfId="130" dataCellStyle="Normal 3">
  <autoFilter ref="P1:P17" xr:uid="{00000000-0009-0000-0100-00000A000000}"/>
  <tableColumns count="1">
    <tableColumn id="1" xr3:uid="{00000000-0010-0000-0900-000001000000}" name="NEUQUEN" dataDxfId="129" dataCellStyle="Normal 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LA_PAMPA" displayName="LA_PAMPA" ref="L1:L23" totalsRowShown="0" headerRowDxfId="128" dataDxfId="126" headerRowBorderDxfId="127" tableBorderDxfId="125" totalsRowBorderDxfId="124" dataCellStyle="Normal 3">
  <autoFilter ref="L1:L23" xr:uid="{00000000-0009-0000-0100-00000B000000}"/>
  <tableColumns count="1">
    <tableColumn id="1" xr3:uid="{00000000-0010-0000-0A00-000001000000}" name="LA_PAMPA" dataDxfId="123" dataCellStyle="Normal 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JUJUY" displayName="JUJUY" ref="K1:K17" totalsRowShown="0" headerRowDxfId="122" dataDxfId="120" headerRowBorderDxfId="121" tableBorderDxfId="119" totalsRowBorderDxfId="118" dataCellStyle="Normal 3">
  <autoFilter ref="K1:K17" xr:uid="{00000000-0009-0000-0100-00000C000000}"/>
  <tableColumns count="1">
    <tableColumn id="1" xr3:uid="{00000000-0010-0000-0B00-000001000000}" name="JUJUY" dataDxfId="117" dataCellStyle="Normal 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FORMOSA" displayName="FORMOSA" ref="J1:J10" totalsRowShown="0" headerRowDxfId="116" dataDxfId="114" headerRowBorderDxfId="115" tableBorderDxfId="113" totalsRowBorderDxfId="112" dataCellStyle="Normal 3">
  <autoFilter ref="J1:J10" xr:uid="{00000000-0009-0000-0100-00000D000000}"/>
  <tableColumns count="1">
    <tableColumn id="1" xr3:uid="{00000000-0010-0000-0C00-000001000000}" name="FORMOSA" dataDxfId="111" dataCellStyle="Normal 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LA_RIOJA" displayName="LA_RIOJA" ref="M1:M19" totalsRowShown="0" headerRowDxfId="110" dataDxfId="108" headerRowBorderDxfId="109" tableBorderDxfId="107" totalsRowBorderDxfId="106" dataCellStyle="Normal 3">
  <autoFilter ref="M1:M19" xr:uid="{00000000-0009-0000-0100-00000E000000}"/>
  <tableColumns count="1">
    <tableColumn id="1" xr3:uid="{00000000-0010-0000-0D00-000001000000}" name="LA_RIOJA" dataDxfId="105" dataCellStyle="Normal 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MENDOZA" displayName="MENDOZA" ref="N1:N19" totalsRowShown="0" headerRowDxfId="104" dataDxfId="102" headerRowBorderDxfId="103" tableBorderDxfId="101" totalsRowBorderDxfId="100" dataCellStyle="Normal 3">
  <autoFilter ref="N1:N19" xr:uid="{00000000-0009-0000-0100-00000F000000}"/>
  <tableColumns count="1">
    <tableColumn id="1" xr3:uid="{00000000-0010-0000-0E00-000001000000}" name="MENDOZA" dataDxfId="99"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MISIONES" displayName="MISIONES" ref="O1:O18" totalsRowShown="0" headerRowDxfId="98" dataDxfId="96" headerRowBorderDxfId="97" tableBorderDxfId="95" totalsRowBorderDxfId="94" dataCellStyle="Normal 3">
  <autoFilter ref="O1:O18" xr:uid="{00000000-0009-0000-0100-000010000000}"/>
  <tableColumns count="1">
    <tableColumn id="1" xr3:uid="{00000000-0010-0000-0F00-000001000000}" name="MISIONES" dataDxfId="93"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RIO_NEGRO" displayName="RIO_NEGRO" ref="Q1:Q14" totalsRowShown="0" headerRowDxfId="92" dataDxfId="90" headerRowBorderDxfId="91" tableBorderDxfId="89" totalsRowBorderDxfId="88" dataCellStyle="Normal 3">
  <autoFilter ref="Q1:Q14" xr:uid="{00000000-0009-0000-0100-000011000000}"/>
  <tableColumns count="1">
    <tableColumn id="1" xr3:uid="{00000000-0010-0000-1000-000001000000}" name="RIO_NEGRO" dataDxfId="87" dataCellStyle="Normal 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SALTA" displayName="SALTA" ref="R1:R24" totalsRowShown="0" headerRowDxfId="86" dataDxfId="84" headerRowBorderDxfId="85" tableBorderDxfId="83" totalsRowBorderDxfId="82" dataCellStyle="Normal 3">
  <autoFilter ref="R1:R24" xr:uid="{00000000-0009-0000-0100-000012000000}"/>
  <tableColumns count="1">
    <tableColumn id="1" xr3:uid="{00000000-0010-0000-1100-000001000000}" name="SALTA" dataDxfId="81"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SAN_JUAN" displayName="SAN_JUAN" ref="S1:S20" totalsRowShown="0" headerRowDxfId="80" dataDxfId="78" headerRowBorderDxfId="79" tableBorderDxfId="77" totalsRowBorderDxfId="76" dataCellStyle="Normal 3">
  <autoFilter ref="S1:S20" xr:uid="{00000000-0009-0000-0100-000013000000}"/>
  <tableColumns count="1">
    <tableColumn id="1" xr3:uid="{00000000-0010-0000-1200-000001000000}" name="SAN_JUAN" dataDxfId="75" dataCellStyle="Normal 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IUDAD_AUTONOMA_DE_BUENOS_AIRES" displayName="CIUDAD_AUTONOMA_DE_BUENOS_AIRES" ref="B1:B16" totalsRowShown="0" headerRowDxfId="182" dataDxfId="180" headerRowBorderDxfId="181" tableBorderDxfId="179" totalsRowBorderDxfId="178" dataCellStyle="Normal 3">
  <autoFilter ref="B1:B16" xr:uid="{00000000-0009-0000-0100-000002000000}"/>
  <tableColumns count="1">
    <tableColumn id="1" xr3:uid="{00000000-0010-0000-0100-000001000000}" name="CIUDAD_AUTONOMA_DE_BUENOS_AIRES" dataDxfId="177" dataCellStyle="Normal 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IERRA_DEL_FUEGO_ANTARTIDA_E_ISLAS_DEL_ATLANTICO_SUR" displayName="TIERRA_DEL_FUEGO_ANTARTIDA_E_ISLAS_DEL_ATLANTICO_SUR" ref="Y1:Y5" totalsRowShown="0" headerRowDxfId="74" dataDxfId="72" headerRowBorderDxfId="73" tableBorderDxfId="71" totalsRowBorderDxfId="70" dataCellStyle="Normal 3">
  <autoFilter ref="Y1:Y5" xr:uid="{00000000-0009-0000-0100-000014000000}"/>
  <tableColumns count="1">
    <tableColumn id="1" xr3:uid="{00000000-0010-0000-1300-000001000000}" name="TIERRA_DEL_FUEGO_ANTARTIDA_E_ISLAS_DEL_ATLANTICO_SUR" dataDxfId="69" dataCellStyle="Normal 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UCUMAN" displayName="TUCUMAN" ref="X1:X18" totalsRowShown="0" headerRowDxfId="68" dataDxfId="66" headerRowBorderDxfId="67" tableBorderDxfId="65" totalsRowBorderDxfId="64" dataCellStyle="Normal 3">
  <autoFilter ref="X1:X18" xr:uid="{00000000-0009-0000-0100-000015000000}"/>
  <tableColumns count="1">
    <tableColumn id="1" xr3:uid="{00000000-0010-0000-1400-000001000000}" name="TUCUMAN" dataDxfId="63" dataCellStyle="Normal 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SANTIAGO_DEL_ESTERO" displayName="SANTIAGO_DEL_ESTERO" ref="W1:W28" totalsRowShown="0" headerRowDxfId="62" dataDxfId="60" headerRowBorderDxfId="61" tableBorderDxfId="59" totalsRowBorderDxfId="58" dataCellStyle="Normal 3">
  <autoFilter ref="W1:W28" xr:uid="{00000000-0009-0000-0100-000016000000}"/>
  <tableColumns count="1">
    <tableColumn id="1" xr3:uid="{00000000-0010-0000-1500-000001000000}" name="SANTIAGO_DEL_ESTERO" dataDxfId="57" dataCellStyle="Normal 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SANTA_FE" displayName="SANTA_FE" ref="V1:V21" totalsRowShown="0" headerRowDxfId="56" dataDxfId="54" headerRowBorderDxfId="55" tableBorderDxfId="53" totalsRowBorderDxfId="52" dataCellStyle="Normal 3">
  <autoFilter ref="V1:V21" xr:uid="{00000000-0009-0000-0100-000017000000}"/>
  <tableColumns count="1">
    <tableColumn id="1" xr3:uid="{00000000-0010-0000-1600-000001000000}" name="SANTA_FE" dataDxfId="51" dataCellStyle="Normal 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SANTA_CRUZ" displayName="SANTA_CRUZ" ref="U1:U8" totalsRowShown="0" headerRowDxfId="50" dataDxfId="48" headerRowBorderDxfId="49" tableBorderDxfId="47" totalsRowBorderDxfId="46" dataCellStyle="Normal 3">
  <autoFilter ref="U1:U8" xr:uid="{00000000-0009-0000-0100-000018000000}"/>
  <tableColumns count="1">
    <tableColumn id="1" xr3:uid="{00000000-0010-0000-1700-000001000000}" name="SANTA_CRUZ" dataDxfId="45" dataCellStyle="Normal 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SAN_LUIS" displayName="SAN_LUIS" ref="T1:T10" totalsRowShown="0" headerRowDxfId="44" dataDxfId="42" headerRowBorderDxfId="43" tableBorderDxfId="41" totalsRowBorderDxfId="40" dataCellStyle="Normal 3">
  <autoFilter ref="T1:T10" xr:uid="{00000000-0009-0000-0100-000019000000}"/>
  <tableColumns count="1">
    <tableColumn id="1" xr3:uid="{00000000-0010-0000-1800-000001000000}" name="SAN_LUIS" dataDxfId="39" dataCellStyle="Normal 3"/>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a26" displayName="Tabla26" ref="A2:AG136" totalsRowShown="0" headerRowDxfId="35" dataDxfId="34" tableBorderDxfId="33">
  <tableColumns count="33">
    <tableColumn id="2" xr3:uid="{00000000-0010-0000-1900-000002000000}" name="ID_OPERATIVO" dataDxfId="32">
      <calculatedColumnFormula>IF(ISBLANK(C3),"",CONCATENATE(C3,"-",D3,"-",E3,"/",F3))</calculatedColumnFormula>
    </tableColumn>
    <tableColumn id="3" xr3:uid="{00000000-0010-0000-1900-000003000000}" name="ID_PROCEDIMIENTO" dataDxfId="31">
      <calculatedColumnFormula>IF(ISBLANK(C3),"",CONCATENATE(A3,"_",TEXT(G3,"yymmdd"),TEXT(H3,"hhmm")))</calculatedColumnFormula>
    </tableColumn>
    <tableColumn id="4" xr3:uid="{00000000-0010-0000-1900-000004000000}" name="TIPO_ORDEN" dataDxfId="30"/>
    <tableColumn id="5" xr3:uid="{00000000-0010-0000-1900-000005000000}" name="NUMERO" dataDxfId="29"/>
    <tableColumn id="7" xr3:uid="{00000000-0010-0000-1900-000007000000}" name="UNIDAD_INTERVINIENTE" dataDxfId="28"/>
    <tableColumn id="6" xr3:uid="{00000000-0010-0000-1900-000006000000}" name="AÑO" dataDxfId="27"/>
    <tableColumn id="18" xr3:uid="{00000000-0010-0000-1900-000012000000}" name="FECHA" dataDxfId="26"/>
    <tableColumn id="19" xr3:uid="{00000000-0010-0000-1900-000013000000}" name="HORA" dataDxfId="25"/>
    <tableColumn id="8" xr3:uid="{00000000-0010-0000-1900-000008000000}" name="DESCRIPCIÓN" dataDxfId="24"/>
    <tableColumn id="9" xr3:uid="{00000000-0010-0000-1900-000009000000}" name="TIPO_INTERVENCION" dataDxfId="23"/>
    <tableColumn id="10" xr3:uid="{00000000-0010-0000-1900-00000A000000}" name="PROVINCIA" dataDxfId="22"/>
    <tableColumn id="11" xr3:uid="{00000000-0010-0000-1900-00000B000000}" name="DEPARTAMENTO O PARTIDO" dataDxfId="21"/>
    <tableColumn id="12" xr3:uid="{00000000-0010-0000-1900-00000C000000}" name="LOCALIDAD" dataDxfId="20"/>
    <tableColumn id="13" xr3:uid="{00000000-0010-0000-1900-00000D000000}" name="DIRECCION" dataDxfId="19"/>
    <tableColumn id="16" xr3:uid="{00000000-0010-0000-1900-000010000000}" name="LATITUD" dataDxfId="18"/>
    <tableColumn id="17" xr3:uid="{00000000-0010-0000-1900-000011000000}" name="LONGITUD" dataDxfId="17"/>
    <tableColumn id="20" xr3:uid="{00000000-0010-0000-1900-000014000000}" name="OTRAS AGENCIAS INTERVINIENTES" dataDxfId="16"/>
    <tableColumn id="21" xr3:uid="{00000000-0010-0000-1900-000015000000}" name="Observaciones - Detalles" dataDxfId="15"/>
    <tableColumn id="22" xr3:uid="{00000000-0010-0000-1900-000016000000}" name="VEHICULOS_CONTROLADOS" dataDxfId="14"/>
    <tableColumn id="23" xr3:uid="{00000000-0010-0000-1900-000017000000}" name="PERSONAS_CONTROLADAS" dataDxfId="13"/>
    <tableColumn id="24" xr3:uid="{00000000-0010-0000-1900-000018000000}" name="CANT_AVERIGUACIONES_SECUESTRO" dataDxfId="12"/>
    <tableColumn id="25" xr3:uid="{00000000-0010-0000-1900-000019000000}" name="CANT_SOLICITUDES_ANTECEDENTES" dataDxfId="11"/>
    <tableColumn id="26" xr3:uid="{00000000-0010-0000-1900-00001A000000}" name="CANT_EFECTIVOS" dataDxfId="10"/>
    <tableColumn id="27" xr3:uid="{00000000-0010-0000-1900-00001B000000}" name="CANT_AUTOS_CAMIONETAS" dataDxfId="9"/>
    <tableColumn id="28" xr3:uid="{00000000-0010-0000-1900-00001C000000}" name="CANT_SCANNERS" dataDxfId="8"/>
    <tableColumn id="29" xr3:uid="{00000000-0010-0000-1900-00001D000000}" name="CANT_EMBARCACIONES" dataDxfId="7"/>
    <tableColumn id="30" xr3:uid="{00000000-0010-0000-1900-00001E000000}" name="CANT_MOTOS" dataDxfId="6"/>
    <tableColumn id="31" xr3:uid="{00000000-0010-0000-1900-00001F000000}" name="CANT_CABALLOS" dataDxfId="5"/>
    <tableColumn id="32" xr3:uid="{00000000-0010-0000-1900-000020000000}" name="CANT_CANES" dataDxfId="4"/>
    <tableColumn id="33" xr3:uid="{00000000-0010-0000-1900-000021000000}" name="CANT_MORPHRAPID" dataDxfId="3"/>
    <tableColumn id="34" xr3:uid="{00000000-0010-0000-1900-000022000000}" name="CANT_LPR" dataDxfId="2"/>
    <tableColumn id="35" xr3:uid="{00000000-0010-0000-1900-000023000000}" name="CODIGO_OPERATIVO" dataDxfId="1"/>
    <tableColumn id="1" xr3:uid="{00000000-0010-0000-1900-000001000000}" name="NOMBRE_OPERATIVO" dataDxfId="0">
      <calculatedColumnFormula>_xlfn.IFNA(VLOOKUP(Tabla26[[#This Row],[CODIGO_OPERATIVO]],'Cod_Operativo MinSegSecSeg'!A1:C9,2,FALSE),"")</calculatedColumnFormula>
    </tableColumn>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BUENOS_AIRES" displayName="BUENOS_AIRES" ref="C1:C137" totalsRowShown="0" headerRowDxfId="176" dataDxfId="174" headerRowBorderDxfId="175" tableBorderDxfId="173" totalsRowBorderDxfId="172" dataCellStyle="Normal 3">
  <autoFilter ref="C1:C137" xr:uid="{00000000-0009-0000-0100-000003000000}"/>
  <tableColumns count="1">
    <tableColumn id="1" xr3:uid="{00000000-0010-0000-0200-000001000000}" name="BUENOS_AIRES" dataDxfId="171" dataCellStyle="Normal 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CATAMARCA" displayName="CATAMARCA" ref="D1:D17" totalsRowShown="0" headerRowDxfId="170" dataDxfId="168" headerRowBorderDxfId="169" tableBorderDxfId="167" totalsRowBorderDxfId="166" dataCellStyle="Normal 3">
  <autoFilter ref="D1:D17" xr:uid="{00000000-0009-0000-0100-000004000000}"/>
  <tableColumns count="1">
    <tableColumn id="1" xr3:uid="{00000000-0010-0000-0300-000001000000}" name="CATAMARCA" dataDxfId="165" dataCellStyle="Normal 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CORDOBA" displayName="CORDOBA" ref="E1:E27" totalsRowShown="0" headerRowDxfId="164" dataDxfId="162" headerRowBorderDxfId="163" tableBorderDxfId="161" totalsRowBorderDxfId="160" dataCellStyle="Normal 3">
  <autoFilter ref="E1:E27" xr:uid="{00000000-0009-0000-0100-000005000000}"/>
  <tableColumns count="1">
    <tableColumn id="1" xr3:uid="{00000000-0010-0000-0400-000001000000}" name="CORDOBA" dataDxfId="159" dataCellStyle="Normal 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CORRIENTES" displayName="CORRIENTES" ref="F1:F26" totalsRowShown="0" headerRowDxfId="158" dataDxfId="156" headerRowBorderDxfId="157" tableBorderDxfId="155" totalsRowBorderDxfId="154" dataCellStyle="Normal 3">
  <autoFilter ref="F1:F26" xr:uid="{00000000-0009-0000-0100-000006000000}"/>
  <tableColumns count="1">
    <tableColumn id="1" xr3:uid="{00000000-0010-0000-0500-000001000000}" name="CORRIENTES" dataDxfId="153" dataCellStyle="Normal 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CHACO" displayName="CHACO" ref="G1:G26" totalsRowShown="0" headerRowDxfId="152" dataDxfId="150" headerRowBorderDxfId="151" tableBorderDxfId="149" totalsRowBorderDxfId="148" dataCellStyle="Normal 3">
  <autoFilter ref="G1:G26" xr:uid="{00000000-0009-0000-0100-000007000000}"/>
  <tableColumns count="1">
    <tableColumn id="1" xr3:uid="{00000000-0010-0000-0600-000001000000}" name="CHACO" dataDxfId="147" dataCellStyle="Normal 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CHUBUT" displayName="CHUBUT" ref="H1:H16" totalsRowShown="0" headerRowDxfId="146" dataDxfId="144" headerRowBorderDxfId="145" tableBorderDxfId="143" totalsRowBorderDxfId="142" dataCellStyle="Normal 3">
  <autoFilter ref="H1:H16" xr:uid="{00000000-0009-0000-0100-000008000000}"/>
  <tableColumns count="1">
    <tableColumn id="1" xr3:uid="{00000000-0010-0000-0700-000001000000}" name="CHUBUT" dataDxfId="141" dataCellStyle="Normal 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NTRE_RIOS" displayName="ENTRE_RIOS" ref="I1:I18" totalsRowShown="0" headerRowDxfId="140" dataDxfId="138" headerRowBorderDxfId="139" tableBorderDxfId="137" totalsRowBorderDxfId="136" dataCellStyle="Normal 3">
  <autoFilter ref="I1:I18" xr:uid="{00000000-0009-0000-0100-000009000000}"/>
  <tableColumns count="1">
    <tableColumn id="1" xr3:uid="{00000000-0010-0000-0800-000001000000}" name="ENTRE_RIOS" dataDxfId="135" dataCellStyle="Normal 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B137"/>
  <sheetViews>
    <sheetView topLeftCell="A2" workbookViewId="0">
      <selection activeCell="V21" sqref="V21"/>
    </sheetView>
  </sheetViews>
  <sheetFormatPr baseColWidth="10" defaultColWidth="11.42578125" defaultRowHeight="15" x14ac:dyDescent="0.25"/>
  <cols>
    <col min="1" max="1" width="42.85546875" customWidth="1"/>
    <col min="2" max="2" width="37.7109375" customWidth="1"/>
    <col min="3" max="3" width="32" bestFit="1" customWidth="1"/>
    <col min="4" max="4" width="21" bestFit="1" customWidth="1"/>
    <col min="5" max="5" width="26.85546875" bestFit="1" customWidth="1"/>
    <col min="6" max="6" width="17.85546875" bestFit="1" customWidth="1"/>
    <col min="7" max="7" width="26.85546875" bestFit="1" customWidth="1"/>
    <col min="8" max="8" width="18.140625" bestFit="1" customWidth="1"/>
    <col min="9" max="9" width="13.85546875" customWidth="1"/>
    <col min="10" max="10" width="12.28515625" customWidth="1"/>
    <col min="11" max="11" width="18" bestFit="1" customWidth="1"/>
    <col min="12" max="12" width="13.5703125" bestFit="1" customWidth="1"/>
    <col min="13" max="13" width="23.7109375" bestFit="1" customWidth="1"/>
    <col min="14" max="14" width="13" bestFit="1" customWidth="1"/>
    <col min="15" max="15" width="26" bestFit="1" customWidth="1"/>
    <col min="16" max="16" width="12.28515625" customWidth="1"/>
    <col min="17" max="17" width="13.7109375" customWidth="1"/>
    <col min="18" max="18" width="24.28515625" bestFit="1" customWidth="1"/>
    <col min="19" max="19" width="12.7109375" customWidth="1"/>
    <col min="20" max="20" width="26" bestFit="1" customWidth="1"/>
    <col min="21" max="21" width="16.85546875" bestFit="1" customWidth="1"/>
    <col min="22" max="22" width="15.42578125" bestFit="1" customWidth="1"/>
    <col min="23" max="23" width="24.28515625" customWidth="1"/>
    <col min="24" max="24" width="18.7109375" bestFit="1" customWidth="1"/>
    <col min="25" max="25" width="59.42578125" customWidth="1"/>
    <col min="26" max="16384" width="11.42578125" style="1"/>
  </cols>
  <sheetData>
    <row r="1" spans="1:28" ht="30" x14ac:dyDescent="0.25">
      <c r="A1" s="20" t="s">
        <v>534</v>
      </c>
      <c r="B1" s="21" t="s">
        <v>533</v>
      </c>
      <c r="C1" s="20" t="s">
        <v>532</v>
      </c>
      <c r="D1" s="21" t="s">
        <v>450</v>
      </c>
      <c r="E1" s="20" t="s">
        <v>56</v>
      </c>
      <c r="F1" s="20" t="s">
        <v>506</v>
      </c>
      <c r="G1" s="20" t="s">
        <v>469</v>
      </c>
      <c r="H1" s="21" t="s">
        <v>54</v>
      </c>
      <c r="I1" s="20" t="s">
        <v>531</v>
      </c>
      <c r="J1" s="20" t="s">
        <v>374</v>
      </c>
      <c r="K1" s="21" t="s">
        <v>355</v>
      </c>
      <c r="L1" s="20" t="s">
        <v>530</v>
      </c>
      <c r="M1" s="20" t="s">
        <v>529</v>
      </c>
      <c r="N1" s="20" t="s">
        <v>303</v>
      </c>
      <c r="O1" s="20" t="s">
        <v>287</v>
      </c>
      <c r="P1" s="20" t="s">
        <v>271</v>
      </c>
      <c r="Q1" s="21" t="s">
        <v>528</v>
      </c>
      <c r="R1" s="20" t="s">
        <v>239</v>
      </c>
      <c r="S1" s="20" t="s">
        <v>527</v>
      </c>
      <c r="T1" s="20" t="s">
        <v>526</v>
      </c>
      <c r="U1" s="21" t="s">
        <v>525</v>
      </c>
      <c r="V1" s="21" t="s">
        <v>524</v>
      </c>
      <c r="W1" s="20" t="s">
        <v>523</v>
      </c>
      <c r="X1" s="20" t="s">
        <v>187</v>
      </c>
      <c r="Y1" s="19" t="s">
        <v>522</v>
      </c>
      <c r="AA1" s="4" t="s">
        <v>3</v>
      </c>
      <c r="AB1" s="22" t="s">
        <v>57</v>
      </c>
    </row>
    <row r="2" spans="1:28" ht="24" x14ac:dyDescent="0.25">
      <c r="A2" s="15" t="s">
        <v>532</v>
      </c>
      <c r="B2" s="13" t="s">
        <v>521</v>
      </c>
      <c r="C2" s="13" t="s">
        <v>291</v>
      </c>
      <c r="D2" s="13" t="s">
        <v>520</v>
      </c>
      <c r="E2" s="13" t="s">
        <v>519</v>
      </c>
      <c r="F2" s="13" t="s">
        <v>518</v>
      </c>
      <c r="G2" s="13" t="s">
        <v>517</v>
      </c>
      <c r="H2" s="13" t="s">
        <v>516</v>
      </c>
      <c r="I2" s="13" t="s">
        <v>168</v>
      </c>
      <c r="J2" s="13" t="s">
        <v>406</v>
      </c>
      <c r="K2" s="17" t="s">
        <v>515</v>
      </c>
      <c r="L2" s="13" t="s">
        <v>514</v>
      </c>
      <c r="M2" s="13" t="s">
        <v>513</v>
      </c>
      <c r="N2" s="13" t="s">
        <v>304</v>
      </c>
      <c r="O2" s="13" t="s">
        <v>291</v>
      </c>
      <c r="P2" s="13" t="s">
        <v>512</v>
      </c>
      <c r="Q2" s="13" t="s">
        <v>488</v>
      </c>
      <c r="R2" s="13" t="s">
        <v>511</v>
      </c>
      <c r="S2" s="13" t="s">
        <v>291</v>
      </c>
      <c r="T2" s="13" t="s">
        <v>372</v>
      </c>
      <c r="U2" s="13" t="s">
        <v>510</v>
      </c>
      <c r="V2" s="13" t="s">
        <v>445</v>
      </c>
      <c r="W2" s="13" t="s">
        <v>509</v>
      </c>
      <c r="X2" s="13" t="s">
        <v>508</v>
      </c>
      <c r="Y2" s="13" t="s">
        <v>507</v>
      </c>
      <c r="AA2" s="3" t="s">
        <v>53</v>
      </c>
      <c r="AB2" s="25" t="s">
        <v>536</v>
      </c>
    </row>
    <row r="3" spans="1:28" ht="24" x14ac:dyDescent="0.25">
      <c r="A3" s="15" t="s">
        <v>506</v>
      </c>
      <c r="B3" s="13" t="s">
        <v>505</v>
      </c>
      <c r="C3" s="13" t="s">
        <v>445</v>
      </c>
      <c r="D3" s="13" t="s">
        <v>504</v>
      </c>
      <c r="E3" s="13" t="s">
        <v>304</v>
      </c>
      <c r="F3" s="13" t="s">
        <v>503</v>
      </c>
      <c r="G3" s="13" t="s">
        <v>502</v>
      </c>
      <c r="H3" s="13" t="s">
        <v>501</v>
      </c>
      <c r="I3" s="13" t="s">
        <v>500</v>
      </c>
      <c r="J3" s="13" t="s">
        <v>499</v>
      </c>
      <c r="K3" s="17" t="s">
        <v>498</v>
      </c>
      <c r="L3" s="13" t="s">
        <v>497</v>
      </c>
      <c r="M3" s="13" t="s">
        <v>304</v>
      </c>
      <c r="N3" s="13" t="s">
        <v>154</v>
      </c>
      <c r="O3" s="13" t="s">
        <v>496</v>
      </c>
      <c r="P3" s="13" t="s">
        <v>495</v>
      </c>
      <c r="Q3" s="13" t="s">
        <v>391</v>
      </c>
      <c r="R3" s="13" t="s">
        <v>494</v>
      </c>
      <c r="S3" s="13" t="s">
        <v>445</v>
      </c>
      <c r="T3" s="13" t="s">
        <v>412</v>
      </c>
      <c r="U3" s="13" t="s">
        <v>493</v>
      </c>
      <c r="V3" s="13" t="s">
        <v>412</v>
      </c>
      <c r="W3" s="13" t="s">
        <v>492</v>
      </c>
      <c r="X3" s="13" t="s">
        <v>491</v>
      </c>
      <c r="Y3" s="13" t="s">
        <v>490</v>
      </c>
      <c r="AA3" s="3" t="s">
        <v>55</v>
      </c>
      <c r="AB3" s="26" t="s">
        <v>560</v>
      </c>
    </row>
    <row r="4" spans="1:28" x14ac:dyDescent="0.25">
      <c r="A4" s="15" t="s">
        <v>54</v>
      </c>
      <c r="B4" s="13" t="s">
        <v>489</v>
      </c>
      <c r="C4" s="13" t="s">
        <v>488</v>
      </c>
      <c r="D4" s="13" t="s">
        <v>487</v>
      </c>
      <c r="E4" s="13" t="s">
        <v>168</v>
      </c>
      <c r="F4" s="13" t="s">
        <v>304</v>
      </c>
      <c r="G4" s="13" t="s">
        <v>486</v>
      </c>
      <c r="H4" s="13" t="s">
        <v>485</v>
      </c>
      <c r="I4" s="13" t="s">
        <v>484</v>
      </c>
      <c r="J4" s="13" t="s">
        <v>483</v>
      </c>
      <c r="K4" s="17" t="s">
        <v>482</v>
      </c>
      <c r="L4" s="13" t="s">
        <v>304</v>
      </c>
      <c r="M4" s="13" t="s">
        <v>481</v>
      </c>
      <c r="N4" s="13" t="s">
        <v>480</v>
      </c>
      <c r="O4" s="13" t="s">
        <v>479</v>
      </c>
      <c r="P4" s="13" t="s">
        <v>478</v>
      </c>
      <c r="Q4" s="13" t="s">
        <v>477</v>
      </c>
      <c r="R4" s="13" t="s">
        <v>476</v>
      </c>
      <c r="S4" s="13" t="s">
        <v>475</v>
      </c>
      <c r="T4" s="13" t="s">
        <v>165</v>
      </c>
      <c r="U4" s="13" t="s">
        <v>474</v>
      </c>
      <c r="V4" s="13" t="s">
        <v>473</v>
      </c>
      <c r="W4" s="13" t="s">
        <v>472</v>
      </c>
      <c r="X4" s="13" t="s">
        <v>471</v>
      </c>
      <c r="Y4" s="13" t="s">
        <v>470</v>
      </c>
      <c r="AB4" s="25" t="s">
        <v>538</v>
      </c>
    </row>
    <row r="5" spans="1:28" x14ac:dyDescent="0.25">
      <c r="A5" s="15" t="s">
        <v>469</v>
      </c>
      <c r="B5" s="13" t="s">
        <v>468</v>
      </c>
      <c r="C5" s="13" t="s">
        <v>467</v>
      </c>
      <c r="D5" s="13" t="s">
        <v>466</v>
      </c>
      <c r="E5" s="13" t="s">
        <v>465</v>
      </c>
      <c r="F5" s="13" t="s">
        <v>419</v>
      </c>
      <c r="G5" s="13" t="s">
        <v>291</v>
      </c>
      <c r="H5" s="13" t="s">
        <v>156</v>
      </c>
      <c r="I5" s="13" t="s">
        <v>464</v>
      </c>
      <c r="J5" s="13" t="s">
        <v>463</v>
      </c>
      <c r="K5" s="17" t="s">
        <v>462</v>
      </c>
      <c r="L5" s="13" t="s">
        <v>461</v>
      </c>
      <c r="M5" s="13" t="s">
        <v>460</v>
      </c>
      <c r="N5" s="13" t="s">
        <v>459</v>
      </c>
      <c r="O5" s="13" t="s">
        <v>458</v>
      </c>
      <c r="P5" s="13" t="s">
        <v>457</v>
      </c>
      <c r="Q5" s="13" t="s">
        <v>456</v>
      </c>
      <c r="R5" s="13" t="s">
        <v>358</v>
      </c>
      <c r="S5" s="13" t="s">
        <v>455</v>
      </c>
      <c r="T5" s="13" t="s">
        <v>175</v>
      </c>
      <c r="U5" s="13" t="s">
        <v>454</v>
      </c>
      <c r="V5" s="13" t="s">
        <v>453</v>
      </c>
      <c r="W5" s="13" t="s">
        <v>391</v>
      </c>
      <c r="X5" s="13" t="s">
        <v>452</v>
      </c>
      <c r="Y5" s="12" t="s">
        <v>451</v>
      </c>
      <c r="AB5" s="25" t="s">
        <v>570</v>
      </c>
    </row>
    <row r="6" spans="1:28" x14ac:dyDescent="0.25">
      <c r="A6" s="15" t="s">
        <v>450</v>
      </c>
      <c r="B6" s="13" t="s">
        <v>449</v>
      </c>
      <c r="C6" s="13" t="s">
        <v>448</v>
      </c>
      <c r="D6" s="13" t="s">
        <v>447</v>
      </c>
      <c r="E6" s="13" t="s">
        <v>417</v>
      </c>
      <c r="F6" s="18" t="s">
        <v>446</v>
      </c>
      <c r="G6" s="13" t="s">
        <v>445</v>
      </c>
      <c r="H6" s="13" t="s">
        <v>444</v>
      </c>
      <c r="I6" s="13" t="s">
        <v>443</v>
      </c>
      <c r="J6" s="13" t="s">
        <v>442</v>
      </c>
      <c r="K6" s="17" t="s">
        <v>441</v>
      </c>
      <c r="L6" s="13" t="s">
        <v>440</v>
      </c>
      <c r="M6" s="13" t="s">
        <v>439</v>
      </c>
      <c r="N6" s="13" t="s">
        <v>134</v>
      </c>
      <c r="O6" s="13" t="s">
        <v>304</v>
      </c>
      <c r="P6" s="13" t="s">
        <v>438</v>
      </c>
      <c r="Q6" s="13" t="s">
        <v>437</v>
      </c>
      <c r="R6" s="13" t="s">
        <v>436</v>
      </c>
      <c r="S6" s="13" t="s">
        <v>435</v>
      </c>
      <c r="T6" s="13" t="s">
        <v>434</v>
      </c>
      <c r="U6" s="13" t="s">
        <v>433</v>
      </c>
      <c r="V6" s="13" t="s">
        <v>432</v>
      </c>
      <c r="W6" s="13" t="s">
        <v>431</v>
      </c>
      <c r="X6" s="13" t="s">
        <v>430</v>
      </c>
      <c r="AB6" s="25" t="s">
        <v>550</v>
      </c>
    </row>
    <row r="7" spans="1:28" x14ac:dyDescent="0.25">
      <c r="A7" s="15" t="s">
        <v>56</v>
      </c>
      <c r="B7" s="13" t="s">
        <v>429</v>
      </c>
      <c r="C7" s="13" t="s">
        <v>426</v>
      </c>
      <c r="D7" s="13" t="s">
        <v>428</v>
      </c>
      <c r="E7" s="13" t="s">
        <v>294</v>
      </c>
      <c r="F7" s="13" t="s">
        <v>427</v>
      </c>
      <c r="G7" s="13" t="s">
        <v>426</v>
      </c>
      <c r="H7" s="13" t="s">
        <v>425</v>
      </c>
      <c r="I7" s="13" t="s">
        <v>424</v>
      </c>
      <c r="J7" s="13" t="s">
        <v>423</v>
      </c>
      <c r="K7" s="17" t="s">
        <v>422</v>
      </c>
      <c r="L7" s="13" t="s">
        <v>421</v>
      </c>
      <c r="M7" s="13" t="s">
        <v>420</v>
      </c>
      <c r="N7" s="13" t="s">
        <v>349</v>
      </c>
      <c r="O7" s="13" t="s">
        <v>419</v>
      </c>
      <c r="P7" s="13" t="s">
        <v>418</v>
      </c>
      <c r="Q7" s="13" t="s">
        <v>417</v>
      </c>
      <c r="R7" s="13" t="s">
        <v>416</v>
      </c>
      <c r="S7" s="13" t="s">
        <v>304</v>
      </c>
      <c r="T7" s="13" t="s">
        <v>415</v>
      </c>
      <c r="U7" s="13" t="s">
        <v>414</v>
      </c>
      <c r="V7" s="13" t="s">
        <v>413</v>
      </c>
      <c r="W7" s="13" t="s">
        <v>412</v>
      </c>
      <c r="X7" s="13" t="s">
        <v>411</v>
      </c>
      <c r="AB7" s="27" t="s">
        <v>558</v>
      </c>
    </row>
    <row r="8" spans="1:28" x14ac:dyDescent="0.25">
      <c r="A8" s="15" t="s">
        <v>533</v>
      </c>
      <c r="B8" s="13" t="s">
        <v>410</v>
      </c>
      <c r="C8" s="13" t="s">
        <v>409</v>
      </c>
      <c r="D8" s="13" t="s">
        <v>304</v>
      </c>
      <c r="E8" s="13" t="s">
        <v>408</v>
      </c>
      <c r="F8" s="13" t="s">
        <v>407</v>
      </c>
      <c r="G8" s="13" t="s">
        <v>406</v>
      </c>
      <c r="H8" s="13" t="s">
        <v>405</v>
      </c>
      <c r="I8" s="13" t="s">
        <v>404</v>
      </c>
      <c r="J8" s="13" t="s">
        <v>403</v>
      </c>
      <c r="K8" s="17" t="s">
        <v>402</v>
      </c>
      <c r="L8" s="13" t="s">
        <v>401</v>
      </c>
      <c r="M8" s="13" t="s">
        <v>400</v>
      </c>
      <c r="N8" s="13" t="s">
        <v>399</v>
      </c>
      <c r="O8" s="13" t="s">
        <v>398</v>
      </c>
      <c r="P8" s="13" t="s">
        <v>397</v>
      </c>
      <c r="Q8" s="13" t="s">
        <v>396</v>
      </c>
      <c r="R8" s="13" t="s">
        <v>298</v>
      </c>
      <c r="S8" s="13" t="s">
        <v>395</v>
      </c>
      <c r="T8" s="13" t="s">
        <v>134</v>
      </c>
      <c r="U8" s="12" t="s">
        <v>321</v>
      </c>
      <c r="V8" s="13" t="s">
        <v>394</v>
      </c>
      <c r="W8" s="13" t="s">
        <v>304</v>
      </c>
      <c r="X8" s="13" t="s">
        <v>393</v>
      </c>
      <c r="AB8" s="27" t="s">
        <v>541</v>
      </c>
    </row>
    <row r="9" spans="1:28" x14ac:dyDescent="0.25">
      <c r="A9" s="15" t="s">
        <v>531</v>
      </c>
      <c r="B9" s="13" t="s">
        <v>392</v>
      </c>
      <c r="C9" s="13" t="s">
        <v>391</v>
      </c>
      <c r="D9" s="13" t="s">
        <v>390</v>
      </c>
      <c r="E9" s="13" t="s">
        <v>389</v>
      </c>
      <c r="F9" s="13" t="s">
        <v>154</v>
      </c>
      <c r="G9" s="13" t="s">
        <v>175</v>
      </c>
      <c r="H9" s="13" t="s">
        <v>388</v>
      </c>
      <c r="I9" s="13" t="s">
        <v>387</v>
      </c>
      <c r="J9" s="13" t="s">
        <v>386</v>
      </c>
      <c r="K9" s="17" t="s">
        <v>326</v>
      </c>
      <c r="L9" s="13" t="s">
        <v>385</v>
      </c>
      <c r="M9" s="13" t="s">
        <v>384</v>
      </c>
      <c r="N9" s="13" t="s">
        <v>299</v>
      </c>
      <c r="O9" s="13" t="s">
        <v>383</v>
      </c>
      <c r="P9" s="13" t="s">
        <v>382</v>
      </c>
      <c r="Q9" s="13" t="s">
        <v>381</v>
      </c>
      <c r="R9" s="13" t="s">
        <v>380</v>
      </c>
      <c r="S9" s="13" t="s">
        <v>379</v>
      </c>
      <c r="T9" s="13" t="s">
        <v>378</v>
      </c>
      <c r="V9" s="13" t="s">
        <v>377</v>
      </c>
      <c r="W9" s="13" t="s">
        <v>376</v>
      </c>
      <c r="X9" s="13" t="s">
        <v>375</v>
      </c>
      <c r="AB9" s="27" t="s">
        <v>579</v>
      </c>
    </row>
    <row r="10" spans="1:28" x14ac:dyDescent="0.25">
      <c r="A10" s="15" t="s">
        <v>374</v>
      </c>
      <c r="B10" s="13" t="s">
        <v>373</v>
      </c>
      <c r="C10" s="13" t="s">
        <v>372</v>
      </c>
      <c r="D10" s="13" t="s">
        <v>371</v>
      </c>
      <c r="E10" s="13" t="s">
        <v>370</v>
      </c>
      <c r="F10" s="13" t="s">
        <v>146</v>
      </c>
      <c r="G10" s="13" t="s">
        <v>369</v>
      </c>
      <c r="H10" s="13" t="s">
        <v>368</v>
      </c>
      <c r="I10" s="13" t="s">
        <v>367</v>
      </c>
      <c r="J10" s="12" t="s">
        <v>366</v>
      </c>
      <c r="K10" s="17" t="s">
        <v>78</v>
      </c>
      <c r="L10" s="13" t="s">
        <v>365</v>
      </c>
      <c r="M10" s="13" t="s">
        <v>152</v>
      </c>
      <c r="N10" s="13" t="s">
        <v>364</v>
      </c>
      <c r="O10" s="13" t="s">
        <v>363</v>
      </c>
      <c r="P10" s="13" t="s">
        <v>362</v>
      </c>
      <c r="Q10" s="13" t="s">
        <v>361</v>
      </c>
      <c r="R10" s="13" t="s">
        <v>360</v>
      </c>
      <c r="S10" s="13" t="s">
        <v>359</v>
      </c>
      <c r="T10" s="12" t="s">
        <v>249</v>
      </c>
      <c r="V10" s="13" t="s">
        <v>358</v>
      </c>
      <c r="W10" s="13" t="s">
        <v>357</v>
      </c>
      <c r="X10" s="13" t="s">
        <v>356</v>
      </c>
      <c r="AB10" s="27" t="s">
        <v>568</v>
      </c>
    </row>
    <row r="11" spans="1:28" x14ac:dyDescent="0.25">
      <c r="A11" s="15" t="s">
        <v>355</v>
      </c>
      <c r="B11" s="13" t="s">
        <v>354</v>
      </c>
      <c r="C11" s="13" t="s">
        <v>353</v>
      </c>
      <c r="D11" s="13" t="s">
        <v>349</v>
      </c>
      <c r="E11" s="13" t="s">
        <v>327</v>
      </c>
      <c r="F11" s="13" t="s">
        <v>352</v>
      </c>
      <c r="G11" s="13" t="s">
        <v>351</v>
      </c>
      <c r="H11" s="13" t="s">
        <v>350</v>
      </c>
      <c r="I11" s="13" t="s">
        <v>349</v>
      </c>
      <c r="K11" s="13" t="s">
        <v>348</v>
      </c>
      <c r="L11" s="13" t="s">
        <v>347</v>
      </c>
      <c r="M11" s="13" t="s">
        <v>346</v>
      </c>
      <c r="N11" s="13" t="s">
        <v>119</v>
      </c>
      <c r="O11" s="13" t="s">
        <v>345</v>
      </c>
      <c r="P11" s="13" t="s">
        <v>344</v>
      </c>
      <c r="Q11" s="13" t="s">
        <v>343</v>
      </c>
      <c r="R11" s="13" t="s">
        <v>342</v>
      </c>
      <c r="S11" s="13" t="s">
        <v>341</v>
      </c>
      <c r="V11" s="13" t="s">
        <v>340</v>
      </c>
      <c r="W11" s="13" t="s">
        <v>339</v>
      </c>
      <c r="X11" s="13" t="s">
        <v>338</v>
      </c>
      <c r="AB11" s="28" t="s">
        <v>569</v>
      </c>
    </row>
    <row r="12" spans="1:28" x14ac:dyDescent="0.25">
      <c r="A12" s="15" t="s">
        <v>530</v>
      </c>
      <c r="B12" s="13" t="s">
        <v>337</v>
      </c>
      <c r="C12" s="13" t="s">
        <v>336</v>
      </c>
      <c r="D12" s="13" t="s">
        <v>335</v>
      </c>
      <c r="E12" s="13" t="s">
        <v>334</v>
      </c>
      <c r="F12" s="13" t="s">
        <v>333</v>
      </c>
      <c r="G12" s="13" t="s">
        <v>152</v>
      </c>
      <c r="H12" s="13" t="s">
        <v>307</v>
      </c>
      <c r="I12" s="13" t="s">
        <v>332</v>
      </c>
      <c r="K12" s="13" t="s">
        <v>331</v>
      </c>
      <c r="L12" s="13" t="s">
        <v>330</v>
      </c>
      <c r="M12" s="13" t="s">
        <v>329</v>
      </c>
      <c r="N12" s="13" t="s">
        <v>328</v>
      </c>
      <c r="O12" s="13" t="s">
        <v>127</v>
      </c>
      <c r="P12" s="13" t="s">
        <v>327</v>
      </c>
      <c r="Q12" s="13" t="s">
        <v>326</v>
      </c>
      <c r="R12" s="13" t="s">
        <v>325</v>
      </c>
      <c r="S12" s="13" t="s">
        <v>324</v>
      </c>
      <c r="V12" s="13" t="s">
        <v>323</v>
      </c>
      <c r="W12" s="13" t="s">
        <v>322</v>
      </c>
      <c r="X12" s="13" t="s">
        <v>321</v>
      </c>
      <c r="AB12" s="27" t="s">
        <v>535</v>
      </c>
    </row>
    <row r="13" spans="1:28" x14ac:dyDescent="0.25">
      <c r="A13" s="15" t="s">
        <v>529</v>
      </c>
      <c r="B13" s="13" t="s">
        <v>320</v>
      </c>
      <c r="C13" s="13" t="s">
        <v>319</v>
      </c>
      <c r="D13" s="13" t="s">
        <v>318</v>
      </c>
      <c r="E13" s="13" t="s">
        <v>317</v>
      </c>
      <c r="F13" s="13" t="s">
        <v>137</v>
      </c>
      <c r="G13" s="13" t="s">
        <v>316</v>
      </c>
      <c r="H13" s="13" t="s">
        <v>315</v>
      </c>
      <c r="I13" s="13" t="s">
        <v>314</v>
      </c>
      <c r="K13" s="13" t="s">
        <v>313</v>
      </c>
      <c r="L13" s="13" t="s">
        <v>312</v>
      </c>
      <c r="M13" s="13" t="s">
        <v>311</v>
      </c>
      <c r="N13" s="13" t="s">
        <v>93</v>
      </c>
      <c r="O13" s="13" t="s">
        <v>249</v>
      </c>
      <c r="P13" s="13" t="s">
        <v>310</v>
      </c>
      <c r="Q13" s="13" t="s">
        <v>309</v>
      </c>
      <c r="R13" s="13" t="s">
        <v>308</v>
      </c>
      <c r="S13" s="13" t="s">
        <v>307</v>
      </c>
      <c r="V13" s="13" t="s">
        <v>306</v>
      </c>
      <c r="W13" s="13" t="s">
        <v>305</v>
      </c>
      <c r="X13" s="13" t="s">
        <v>304</v>
      </c>
      <c r="AB13" s="28" t="s">
        <v>562</v>
      </c>
    </row>
    <row r="14" spans="1:28" x14ac:dyDescent="0.25">
      <c r="A14" s="15" t="s">
        <v>303</v>
      </c>
      <c r="B14" s="13" t="s">
        <v>302</v>
      </c>
      <c r="C14" s="13" t="s">
        <v>301</v>
      </c>
      <c r="D14" s="13" t="s">
        <v>202</v>
      </c>
      <c r="E14" s="13" t="s">
        <v>300</v>
      </c>
      <c r="F14" s="13" t="s">
        <v>299</v>
      </c>
      <c r="G14" s="13" t="s">
        <v>298</v>
      </c>
      <c r="H14" s="13" t="s">
        <v>173</v>
      </c>
      <c r="I14" s="13" t="s">
        <v>297</v>
      </c>
      <c r="K14" s="13" t="s">
        <v>296</v>
      </c>
      <c r="L14" s="13" t="s">
        <v>295</v>
      </c>
      <c r="M14" s="13" t="s">
        <v>294</v>
      </c>
      <c r="N14" s="13" t="s">
        <v>194</v>
      </c>
      <c r="O14" s="13" t="s">
        <v>293</v>
      </c>
      <c r="P14" s="13" t="s">
        <v>292</v>
      </c>
      <c r="Q14" s="12" t="s">
        <v>291</v>
      </c>
      <c r="R14" s="13" t="s">
        <v>290</v>
      </c>
      <c r="S14" s="13" t="s">
        <v>93</v>
      </c>
      <c r="V14" s="13" t="s">
        <v>216</v>
      </c>
      <c r="W14" s="13" t="s">
        <v>289</v>
      </c>
      <c r="X14" s="13" t="s">
        <v>288</v>
      </c>
      <c r="AB14" s="28" t="s">
        <v>563</v>
      </c>
    </row>
    <row r="15" spans="1:28" x14ac:dyDescent="0.25">
      <c r="A15" s="15" t="s">
        <v>287</v>
      </c>
      <c r="B15" s="13" t="s">
        <v>286</v>
      </c>
      <c r="C15" s="13" t="s">
        <v>285</v>
      </c>
      <c r="D15" s="13" t="s">
        <v>244</v>
      </c>
      <c r="E15" s="13" t="s">
        <v>284</v>
      </c>
      <c r="F15" s="13" t="s">
        <v>283</v>
      </c>
      <c r="G15" s="13" t="s">
        <v>261</v>
      </c>
      <c r="H15" s="13" t="s">
        <v>282</v>
      </c>
      <c r="I15" s="13" t="s">
        <v>281</v>
      </c>
      <c r="K15" s="13" t="s">
        <v>280</v>
      </c>
      <c r="L15" s="13" t="s">
        <v>279</v>
      </c>
      <c r="M15" s="13" t="s">
        <v>278</v>
      </c>
      <c r="N15" s="13" t="s">
        <v>176</v>
      </c>
      <c r="O15" s="13" t="s">
        <v>277</v>
      </c>
      <c r="P15" s="13" t="s">
        <v>276</v>
      </c>
      <c r="R15" s="11" t="s">
        <v>275</v>
      </c>
      <c r="S15" s="13" t="s">
        <v>176</v>
      </c>
      <c r="V15" s="13" t="s">
        <v>274</v>
      </c>
      <c r="W15" s="13" t="s">
        <v>273</v>
      </c>
      <c r="X15" s="13" t="s">
        <v>272</v>
      </c>
      <c r="AB15" s="27" t="s">
        <v>561</v>
      </c>
    </row>
    <row r="16" spans="1:28" x14ac:dyDescent="0.25">
      <c r="A16" s="15" t="s">
        <v>271</v>
      </c>
      <c r="B16" s="12" t="s">
        <v>270</v>
      </c>
      <c r="C16" s="13" t="s">
        <v>269</v>
      </c>
      <c r="D16" s="13" t="s">
        <v>268</v>
      </c>
      <c r="E16" s="13" t="s">
        <v>267</v>
      </c>
      <c r="F16" s="13" t="s">
        <v>115</v>
      </c>
      <c r="G16" s="13" t="s">
        <v>266</v>
      </c>
      <c r="H16" s="12" t="s">
        <v>265</v>
      </c>
      <c r="I16" s="13" t="s">
        <v>264</v>
      </c>
      <c r="K16" s="13" t="s">
        <v>263</v>
      </c>
      <c r="L16" s="13" t="s">
        <v>262</v>
      </c>
      <c r="M16" s="13" t="s">
        <v>261</v>
      </c>
      <c r="N16" s="13" t="s">
        <v>260</v>
      </c>
      <c r="O16" s="13" t="s">
        <v>259</v>
      </c>
      <c r="P16" s="13" t="s">
        <v>258</v>
      </c>
      <c r="R16" s="11" t="s">
        <v>257</v>
      </c>
      <c r="S16" s="13" t="s">
        <v>256</v>
      </c>
      <c r="V16" s="13" t="s">
        <v>209</v>
      </c>
      <c r="W16" s="13" t="s">
        <v>255</v>
      </c>
      <c r="X16" s="13" t="s">
        <v>254</v>
      </c>
      <c r="AB16" s="28" t="s">
        <v>567</v>
      </c>
    </row>
    <row r="17" spans="1:28" x14ac:dyDescent="0.25">
      <c r="A17" s="15" t="s">
        <v>528</v>
      </c>
      <c r="C17" s="11" t="s">
        <v>253</v>
      </c>
      <c r="D17" s="12" t="s">
        <v>252</v>
      </c>
      <c r="E17" s="13" t="s">
        <v>251</v>
      </c>
      <c r="F17" s="13" t="s">
        <v>250</v>
      </c>
      <c r="G17" s="13" t="s">
        <v>249</v>
      </c>
      <c r="I17" s="11" t="s">
        <v>248</v>
      </c>
      <c r="K17" s="12" t="s">
        <v>247</v>
      </c>
      <c r="L17" s="13" t="s">
        <v>246</v>
      </c>
      <c r="M17" s="13" t="s">
        <v>245</v>
      </c>
      <c r="N17" s="13" t="s">
        <v>244</v>
      </c>
      <c r="O17" s="13" t="s">
        <v>216</v>
      </c>
      <c r="P17" s="12" t="s">
        <v>243</v>
      </c>
      <c r="R17" s="11" t="s">
        <v>242</v>
      </c>
      <c r="S17" s="13" t="s">
        <v>173</v>
      </c>
      <c r="V17" s="13" t="s">
        <v>190</v>
      </c>
      <c r="W17" s="13" t="s">
        <v>241</v>
      </c>
      <c r="X17" s="13" t="s">
        <v>240</v>
      </c>
      <c r="AB17" s="28" t="s">
        <v>542</v>
      </c>
    </row>
    <row r="18" spans="1:28" x14ac:dyDescent="0.25">
      <c r="A18" s="15" t="s">
        <v>239</v>
      </c>
      <c r="C18" s="11" t="s">
        <v>238</v>
      </c>
      <c r="E18" s="11" t="s">
        <v>237</v>
      </c>
      <c r="F18" s="13" t="s">
        <v>236</v>
      </c>
      <c r="G18" s="13" t="s">
        <v>119</v>
      </c>
      <c r="I18" s="10" t="s">
        <v>235</v>
      </c>
      <c r="L18" s="13" t="s">
        <v>234</v>
      </c>
      <c r="M18" s="13" t="s">
        <v>233</v>
      </c>
      <c r="N18" s="13" t="s">
        <v>232</v>
      </c>
      <c r="O18" s="12" t="s">
        <v>78</v>
      </c>
      <c r="R18" s="11" t="s">
        <v>231</v>
      </c>
      <c r="S18" s="13" t="s">
        <v>230</v>
      </c>
      <c r="V18" s="13" t="s">
        <v>176</v>
      </c>
      <c r="W18" s="13" t="s">
        <v>111</v>
      </c>
      <c r="X18" s="12" t="s">
        <v>229</v>
      </c>
      <c r="AB18" s="28" t="s">
        <v>548</v>
      </c>
    </row>
    <row r="19" spans="1:28" x14ac:dyDescent="0.25">
      <c r="A19" s="15" t="s">
        <v>527</v>
      </c>
      <c r="C19" s="11" t="s">
        <v>228</v>
      </c>
      <c r="E19" s="11" t="s">
        <v>227</v>
      </c>
      <c r="F19" s="13" t="s">
        <v>226</v>
      </c>
      <c r="G19" s="13" t="s">
        <v>225</v>
      </c>
      <c r="L19" s="13" t="s">
        <v>224</v>
      </c>
      <c r="M19" s="12" t="s">
        <v>223</v>
      </c>
      <c r="N19" s="12" t="s">
        <v>222</v>
      </c>
      <c r="R19" s="11" t="s">
        <v>221</v>
      </c>
      <c r="S19" s="13" t="s">
        <v>220</v>
      </c>
      <c r="V19" s="13" t="s">
        <v>219</v>
      </c>
      <c r="W19" s="13" t="s">
        <v>218</v>
      </c>
      <c r="AB19" s="28" t="s">
        <v>551</v>
      </c>
    </row>
    <row r="20" spans="1:28" x14ac:dyDescent="0.25">
      <c r="A20" s="15" t="s">
        <v>526</v>
      </c>
      <c r="C20" s="11" t="s">
        <v>217</v>
      </c>
      <c r="E20" s="11" t="s">
        <v>216</v>
      </c>
      <c r="F20" s="13" t="s">
        <v>215</v>
      </c>
      <c r="G20" s="13" t="s">
        <v>214</v>
      </c>
      <c r="L20" s="13" t="s">
        <v>213</v>
      </c>
      <c r="R20" s="11" t="s">
        <v>93</v>
      </c>
      <c r="S20" s="12" t="s">
        <v>212</v>
      </c>
      <c r="V20" s="12" t="s">
        <v>211</v>
      </c>
      <c r="W20" s="13" t="s">
        <v>104</v>
      </c>
      <c r="AB20" s="27" t="s">
        <v>583</v>
      </c>
    </row>
    <row r="21" spans="1:28" x14ac:dyDescent="0.25">
      <c r="A21" s="15" t="s">
        <v>525</v>
      </c>
      <c r="C21" s="11" t="s">
        <v>210</v>
      </c>
      <c r="E21" s="11" t="s">
        <v>209</v>
      </c>
      <c r="F21" s="13" t="s">
        <v>208</v>
      </c>
      <c r="G21" s="13" t="s">
        <v>207</v>
      </c>
      <c r="L21" s="13" t="s">
        <v>206</v>
      </c>
      <c r="R21" s="11" t="s">
        <v>205</v>
      </c>
      <c r="V21" s="121" t="s">
        <v>323</v>
      </c>
      <c r="W21" s="13" t="s">
        <v>204</v>
      </c>
      <c r="AB21" s="28" t="s">
        <v>543</v>
      </c>
    </row>
    <row r="22" spans="1:28" x14ac:dyDescent="0.25">
      <c r="A22" s="15" t="s">
        <v>524</v>
      </c>
      <c r="C22" s="11" t="s">
        <v>203</v>
      </c>
      <c r="E22" s="11" t="s">
        <v>202</v>
      </c>
      <c r="F22" s="13" t="s">
        <v>176</v>
      </c>
      <c r="G22" s="13" t="s">
        <v>201</v>
      </c>
      <c r="L22" s="13" t="s">
        <v>200</v>
      </c>
      <c r="R22" s="11" t="s">
        <v>199</v>
      </c>
      <c r="W22" s="13" t="s">
        <v>198</v>
      </c>
      <c r="AB22" s="27" t="s">
        <v>539</v>
      </c>
    </row>
    <row r="23" spans="1:28" x14ac:dyDescent="0.25">
      <c r="A23" s="15" t="s">
        <v>523</v>
      </c>
      <c r="C23" s="11" t="s">
        <v>197</v>
      </c>
      <c r="E23" s="11" t="s">
        <v>196</v>
      </c>
      <c r="F23" s="13" t="s">
        <v>80</v>
      </c>
      <c r="G23" s="13" t="s">
        <v>82</v>
      </c>
      <c r="L23" s="12" t="s">
        <v>195</v>
      </c>
      <c r="R23" s="11" t="s">
        <v>194</v>
      </c>
      <c r="W23" s="13" t="s">
        <v>93</v>
      </c>
      <c r="AB23" s="28" t="s">
        <v>540</v>
      </c>
    </row>
    <row r="24" spans="1:28" x14ac:dyDescent="0.25">
      <c r="A24" s="16" t="s">
        <v>522</v>
      </c>
      <c r="C24" s="11" t="s">
        <v>193</v>
      </c>
      <c r="E24" s="11" t="s">
        <v>192</v>
      </c>
      <c r="F24" s="13" t="s">
        <v>191</v>
      </c>
      <c r="G24" s="13" t="s">
        <v>190</v>
      </c>
      <c r="R24" s="10" t="s">
        <v>189</v>
      </c>
      <c r="W24" s="13" t="s">
        <v>188</v>
      </c>
      <c r="AB24" s="27" t="s">
        <v>544</v>
      </c>
    </row>
    <row r="25" spans="1:28" x14ac:dyDescent="0.25">
      <c r="A25" s="15" t="s">
        <v>187</v>
      </c>
      <c r="C25" s="11" t="s">
        <v>186</v>
      </c>
      <c r="E25" s="11" t="s">
        <v>185</v>
      </c>
      <c r="F25" s="13" t="s">
        <v>184</v>
      </c>
      <c r="G25" s="13" t="s">
        <v>183</v>
      </c>
      <c r="W25" s="13" t="s">
        <v>182</v>
      </c>
      <c r="AB25" s="28" t="s">
        <v>557</v>
      </c>
    </row>
    <row r="26" spans="1:28" x14ac:dyDescent="0.25">
      <c r="A26" s="14" t="s">
        <v>181</v>
      </c>
      <c r="C26" s="11" t="s">
        <v>180</v>
      </c>
      <c r="E26" s="11" t="s">
        <v>179</v>
      </c>
      <c r="F26" s="12" t="s">
        <v>178</v>
      </c>
      <c r="G26" s="12" t="s">
        <v>177</v>
      </c>
      <c r="W26" s="13" t="s">
        <v>176</v>
      </c>
      <c r="AB26" s="28" t="s">
        <v>582</v>
      </c>
    </row>
    <row r="27" spans="1:28" x14ac:dyDescent="0.25">
      <c r="C27" s="11" t="s">
        <v>175</v>
      </c>
      <c r="E27" s="10" t="s">
        <v>174</v>
      </c>
      <c r="W27" s="13" t="s">
        <v>173</v>
      </c>
      <c r="AB27" s="28" t="s">
        <v>565</v>
      </c>
    </row>
    <row r="28" spans="1:28" x14ac:dyDescent="0.25">
      <c r="C28" s="11" t="s">
        <v>172</v>
      </c>
      <c r="W28" s="12" t="s">
        <v>171</v>
      </c>
      <c r="AB28" s="28" t="s">
        <v>576</v>
      </c>
    </row>
    <row r="29" spans="1:28" x14ac:dyDescent="0.25">
      <c r="C29" s="11" t="s">
        <v>170</v>
      </c>
      <c r="AB29" s="28" t="s">
        <v>545</v>
      </c>
    </row>
    <row r="30" spans="1:28" x14ac:dyDescent="0.25">
      <c r="C30" s="11" t="s">
        <v>169</v>
      </c>
      <c r="AB30" s="27" t="s">
        <v>581</v>
      </c>
    </row>
    <row r="31" spans="1:28" x14ac:dyDescent="0.25">
      <c r="C31" s="11" t="s">
        <v>168</v>
      </c>
      <c r="AB31" s="28" t="s">
        <v>546</v>
      </c>
    </row>
    <row r="32" spans="1:28" x14ac:dyDescent="0.25">
      <c r="C32" s="11" t="s">
        <v>167</v>
      </c>
      <c r="AB32" s="27" t="s">
        <v>566</v>
      </c>
    </row>
    <row r="33" spans="3:28" x14ac:dyDescent="0.25">
      <c r="C33" s="11" t="s">
        <v>166</v>
      </c>
      <c r="AB33" s="28" t="s">
        <v>555</v>
      </c>
    </row>
    <row r="34" spans="3:28" x14ac:dyDescent="0.25">
      <c r="C34" s="11" t="s">
        <v>165</v>
      </c>
      <c r="AB34" s="28" t="s">
        <v>549</v>
      </c>
    </row>
    <row r="35" spans="3:28" x14ac:dyDescent="0.25">
      <c r="C35" s="11" t="s">
        <v>164</v>
      </c>
      <c r="AB35" s="28" t="s">
        <v>537</v>
      </c>
    </row>
    <row r="36" spans="3:28" x14ac:dyDescent="0.25">
      <c r="C36" s="11" t="s">
        <v>163</v>
      </c>
      <c r="AB36" s="27" t="s">
        <v>552</v>
      </c>
    </row>
    <row r="37" spans="3:28" x14ac:dyDescent="0.25">
      <c r="C37" s="11" t="s">
        <v>162</v>
      </c>
      <c r="AB37" s="28" t="s">
        <v>547</v>
      </c>
    </row>
    <row r="38" spans="3:28" x14ac:dyDescent="0.25">
      <c r="C38" s="11" t="s">
        <v>161</v>
      </c>
      <c r="AB38" s="27" t="s">
        <v>578</v>
      </c>
    </row>
    <row r="39" spans="3:28" x14ac:dyDescent="0.25">
      <c r="C39" s="11" t="s">
        <v>160</v>
      </c>
      <c r="AB39" s="27" t="s">
        <v>564</v>
      </c>
    </row>
    <row r="40" spans="3:28" x14ac:dyDescent="0.25">
      <c r="C40" s="11" t="s">
        <v>159</v>
      </c>
      <c r="AB40" s="28" t="s">
        <v>553</v>
      </c>
    </row>
    <row r="41" spans="3:28" x14ac:dyDescent="0.25">
      <c r="C41" s="11" t="s">
        <v>158</v>
      </c>
      <c r="AB41" s="28" t="s">
        <v>554</v>
      </c>
    </row>
    <row r="42" spans="3:28" x14ac:dyDescent="0.25">
      <c r="C42" s="11" t="s">
        <v>157</v>
      </c>
      <c r="AB42" s="27" t="s">
        <v>571</v>
      </c>
    </row>
    <row r="43" spans="3:28" x14ac:dyDescent="0.25">
      <c r="C43" s="11" t="s">
        <v>156</v>
      </c>
      <c r="AB43" s="27" t="s">
        <v>573</v>
      </c>
    </row>
    <row r="44" spans="3:28" x14ac:dyDescent="0.25">
      <c r="C44" s="11" t="s">
        <v>155</v>
      </c>
      <c r="AB44" s="28" t="s">
        <v>577</v>
      </c>
    </row>
    <row r="45" spans="3:28" x14ac:dyDescent="0.25">
      <c r="C45" s="11" t="s">
        <v>154</v>
      </c>
      <c r="AB45" s="27" t="s">
        <v>574</v>
      </c>
    </row>
    <row r="46" spans="3:28" x14ac:dyDescent="0.25">
      <c r="C46" s="11" t="s">
        <v>153</v>
      </c>
      <c r="AB46" s="28" t="s">
        <v>572</v>
      </c>
    </row>
    <row r="47" spans="3:28" x14ac:dyDescent="0.25">
      <c r="C47" s="11" t="s">
        <v>152</v>
      </c>
      <c r="AB47" s="28" t="s">
        <v>559</v>
      </c>
    </row>
    <row r="48" spans="3:28" x14ac:dyDescent="0.25">
      <c r="C48" s="11" t="s">
        <v>151</v>
      </c>
      <c r="AB48" s="27" t="s">
        <v>575</v>
      </c>
    </row>
    <row r="49" spans="3:28" x14ac:dyDescent="0.25">
      <c r="C49" s="11" t="s">
        <v>150</v>
      </c>
      <c r="AB49" s="23" t="s">
        <v>58</v>
      </c>
    </row>
    <row r="50" spans="3:28" x14ac:dyDescent="0.25">
      <c r="C50" s="11" t="s">
        <v>149</v>
      </c>
      <c r="AB50" s="24" t="s">
        <v>59</v>
      </c>
    </row>
    <row r="51" spans="3:28" x14ac:dyDescent="0.25">
      <c r="C51" s="11" t="s">
        <v>148</v>
      </c>
      <c r="AB51" s="24" t="s">
        <v>60</v>
      </c>
    </row>
    <row r="52" spans="3:28" x14ac:dyDescent="0.25">
      <c r="C52" s="11" t="s">
        <v>147</v>
      </c>
      <c r="AB52" s="24" t="s">
        <v>61</v>
      </c>
    </row>
    <row r="53" spans="3:28" x14ac:dyDescent="0.25">
      <c r="C53" s="11" t="s">
        <v>146</v>
      </c>
      <c r="AB53" s="24" t="s">
        <v>62</v>
      </c>
    </row>
    <row r="54" spans="3:28" x14ac:dyDescent="0.25">
      <c r="C54" s="11" t="s">
        <v>145</v>
      </c>
      <c r="AB54" s="27" t="s">
        <v>556</v>
      </c>
    </row>
    <row r="55" spans="3:28" x14ac:dyDescent="0.25">
      <c r="C55" s="11" t="s">
        <v>144</v>
      </c>
      <c r="AB55" s="27" t="s">
        <v>580</v>
      </c>
    </row>
    <row r="56" spans="3:28" x14ac:dyDescent="0.25">
      <c r="C56" s="11" t="s">
        <v>143</v>
      </c>
      <c r="AB56" s="29" t="s">
        <v>584</v>
      </c>
    </row>
    <row r="57" spans="3:28" x14ac:dyDescent="0.25">
      <c r="C57" s="11" t="s">
        <v>142</v>
      </c>
      <c r="AB57" s="29" t="s">
        <v>585</v>
      </c>
    </row>
    <row r="58" spans="3:28" x14ac:dyDescent="0.25">
      <c r="C58" s="11" t="s">
        <v>141</v>
      </c>
    </row>
    <row r="59" spans="3:28" x14ac:dyDescent="0.25">
      <c r="C59" s="11" t="s">
        <v>140</v>
      </c>
    </row>
    <row r="60" spans="3:28" x14ac:dyDescent="0.25">
      <c r="C60" s="11" t="s">
        <v>139</v>
      </c>
    </row>
    <row r="61" spans="3:28" x14ac:dyDescent="0.25">
      <c r="C61" s="11" t="s">
        <v>138</v>
      </c>
    </row>
    <row r="62" spans="3:28" x14ac:dyDescent="0.25">
      <c r="C62" s="11" t="s">
        <v>137</v>
      </c>
    </row>
    <row r="63" spans="3:28" x14ac:dyDescent="0.25">
      <c r="C63" s="11" t="s">
        <v>136</v>
      </c>
    </row>
    <row r="64" spans="3:28" x14ac:dyDescent="0.25">
      <c r="C64" s="11" t="s">
        <v>135</v>
      </c>
    </row>
    <row r="65" spans="3:3" x14ac:dyDescent="0.25">
      <c r="C65" s="11" t="s">
        <v>134</v>
      </c>
    </row>
    <row r="66" spans="3:3" x14ac:dyDescent="0.25">
      <c r="C66" s="11" t="s">
        <v>133</v>
      </c>
    </row>
    <row r="67" spans="3:3" x14ac:dyDescent="0.25">
      <c r="C67" s="11" t="s">
        <v>132</v>
      </c>
    </row>
    <row r="68" spans="3:3" x14ac:dyDescent="0.25">
      <c r="C68" s="11" t="s">
        <v>131</v>
      </c>
    </row>
    <row r="69" spans="3:3" x14ac:dyDescent="0.25">
      <c r="C69" s="11" t="s">
        <v>130</v>
      </c>
    </row>
    <row r="70" spans="3:3" x14ac:dyDescent="0.25">
      <c r="C70" s="11" t="s">
        <v>129</v>
      </c>
    </row>
    <row r="71" spans="3:3" x14ac:dyDescent="0.25">
      <c r="C71" s="11" t="s">
        <v>128</v>
      </c>
    </row>
    <row r="72" spans="3:3" x14ac:dyDescent="0.25">
      <c r="C72" s="11" t="s">
        <v>127</v>
      </c>
    </row>
    <row r="73" spans="3:3" x14ac:dyDescent="0.25">
      <c r="C73" s="11" t="s">
        <v>126</v>
      </c>
    </row>
    <row r="74" spans="3:3" x14ac:dyDescent="0.25">
      <c r="C74" s="11" t="s">
        <v>125</v>
      </c>
    </row>
    <row r="75" spans="3:3" x14ac:dyDescent="0.25">
      <c r="C75" s="11" t="s">
        <v>124</v>
      </c>
    </row>
    <row r="76" spans="3:3" x14ac:dyDescent="0.25">
      <c r="C76" s="11" t="s">
        <v>123</v>
      </c>
    </row>
    <row r="77" spans="3:3" x14ac:dyDescent="0.25">
      <c r="C77" s="11" t="s">
        <v>122</v>
      </c>
    </row>
    <row r="78" spans="3:3" x14ac:dyDescent="0.25">
      <c r="C78" s="11" t="s">
        <v>121</v>
      </c>
    </row>
    <row r="79" spans="3:3" x14ac:dyDescent="0.25">
      <c r="C79" s="11" t="s">
        <v>120</v>
      </c>
    </row>
    <row r="80" spans="3:3" x14ac:dyDescent="0.25">
      <c r="C80" s="11" t="s">
        <v>119</v>
      </c>
    </row>
    <row r="81" spans="3:3" x14ac:dyDescent="0.25">
      <c r="C81" s="11" t="s">
        <v>118</v>
      </c>
    </row>
    <row r="82" spans="3:3" x14ac:dyDescent="0.25">
      <c r="C82" s="11" t="s">
        <v>117</v>
      </c>
    </row>
    <row r="83" spans="3:3" x14ac:dyDescent="0.25">
      <c r="C83" s="11" t="s">
        <v>116</v>
      </c>
    </row>
    <row r="84" spans="3:3" x14ac:dyDescent="0.25">
      <c r="C84" s="11" t="s">
        <v>115</v>
      </c>
    </row>
    <row r="85" spans="3:3" x14ac:dyDescent="0.25">
      <c r="C85" s="11" t="s">
        <v>114</v>
      </c>
    </row>
    <row r="86" spans="3:3" x14ac:dyDescent="0.25">
      <c r="C86" s="11" t="s">
        <v>113</v>
      </c>
    </row>
    <row r="87" spans="3:3" x14ac:dyDescent="0.25">
      <c r="C87" s="11" t="s">
        <v>112</v>
      </c>
    </row>
    <row r="88" spans="3:3" x14ac:dyDescent="0.25">
      <c r="C88" s="11" t="s">
        <v>111</v>
      </c>
    </row>
    <row r="89" spans="3:3" x14ac:dyDescent="0.25">
      <c r="C89" s="11" t="s">
        <v>110</v>
      </c>
    </row>
    <row r="90" spans="3:3" x14ac:dyDescent="0.25">
      <c r="C90" s="11" t="s">
        <v>109</v>
      </c>
    </row>
    <row r="91" spans="3:3" x14ac:dyDescent="0.25">
      <c r="C91" s="11" t="s">
        <v>108</v>
      </c>
    </row>
    <row r="92" spans="3:3" x14ac:dyDescent="0.25">
      <c r="C92" s="11" t="s">
        <v>107</v>
      </c>
    </row>
    <row r="93" spans="3:3" x14ac:dyDescent="0.25">
      <c r="C93" s="11" t="s">
        <v>106</v>
      </c>
    </row>
    <row r="94" spans="3:3" x14ac:dyDescent="0.25">
      <c r="C94" s="11" t="s">
        <v>105</v>
      </c>
    </row>
    <row r="95" spans="3:3" x14ac:dyDescent="0.25">
      <c r="C95" s="11" t="s">
        <v>104</v>
      </c>
    </row>
    <row r="96" spans="3:3" x14ac:dyDescent="0.25">
      <c r="C96" s="11" t="s">
        <v>103</v>
      </c>
    </row>
    <row r="97" spans="3:3" x14ac:dyDescent="0.25">
      <c r="C97" s="11" t="s">
        <v>102</v>
      </c>
    </row>
    <row r="98" spans="3:3" x14ac:dyDescent="0.25">
      <c r="C98" s="11" t="s">
        <v>101</v>
      </c>
    </row>
    <row r="99" spans="3:3" x14ac:dyDescent="0.25">
      <c r="C99" s="11" t="s">
        <v>100</v>
      </c>
    </row>
    <row r="100" spans="3:3" x14ac:dyDescent="0.25">
      <c r="C100" s="11" t="s">
        <v>99</v>
      </c>
    </row>
    <row r="101" spans="3:3" x14ac:dyDescent="0.25">
      <c r="C101" s="11" t="s">
        <v>98</v>
      </c>
    </row>
    <row r="102" spans="3:3" x14ac:dyDescent="0.25">
      <c r="C102" s="11" t="s">
        <v>97</v>
      </c>
    </row>
    <row r="103" spans="3:3" x14ac:dyDescent="0.25">
      <c r="C103" s="11" t="s">
        <v>96</v>
      </c>
    </row>
    <row r="104" spans="3:3" x14ac:dyDescent="0.25">
      <c r="C104" s="11" t="s">
        <v>95</v>
      </c>
    </row>
    <row r="105" spans="3:3" x14ac:dyDescent="0.25">
      <c r="C105" s="11" t="s">
        <v>94</v>
      </c>
    </row>
    <row r="106" spans="3:3" x14ac:dyDescent="0.25">
      <c r="C106" s="11" t="s">
        <v>93</v>
      </c>
    </row>
    <row r="107" spans="3:3" x14ac:dyDescent="0.25">
      <c r="C107" s="11" t="s">
        <v>92</v>
      </c>
    </row>
    <row r="108" spans="3:3" x14ac:dyDescent="0.25">
      <c r="C108" s="11" t="s">
        <v>91</v>
      </c>
    </row>
    <row r="109" spans="3:3" x14ac:dyDescent="0.25">
      <c r="C109" s="11" t="s">
        <v>90</v>
      </c>
    </row>
    <row r="110" spans="3:3" x14ac:dyDescent="0.25">
      <c r="C110" s="11" t="s">
        <v>89</v>
      </c>
    </row>
    <row r="111" spans="3:3" x14ac:dyDescent="0.25">
      <c r="C111" s="11" t="s">
        <v>88</v>
      </c>
    </row>
    <row r="112" spans="3:3" x14ac:dyDescent="0.25">
      <c r="C112" s="11" t="s">
        <v>87</v>
      </c>
    </row>
    <row r="113" spans="3:3" x14ac:dyDescent="0.25">
      <c r="C113" s="11" t="s">
        <v>86</v>
      </c>
    </row>
    <row r="114" spans="3:3" x14ac:dyDescent="0.25">
      <c r="C114" s="11" t="s">
        <v>85</v>
      </c>
    </row>
    <row r="115" spans="3:3" x14ac:dyDescent="0.25">
      <c r="C115" s="11" t="s">
        <v>84</v>
      </c>
    </row>
    <row r="116" spans="3:3" x14ac:dyDescent="0.25">
      <c r="C116" s="11" t="s">
        <v>83</v>
      </c>
    </row>
    <row r="117" spans="3:3" x14ac:dyDescent="0.25">
      <c r="C117" s="11" t="s">
        <v>82</v>
      </c>
    </row>
    <row r="118" spans="3:3" x14ac:dyDescent="0.25">
      <c r="C118" s="11" t="s">
        <v>81</v>
      </c>
    </row>
    <row r="119" spans="3:3" x14ac:dyDescent="0.25">
      <c r="C119" s="11" t="s">
        <v>80</v>
      </c>
    </row>
    <row r="120" spans="3:3" x14ac:dyDescent="0.25">
      <c r="C120" s="11" t="s">
        <v>79</v>
      </c>
    </row>
    <row r="121" spans="3:3" x14ac:dyDescent="0.25">
      <c r="C121" s="11" t="s">
        <v>78</v>
      </c>
    </row>
    <row r="122" spans="3:3" x14ac:dyDescent="0.25">
      <c r="C122" s="11" t="s">
        <v>77</v>
      </c>
    </row>
    <row r="123" spans="3:3" x14ac:dyDescent="0.25">
      <c r="C123" s="11" t="s">
        <v>76</v>
      </c>
    </row>
    <row r="124" spans="3:3" x14ac:dyDescent="0.25">
      <c r="C124" s="11" t="s">
        <v>75</v>
      </c>
    </row>
    <row r="125" spans="3:3" x14ac:dyDescent="0.25">
      <c r="C125" s="11" t="s">
        <v>74</v>
      </c>
    </row>
    <row r="126" spans="3:3" x14ac:dyDescent="0.25">
      <c r="C126" s="11" t="s">
        <v>73</v>
      </c>
    </row>
    <row r="127" spans="3:3" x14ac:dyDescent="0.25">
      <c r="C127" s="11" t="s">
        <v>72</v>
      </c>
    </row>
    <row r="128" spans="3:3" x14ac:dyDescent="0.25">
      <c r="C128" s="11" t="s">
        <v>71</v>
      </c>
    </row>
    <row r="129" spans="3:3" x14ac:dyDescent="0.25">
      <c r="C129" s="11" t="s">
        <v>70</v>
      </c>
    </row>
    <row r="130" spans="3:3" x14ac:dyDescent="0.25">
      <c r="C130" s="11" t="s">
        <v>69</v>
      </c>
    </row>
    <row r="131" spans="3:3" x14ac:dyDescent="0.25">
      <c r="C131" s="11" t="s">
        <v>68</v>
      </c>
    </row>
    <row r="132" spans="3:3" x14ac:dyDescent="0.25">
      <c r="C132" s="11" t="s">
        <v>67</v>
      </c>
    </row>
    <row r="133" spans="3:3" x14ac:dyDescent="0.25">
      <c r="C133" s="11" t="s">
        <v>66</v>
      </c>
    </row>
    <row r="134" spans="3:3" x14ac:dyDescent="0.25">
      <c r="C134" s="11" t="s">
        <v>65</v>
      </c>
    </row>
    <row r="135" spans="3:3" x14ac:dyDescent="0.25">
      <c r="C135" s="11" t="s">
        <v>64</v>
      </c>
    </row>
    <row r="136" spans="3:3" x14ac:dyDescent="0.25">
      <c r="C136" s="10" t="s">
        <v>63</v>
      </c>
    </row>
    <row r="137" spans="3:3" x14ac:dyDescent="0.25">
      <c r="C137" s="9"/>
    </row>
  </sheetData>
  <sortState ref="AB2:AB137">
    <sortCondition ref="AB1"/>
  </sortState>
  <pageMargins left="0.7" right="0.7" top="0.75" bottom="0.75" header="0.3" footer="0.3"/>
  <pageSetup orientation="portrait" r:id="rId1"/>
  <tableParts count="2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G136"/>
  <sheetViews>
    <sheetView tabSelected="1" zoomScale="70" zoomScaleNormal="70" workbookViewId="0">
      <selection activeCell="H57" sqref="H57"/>
    </sheetView>
  </sheetViews>
  <sheetFormatPr baseColWidth="10" defaultColWidth="11.42578125" defaultRowHeight="20.25" customHeight="1" x14ac:dyDescent="0.25"/>
  <cols>
    <col min="1" max="1" width="18.7109375" style="2" bestFit="1" customWidth="1"/>
    <col min="2" max="2" width="24.42578125" style="2" customWidth="1"/>
    <col min="3" max="3" width="14.42578125" style="2" customWidth="1"/>
    <col min="4" max="4" width="11.140625" style="2" customWidth="1"/>
    <col min="5" max="5" width="16" style="2" bestFit="1" customWidth="1"/>
    <col min="6" max="6" width="9.7109375" style="2" bestFit="1" customWidth="1"/>
    <col min="7" max="7" width="14.85546875" style="2" customWidth="1"/>
    <col min="8" max="8" width="21.42578125" style="2" customWidth="1"/>
    <col min="9" max="9" width="14.7109375" style="2" customWidth="1"/>
    <col min="10" max="10" width="27.85546875" style="2" customWidth="1"/>
    <col min="11" max="11" width="13" style="2" customWidth="1"/>
    <col min="12" max="12" width="12.7109375" style="2" customWidth="1"/>
    <col min="13" max="13" width="30.5703125" style="2" customWidth="1"/>
    <col min="14" max="14" width="19.85546875" style="2" customWidth="1"/>
    <col min="15" max="15" width="10.5703125" style="2" bestFit="1" customWidth="1"/>
    <col min="16" max="16" width="12.28515625" style="2" bestFit="1" customWidth="1"/>
    <col min="17" max="17" width="33.140625" style="2" customWidth="1"/>
    <col min="18" max="18" width="24" style="2" customWidth="1"/>
    <col min="19" max="19" width="27.28515625" style="2" customWidth="1"/>
    <col min="20" max="20" width="26.5703125" style="2" customWidth="1"/>
    <col min="21" max="21" width="35.7109375" style="2" customWidth="1"/>
    <col min="22" max="22" width="34.85546875" style="2" customWidth="1"/>
    <col min="23" max="23" width="18.28515625" style="2" customWidth="1"/>
    <col min="24" max="24" width="27.85546875" style="2" customWidth="1"/>
    <col min="25" max="25" width="18.28515625" style="2" customWidth="1"/>
    <col min="26" max="26" width="24.28515625" style="2" customWidth="1"/>
    <col min="27" max="27" width="15.5703125" style="2" customWidth="1"/>
    <col min="28" max="28" width="18" style="2" customWidth="1"/>
    <col min="29" max="29" width="14.7109375" style="2" customWidth="1"/>
    <col min="30" max="30" width="21" style="2" customWidth="1"/>
    <col min="31" max="31" width="12.140625" style="2" customWidth="1"/>
    <col min="32" max="32" width="24.28515625" style="2" bestFit="1" customWidth="1"/>
    <col min="33" max="16384" width="11.42578125" style="2"/>
  </cols>
  <sheetData>
    <row r="1" spans="1:33" s="1" customFormat="1" ht="20.25" customHeight="1" x14ac:dyDescent="0.25">
      <c r="A1" s="229" t="s">
        <v>23</v>
      </c>
      <c r="B1" s="229"/>
      <c r="C1" s="229"/>
      <c r="D1" s="229"/>
      <c r="E1" s="229"/>
      <c r="F1" s="229"/>
      <c r="G1" s="229"/>
      <c r="H1" s="230"/>
      <c r="I1" s="233" t="s">
        <v>20</v>
      </c>
      <c r="J1" s="234"/>
      <c r="K1" s="234"/>
      <c r="L1" s="234"/>
      <c r="M1" s="234"/>
      <c r="N1" s="234"/>
      <c r="O1" s="234"/>
      <c r="P1" s="235"/>
      <c r="Q1" s="233" t="s">
        <v>18</v>
      </c>
      <c r="R1" s="235"/>
      <c r="S1" s="236" t="s">
        <v>21</v>
      </c>
      <c r="T1" s="237"/>
      <c r="U1" s="237"/>
      <c r="V1" s="238"/>
      <c r="W1" s="239" t="s">
        <v>22</v>
      </c>
      <c r="X1" s="240"/>
      <c r="Y1" s="240"/>
      <c r="Z1" s="240"/>
      <c r="AA1" s="240"/>
      <c r="AB1" s="240"/>
      <c r="AC1" s="240"/>
      <c r="AD1" s="240"/>
      <c r="AE1" s="241"/>
      <c r="AF1" s="231" t="s">
        <v>33</v>
      </c>
      <c r="AG1" s="232"/>
    </row>
    <row r="2" spans="1:33" s="1" customFormat="1" ht="45" customHeight="1" x14ac:dyDescent="0.25">
      <c r="A2" s="30" t="s">
        <v>0</v>
      </c>
      <c r="B2" s="30" t="s">
        <v>1</v>
      </c>
      <c r="C2" s="31" t="s">
        <v>586</v>
      </c>
      <c r="D2" s="31" t="s">
        <v>587</v>
      </c>
      <c r="E2" s="32" t="s">
        <v>25</v>
      </c>
      <c r="F2" s="31" t="s">
        <v>588</v>
      </c>
      <c r="G2" s="34" t="s">
        <v>29</v>
      </c>
      <c r="H2" s="42" t="s">
        <v>30</v>
      </c>
      <c r="I2" s="31" t="s">
        <v>2</v>
      </c>
      <c r="J2" s="31" t="s">
        <v>3</v>
      </c>
      <c r="K2" s="33" t="s">
        <v>4</v>
      </c>
      <c r="L2" s="34" t="s">
        <v>31</v>
      </c>
      <c r="M2" s="35" t="s">
        <v>32</v>
      </c>
      <c r="N2" s="35" t="s">
        <v>5</v>
      </c>
      <c r="O2" s="34" t="s">
        <v>6</v>
      </c>
      <c r="P2" s="34" t="s">
        <v>7</v>
      </c>
      <c r="Q2" s="36" t="s">
        <v>24</v>
      </c>
      <c r="R2" s="36" t="s">
        <v>19</v>
      </c>
      <c r="S2" s="37" t="s">
        <v>8</v>
      </c>
      <c r="T2" s="38" t="s">
        <v>9</v>
      </c>
      <c r="U2" s="38" t="s">
        <v>10</v>
      </c>
      <c r="V2" s="38" t="s">
        <v>11</v>
      </c>
      <c r="W2" s="39" t="s">
        <v>12</v>
      </c>
      <c r="X2" s="40" t="s">
        <v>13</v>
      </c>
      <c r="Y2" s="40" t="s">
        <v>27</v>
      </c>
      <c r="Z2" s="40" t="s">
        <v>26</v>
      </c>
      <c r="AA2" s="40" t="s">
        <v>14</v>
      </c>
      <c r="AB2" s="40" t="s">
        <v>28</v>
      </c>
      <c r="AC2" s="40" t="s">
        <v>15</v>
      </c>
      <c r="AD2" s="40" t="s">
        <v>17</v>
      </c>
      <c r="AE2" s="40" t="s">
        <v>16</v>
      </c>
      <c r="AF2" s="41" t="s">
        <v>34</v>
      </c>
      <c r="AG2" s="41" t="s">
        <v>35</v>
      </c>
    </row>
    <row r="3" spans="1:33" ht="45" customHeight="1" x14ac:dyDescent="0.25">
      <c r="A3" s="74" t="str">
        <f t="shared" ref="A3:A34" si="0">IF(ISBLANK(C3),"",CONCATENATE(C3,"-",D3,"-",E3,"/",F3))</f>
        <v>OSR-985-UR1/24</v>
      </c>
      <c r="B3" s="140" t="str">
        <f t="shared" ref="B3:B34" si="1">IF(ISBLANK(C3),"",CONCATENATE(A3,"_",TEXT(G3,"yymmdd"),TEXT(H3,"hhmm")))</f>
        <v>OSR-985-UR1/24_2411201300</v>
      </c>
      <c r="C3" s="75" t="s">
        <v>601</v>
      </c>
      <c r="D3" s="75">
        <v>985</v>
      </c>
      <c r="E3" s="75" t="s">
        <v>58</v>
      </c>
      <c r="F3" s="75">
        <v>24</v>
      </c>
      <c r="G3" s="149">
        <v>45616</v>
      </c>
      <c r="H3" s="217">
        <v>0.54166666666666663</v>
      </c>
      <c r="I3" s="76" t="s">
        <v>602</v>
      </c>
      <c r="J3" s="76" t="s">
        <v>53</v>
      </c>
      <c r="K3" s="76" t="s">
        <v>532</v>
      </c>
      <c r="L3" s="76" t="s">
        <v>135</v>
      </c>
      <c r="M3" s="76" t="s">
        <v>135</v>
      </c>
      <c r="N3" s="77" t="s">
        <v>608</v>
      </c>
      <c r="O3" s="150">
        <v>-34.852290000000004</v>
      </c>
      <c r="P3" s="151">
        <v>-5855201</v>
      </c>
      <c r="Q3" s="76"/>
      <c r="R3" s="76"/>
      <c r="S3" s="82">
        <v>7</v>
      </c>
      <c r="T3" s="82">
        <v>7</v>
      </c>
      <c r="U3" s="76"/>
      <c r="V3" s="82">
        <v>3</v>
      </c>
      <c r="W3" s="82">
        <v>4</v>
      </c>
      <c r="X3" s="82">
        <v>1</v>
      </c>
      <c r="Y3" s="76"/>
      <c r="Z3" s="76"/>
      <c r="AA3" s="76"/>
      <c r="AB3" s="76"/>
      <c r="AC3" s="76"/>
      <c r="AD3" s="76"/>
      <c r="AE3" s="76"/>
      <c r="AF3" s="76"/>
      <c r="AG3" s="76" t="str">
        <f>_xlfn.IFNA(VLOOKUP(Tabla26[[#This Row],[CODIGO_OPERATIVO]],'Cod_Operativo MinSegSecSeg'!A1:C9,2,FALSE),"")</f>
        <v/>
      </c>
    </row>
    <row r="4" spans="1:33" ht="45" customHeight="1" x14ac:dyDescent="0.25">
      <c r="A4" s="74" t="str">
        <f t="shared" si="0"/>
        <v>OSR-963-UR4/24</v>
      </c>
      <c r="B4" s="140" t="str">
        <f t="shared" si="1"/>
        <v>OSR-963-UR4/24_2411201900</v>
      </c>
      <c r="C4" s="75" t="s">
        <v>601</v>
      </c>
      <c r="D4" s="75">
        <v>963</v>
      </c>
      <c r="E4" s="75" t="s">
        <v>61</v>
      </c>
      <c r="F4" s="75">
        <v>24</v>
      </c>
      <c r="G4" s="149">
        <v>45616</v>
      </c>
      <c r="H4" s="217">
        <v>0.79166666666666663</v>
      </c>
      <c r="I4" s="77" t="s">
        <v>604</v>
      </c>
      <c r="J4" s="76" t="s">
        <v>53</v>
      </c>
      <c r="K4" s="76" t="s">
        <v>524</v>
      </c>
      <c r="L4" s="76" t="s">
        <v>323</v>
      </c>
      <c r="M4" s="152"/>
      <c r="N4" s="77" t="s">
        <v>605</v>
      </c>
      <c r="O4" s="76" t="s">
        <v>603</v>
      </c>
      <c r="P4" s="76" t="s">
        <v>603</v>
      </c>
      <c r="Q4" s="76"/>
      <c r="R4" s="76"/>
      <c r="S4" s="113">
        <v>12</v>
      </c>
      <c r="T4" s="113">
        <v>34</v>
      </c>
      <c r="U4" s="76"/>
      <c r="V4" s="79">
        <v>47</v>
      </c>
      <c r="W4" s="79">
        <v>10</v>
      </c>
      <c r="X4" s="79">
        <v>4</v>
      </c>
      <c r="Y4" s="76"/>
      <c r="Z4" s="76"/>
      <c r="AA4" s="76"/>
      <c r="AB4" s="76"/>
      <c r="AC4" s="76"/>
      <c r="AD4" s="76"/>
      <c r="AE4" s="76"/>
      <c r="AF4" s="76">
        <v>5</v>
      </c>
      <c r="AG4" s="76" t="str">
        <f>_xlfn.IFNA(VLOOKUP(Tabla26[[#This Row],[CODIGO_OPERATIVO]],'Cod_Operativo MinSegSecSeg'!A2:C10,2,FALSE),"")</f>
        <v>Plan Bandera</v>
      </c>
    </row>
    <row r="5" spans="1:33" ht="45" customHeight="1" x14ac:dyDescent="0.25">
      <c r="A5" s="74" t="str">
        <f t="shared" si="0"/>
        <v>OSR-963-UR4/24</v>
      </c>
      <c r="B5" s="140" t="str">
        <f t="shared" si="1"/>
        <v>OSR-963-UR4/24_2411200700</v>
      </c>
      <c r="C5" s="75" t="s">
        <v>601</v>
      </c>
      <c r="D5" s="75">
        <v>963</v>
      </c>
      <c r="E5" s="75" t="s">
        <v>61</v>
      </c>
      <c r="F5" s="75">
        <v>24</v>
      </c>
      <c r="G5" s="149">
        <v>45616</v>
      </c>
      <c r="H5" s="217">
        <v>0.29166666666666669</v>
      </c>
      <c r="I5" s="77" t="s">
        <v>604</v>
      </c>
      <c r="J5" s="76" t="s">
        <v>53</v>
      </c>
      <c r="K5" s="76" t="s">
        <v>524</v>
      </c>
      <c r="L5" s="76" t="s">
        <v>323</v>
      </c>
      <c r="M5" s="152"/>
      <c r="N5" s="77" t="s">
        <v>605</v>
      </c>
      <c r="O5" s="76" t="s">
        <v>603</v>
      </c>
      <c r="P5" s="76" t="s">
        <v>603</v>
      </c>
      <c r="Q5" s="76"/>
      <c r="R5" s="76"/>
      <c r="S5" s="113">
        <v>20</v>
      </c>
      <c r="T5" s="113">
        <v>32</v>
      </c>
      <c r="U5" s="76"/>
      <c r="V5" s="79">
        <v>52</v>
      </c>
      <c r="W5" s="79">
        <v>10</v>
      </c>
      <c r="X5" s="79">
        <v>4</v>
      </c>
      <c r="Y5" s="76"/>
      <c r="Z5" s="76"/>
      <c r="AA5" s="76"/>
      <c r="AB5" s="76"/>
      <c r="AC5" s="76"/>
      <c r="AD5" s="76"/>
      <c r="AE5" s="76"/>
      <c r="AF5" s="76">
        <v>5</v>
      </c>
      <c r="AG5" s="76" t="str">
        <f>_xlfn.IFNA(VLOOKUP(Tabla26[[#This Row],[CODIGO_OPERATIVO]],'Cod_Operativo MinSegSecSeg'!A3:C11,2,FALSE),"")</f>
        <v>Plan Bandera</v>
      </c>
    </row>
    <row r="6" spans="1:33" ht="45" customHeight="1" x14ac:dyDescent="0.25">
      <c r="A6" s="74" t="str">
        <f t="shared" si="0"/>
        <v>OSR-963-UR4/24</v>
      </c>
      <c r="B6" s="140" t="str">
        <f t="shared" si="1"/>
        <v>OSR-963-UR4/24_2411201700</v>
      </c>
      <c r="C6" s="75" t="s">
        <v>601</v>
      </c>
      <c r="D6" s="75">
        <v>963</v>
      </c>
      <c r="E6" s="75" t="s">
        <v>61</v>
      </c>
      <c r="F6" s="75">
        <v>24</v>
      </c>
      <c r="G6" s="149">
        <v>45616</v>
      </c>
      <c r="H6" s="217">
        <v>0.70833333333333337</v>
      </c>
      <c r="I6" s="77" t="s">
        <v>604</v>
      </c>
      <c r="J6" s="76" t="s">
        <v>53</v>
      </c>
      <c r="K6" s="76" t="s">
        <v>524</v>
      </c>
      <c r="L6" s="76" t="s">
        <v>323</v>
      </c>
      <c r="M6" s="152"/>
      <c r="N6" s="77" t="s">
        <v>606</v>
      </c>
      <c r="O6" s="76" t="s">
        <v>603</v>
      </c>
      <c r="P6" s="76" t="s">
        <v>603</v>
      </c>
      <c r="Q6" s="76"/>
      <c r="R6" s="76"/>
      <c r="S6" s="79">
        <v>4</v>
      </c>
      <c r="T6" s="79">
        <v>4</v>
      </c>
      <c r="U6" s="76"/>
      <c r="V6" s="79">
        <v>8</v>
      </c>
      <c r="W6" s="79">
        <v>4</v>
      </c>
      <c r="X6" s="79">
        <v>2</v>
      </c>
      <c r="Y6" s="76"/>
      <c r="Z6" s="76"/>
      <c r="AA6" s="76"/>
      <c r="AB6" s="76"/>
      <c r="AC6" s="76"/>
      <c r="AD6" s="76"/>
      <c r="AE6" s="76"/>
      <c r="AF6" s="76">
        <v>5</v>
      </c>
      <c r="AG6" s="76" t="str">
        <f>_xlfn.IFNA(VLOOKUP(Tabla26[[#This Row],[CODIGO_OPERATIVO]],'Cod_Operativo MinSegSecSeg'!A4:C12,2,FALSE),"")</f>
        <v>Plan Bandera</v>
      </c>
    </row>
    <row r="7" spans="1:33" ht="45" customHeight="1" x14ac:dyDescent="0.25">
      <c r="A7" s="74" t="str">
        <f t="shared" si="0"/>
        <v>OSR-963-UR4/24</v>
      </c>
      <c r="B7" s="140" t="str">
        <f t="shared" si="1"/>
        <v>OSR-963-UR4/24_2411201901</v>
      </c>
      <c r="C7" s="75" t="s">
        <v>601</v>
      </c>
      <c r="D7" s="75">
        <v>963</v>
      </c>
      <c r="E7" s="75" t="s">
        <v>61</v>
      </c>
      <c r="F7" s="75">
        <v>24</v>
      </c>
      <c r="G7" s="149">
        <v>45616</v>
      </c>
      <c r="H7" s="217">
        <v>0.79236111111111107</v>
      </c>
      <c r="I7" s="77" t="s">
        <v>604</v>
      </c>
      <c r="J7" s="76" t="s">
        <v>53</v>
      </c>
      <c r="K7" s="76" t="s">
        <v>524</v>
      </c>
      <c r="L7" s="76" t="s">
        <v>323</v>
      </c>
      <c r="M7" s="152"/>
      <c r="N7" s="77" t="s">
        <v>607</v>
      </c>
      <c r="O7" s="76" t="s">
        <v>603</v>
      </c>
      <c r="P7" s="76" t="s">
        <v>603</v>
      </c>
      <c r="Q7" s="76"/>
      <c r="R7" s="76"/>
      <c r="S7" s="79">
        <v>4</v>
      </c>
      <c r="T7" s="79">
        <v>4</v>
      </c>
      <c r="U7" s="76"/>
      <c r="V7" s="79">
        <v>8</v>
      </c>
      <c r="W7" s="79">
        <v>4</v>
      </c>
      <c r="X7" s="79">
        <v>2</v>
      </c>
      <c r="Y7" s="76"/>
      <c r="Z7" s="76"/>
      <c r="AA7" s="76"/>
      <c r="AB7" s="76"/>
      <c r="AC7" s="76"/>
      <c r="AD7" s="76"/>
      <c r="AE7" s="76"/>
      <c r="AF7" s="76">
        <v>5</v>
      </c>
      <c r="AG7" s="76" t="str">
        <f>_xlfn.IFNA(VLOOKUP(Tabla26[[#This Row],[CODIGO_OPERATIVO]],'Cod_Operativo MinSegSecSeg'!A5:C13,2,FALSE),"")</f>
        <v>Plan Bandera</v>
      </c>
    </row>
    <row r="8" spans="1:33" ht="45" customHeight="1" x14ac:dyDescent="0.25">
      <c r="A8" s="74" t="str">
        <f t="shared" si="0"/>
        <v>OSR-500-UR5/24</v>
      </c>
      <c r="B8" s="140" t="str">
        <f t="shared" si="1"/>
        <v>OSR-500-UR5/24_2411201100</v>
      </c>
      <c r="C8" s="75" t="s">
        <v>601</v>
      </c>
      <c r="D8" s="75">
        <v>500</v>
      </c>
      <c r="E8" s="75" t="s">
        <v>62</v>
      </c>
      <c r="F8" s="75">
        <v>24</v>
      </c>
      <c r="G8" s="149">
        <v>45616</v>
      </c>
      <c r="H8" s="217">
        <v>0.45833333333333331</v>
      </c>
      <c r="I8" s="77" t="s">
        <v>610</v>
      </c>
      <c r="J8" s="76" t="s">
        <v>53</v>
      </c>
      <c r="K8" s="76" t="s">
        <v>528</v>
      </c>
      <c r="L8" s="76" t="s">
        <v>477</v>
      </c>
      <c r="M8" s="152"/>
      <c r="N8" s="77" t="s">
        <v>611</v>
      </c>
      <c r="O8" s="78">
        <v>-4135016</v>
      </c>
      <c r="P8" s="77">
        <v>-71.51876</v>
      </c>
      <c r="Q8" s="150" t="s">
        <v>612</v>
      </c>
      <c r="R8" s="76"/>
      <c r="S8" s="77">
        <v>26</v>
      </c>
      <c r="T8" s="77">
        <v>64</v>
      </c>
      <c r="U8" s="76"/>
      <c r="V8" s="77"/>
      <c r="W8" s="77">
        <v>1</v>
      </c>
      <c r="X8" s="77"/>
      <c r="Y8" s="76"/>
      <c r="Z8" s="76"/>
      <c r="AA8" s="76"/>
      <c r="AB8" s="76"/>
      <c r="AC8" s="76"/>
      <c r="AD8" s="76"/>
      <c r="AE8" s="76"/>
      <c r="AF8" s="76"/>
      <c r="AG8" s="76" t="str">
        <f>_xlfn.IFNA(VLOOKUP(Tabla26[[#This Row],[CODIGO_OPERATIVO]],'Cod_Operativo MinSegSecSeg'!A6:C14,2,FALSE),"")</f>
        <v/>
      </c>
    </row>
    <row r="9" spans="1:33" ht="45" customHeight="1" x14ac:dyDescent="0.25">
      <c r="A9" s="74" t="str">
        <f t="shared" si="0"/>
        <v>DOL-1-UR1/24</v>
      </c>
      <c r="B9" s="140" t="str">
        <f t="shared" si="1"/>
        <v>DOL-1-UR1/24_2411200700</v>
      </c>
      <c r="C9" s="75" t="s">
        <v>619</v>
      </c>
      <c r="D9" s="75">
        <v>1</v>
      </c>
      <c r="E9" s="75" t="s">
        <v>58</v>
      </c>
      <c r="F9" s="75">
        <v>24</v>
      </c>
      <c r="G9" s="149">
        <v>45616</v>
      </c>
      <c r="H9" s="217">
        <v>0.29166666666666669</v>
      </c>
      <c r="I9" s="150" t="s">
        <v>620</v>
      </c>
      <c r="J9" s="76" t="s">
        <v>53</v>
      </c>
      <c r="K9" s="76" t="s">
        <v>532</v>
      </c>
      <c r="L9" s="76"/>
      <c r="M9" s="76" t="s">
        <v>621</v>
      </c>
      <c r="N9" s="79" t="s">
        <v>622</v>
      </c>
      <c r="O9" s="150">
        <v>-3460902</v>
      </c>
      <c r="P9" s="76">
        <v>-5837992</v>
      </c>
      <c r="Q9" s="76"/>
      <c r="R9" s="76"/>
      <c r="S9" s="77"/>
      <c r="T9" s="77"/>
      <c r="U9" s="76"/>
      <c r="V9" s="77"/>
      <c r="W9" s="77">
        <v>2</v>
      </c>
      <c r="X9" s="77"/>
      <c r="Y9" s="76"/>
      <c r="Z9" s="76"/>
      <c r="AA9" s="76"/>
      <c r="AB9" s="76"/>
      <c r="AC9" s="76"/>
      <c r="AD9" s="76"/>
      <c r="AE9" s="76"/>
      <c r="AF9" s="76"/>
      <c r="AG9" s="76" t="str">
        <f>_xlfn.IFNA(VLOOKUP(Tabla26[[#This Row],[CODIGO_OPERATIVO]],'Cod_Operativo MinSegSecSeg'!A7:C15,2,FALSE),"")</f>
        <v/>
      </c>
    </row>
    <row r="10" spans="1:33" ht="45" customHeight="1" x14ac:dyDescent="0.25">
      <c r="A10" s="74" t="str">
        <f t="shared" si="0"/>
        <v>OSL-900-UOESA/24</v>
      </c>
      <c r="B10" s="140" t="str">
        <f t="shared" si="1"/>
        <v>OSL-900-UOESA/24_2411200000</v>
      </c>
      <c r="C10" s="75" t="s">
        <v>615</v>
      </c>
      <c r="D10" s="75">
        <v>900</v>
      </c>
      <c r="E10" s="75" t="s">
        <v>584</v>
      </c>
      <c r="F10" s="75">
        <v>24</v>
      </c>
      <c r="G10" s="149">
        <v>45616</v>
      </c>
      <c r="H10" s="217">
        <v>1</v>
      </c>
      <c r="I10" s="81" t="s">
        <v>629</v>
      </c>
      <c r="J10" s="76" t="s">
        <v>55</v>
      </c>
      <c r="K10" s="76" t="s">
        <v>532</v>
      </c>
      <c r="L10" s="76"/>
      <c r="M10" s="153" t="s">
        <v>668</v>
      </c>
      <c r="N10" s="77" t="s">
        <v>668</v>
      </c>
      <c r="O10" s="111" t="s">
        <v>668</v>
      </c>
      <c r="P10" s="84" t="s">
        <v>668</v>
      </c>
      <c r="Q10" s="76"/>
      <c r="R10" s="76"/>
      <c r="S10" s="77"/>
      <c r="T10" s="77"/>
      <c r="U10" s="76"/>
      <c r="V10" s="77"/>
      <c r="W10" s="83">
        <v>4</v>
      </c>
      <c r="X10" s="83">
        <v>1</v>
      </c>
      <c r="Y10" s="76"/>
      <c r="Z10" s="76"/>
      <c r="AA10" s="76"/>
      <c r="AB10" s="76"/>
      <c r="AC10" s="76"/>
      <c r="AD10" s="76"/>
      <c r="AE10" s="76"/>
      <c r="AF10" s="76"/>
      <c r="AG10" s="76" t="str">
        <f>_xlfn.IFNA(VLOOKUP(Tabla26[[#This Row],[CODIGO_OPERATIVO]],'Cod_Operativo MinSegSecSeg'!A8:C16,2,FALSE),"")</f>
        <v/>
      </c>
    </row>
    <row r="11" spans="1:33" ht="45" customHeight="1" x14ac:dyDescent="0.25">
      <c r="A11" s="74" t="str">
        <f t="shared" si="0"/>
        <v>OSL-1872-UR1/24</v>
      </c>
      <c r="B11" s="140" t="str">
        <f t="shared" si="1"/>
        <v>OSL-1872-UR1/24_2411200000</v>
      </c>
      <c r="C11" s="75" t="s">
        <v>615</v>
      </c>
      <c r="D11" s="75">
        <v>1872</v>
      </c>
      <c r="E11" s="75" t="s">
        <v>58</v>
      </c>
      <c r="F11" s="75">
        <v>24</v>
      </c>
      <c r="G11" s="149">
        <v>45616</v>
      </c>
      <c r="H11" s="217">
        <v>1</v>
      </c>
      <c r="I11" s="154" t="s">
        <v>630</v>
      </c>
      <c r="J11" s="76" t="s">
        <v>55</v>
      </c>
      <c r="K11" s="76" t="s">
        <v>532</v>
      </c>
      <c r="L11" s="76" t="s">
        <v>135</v>
      </c>
      <c r="M11" s="152" t="s">
        <v>633</v>
      </c>
      <c r="N11" s="155" t="s">
        <v>634</v>
      </c>
      <c r="O11" s="82">
        <v>-3486263</v>
      </c>
      <c r="P11" s="82">
        <v>-5852016</v>
      </c>
      <c r="Q11" s="76"/>
      <c r="R11" s="76"/>
      <c r="S11" s="77"/>
      <c r="T11" s="77"/>
      <c r="U11" s="76"/>
      <c r="V11" s="77"/>
      <c r="W11" s="83">
        <v>4</v>
      </c>
      <c r="X11" s="83">
        <v>1</v>
      </c>
      <c r="Y11" s="76"/>
      <c r="Z11" s="76"/>
      <c r="AA11" s="76"/>
      <c r="AB11" s="76"/>
      <c r="AC11" s="76"/>
      <c r="AD11" s="76"/>
      <c r="AE11" s="76"/>
      <c r="AF11" s="76"/>
      <c r="AG11" s="76" t="str">
        <f>_xlfn.IFNA(VLOOKUP(Tabla26[[#This Row],[CODIGO_OPERATIVO]],'Cod_Operativo MinSegSecSeg'!A6:C14,2,FALSE),"")</f>
        <v/>
      </c>
    </row>
    <row r="12" spans="1:33" ht="45" customHeight="1" x14ac:dyDescent="0.25">
      <c r="A12" s="74" t="str">
        <f t="shared" si="0"/>
        <v>OSR-947-UR5/24</v>
      </c>
      <c r="B12" s="140" t="str">
        <f t="shared" si="1"/>
        <v>OSR-947-UR5/24_2411200000</v>
      </c>
      <c r="C12" s="75" t="s">
        <v>601</v>
      </c>
      <c r="D12" s="75">
        <v>947</v>
      </c>
      <c r="E12" s="75" t="s">
        <v>62</v>
      </c>
      <c r="F12" s="75">
        <v>24</v>
      </c>
      <c r="G12" s="149">
        <v>45616</v>
      </c>
      <c r="H12" s="217">
        <v>1</v>
      </c>
      <c r="I12" s="154" t="s">
        <v>631</v>
      </c>
      <c r="J12" s="76" t="s">
        <v>55</v>
      </c>
      <c r="K12" s="76" t="s">
        <v>524</v>
      </c>
      <c r="L12" s="76" t="s">
        <v>323</v>
      </c>
      <c r="M12" s="152"/>
      <c r="N12" s="83" t="s">
        <v>632</v>
      </c>
      <c r="O12" s="154">
        <v>-3298394</v>
      </c>
      <c r="P12" s="154">
        <v>-6064190</v>
      </c>
      <c r="Q12" s="76"/>
      <c r="R12" s="76"/>
      <c r="S12" s="77"/>
      <c r="T12" s="77"/>
      <c r="U12" s="76"/>
      <c r="V12" s="77"/>
      <c r="W12" s="83">
        <v>4</v>
      </c>
      <c r="X12" s="83">
        <v>1</v>
      </c>
      <c r="Y12" s="76"/>
      <c r="Z12" s="76"/>
      <c r="AA12" s="76"/>
      <c r="AB12" s="76"/>
      <c r="AC12" s="76"/>
      <c r="AD12" s="76"/>
      <c r="AE12" s="76"/>
      <c r="AF12" s="76"/>
      <c r="AG12" s="76" t="str">
        <f>_xlfn.IFNA(VLOOKUP(Tabla26[[#This Row],[CODIGO_OPERATIVO]],'Cod_Operativo MinSegSecSeg'!A7:C15,2,FALSE),"")</f>
        <v/>
      </c>
    </row>
    <row r="13" spans="1:33" ht="45" customHeight="1" x14ac:dyDescent="0.25">
      <c r="A13" s="74" t="str">
        <f t="shared" si="0"/>
        <v>DOL-29-UR4/24</v>
      </c>
      <c r="B13" s="140" t="str">
        <f t="shared" si="1"/>
        <v>DOL-29-UR4/24_2411200700</v>
      </c>
      <c r="C13" s="75" t="s">
        <v>619</v>
      </c>
      <c r="D13" s="75">
        <v>29</v>
      </c>
      <c r="E13" s="75" t="s">
        <v>61</v>
      </c>
      <c r="F13" s="75">
        <v>24</v>
      </c>
      <c r="G13" s="149">
        <v>45616</v>
      </c>
      <c r="H13" s="217">
        <v>0.29166666666666669</v>
      </c>
      <c r="I13" s="79" t="s">
        <v>623</v>
      </c>
      <c r="J13" s="76" t="s">
        <v>53</v>
      </c>
      <c r="K13" s="76" t="s">
        <v>524</v>
      </c>
      <c r="L13" s="76" t="s">
        <v>323</v>
      </c>
      <c r="M13" s="152"/>
      <c r="N13" s="80" t="s">
        <v>625</v>
      </c>
      <c r="O13" s="80" t="s">
        <v>624</v>
      </c>
      <c r="P13" s="76">
        <v>-6065445</v>
      </c>
      <c r="Q13" s="76"/>
      <c r="R13" s="76"/>
      <c r="S13" s="77"/>
      <c r="T13" s="77"/>
      <c r="U13" s="76"/>
      <c r="V13" s="77"/>
      <c r="W13" s="77">
        <v>2</v>
      </c>
      <c r="X13" s="77"/>
      <c r="Y13" s="76"/>
      <c r="Z13" s="76"/>
      <c r="AA13" s="76"/>
      <c r="AB13" s="76"/>
      <c r="AC13" s="76"/>
      <c r="AD13" s="76"/>
      <c r="AE13" s="76"/>
      <c r="AF13" s="76"/>
      <c r="AG13" s="76" t="str">
        <f>_xlfn.IFNA(VLOOKUP(Tabla26[[#This Row],[CODIGO_OPERATIVO]],'Cod_Operativo MinSegSecSeg'!A8:C16,2,FALSE),"")</f>
        <v/>
      </c>
    </row>
    <row r="14" spans="1:33" ht="45" customHeight="1" x14ac:dyDescent="0.25">
      <c r="A14" s="74" t="str">
        <f t="shared" si="0"/>
        <v>OSL-1080-UR1/24</v>
      </c>
      <c r="B14" s="140" t="str">
        <f t="shared" si="1"/>
        <v>OSL-1080-UR1/24_2411201300</v>
      </c>
      <c r="C14" s="76" t="s">
        <v>615</v>
      </c>
      <c r="D14" s="76">
        <v>1080</v>
      </c>
      <c r="E14" s="76" t="s">
        <v>58</v>
      </c>
      <c r="F14" s="76">
        <v>24</v>
      </c>
      <c r="G14" s="149">
        <v>45616</v>
      </c>
      <c r="H14" s="217">
        <v>0.54166666666666663</v>
      </c>
      <c r="I14" s="76" t="s">
        <v>626</v>
      </c>
      <c r="J14" s="76" t="s">
        <v>53</v>
      </c>
      <c r="K14" s="76" t="s">
        <v>532</v>
      </c>
      <c r="L14" s="76"/>
      <c r="M14" s="152" t="s">
        <v>621</v>
      </c>
      <c r="N14" s="79" t="s">
        <v>627</v>
      </c>
      <c r="O14" s="150">
        <v>-3455847</v>
      </c>
      <c r="P14" s="76">
        <v>-5841587</v>
      </c>
      <c r="Q14" s="76"/>
      <c r="R14" s="76"/>
      <c r="S14" s="77"/>
      <c r="T14" s="77"/>
      <c r="U14" s="76"/>
      <c r="V14" s="77"/>
      <c r="W14" s="77">
        <v>289</v>
      </c>
      <c r="X14" s="77">
        <v>10</v>
      </c>
      <c r="Y14" s="76"/>
      <c r="Z14" s="76"/>
      <c r="AA14" s="76"/>
      <c r="AB14" s="76"/>
      <c r="AC14" s="76"/>
      <c r="AD14" s="76"/>
      <c r="AE14" s="76"/>
      <c r="AF14" s="76">
        <v>6</v>
      </c>
      <c r="AG14" s="76" t="s">
        <v>628</v>
      </c>
    </row>
    <row r="15" spans="1:33" ht="45" customHeight="1" x14ac:dyDescent="0.25">
      <c r="A15" s="74" t="str">
        <f t="shared" si="0"/>
        <v>OSR-985-UR1/24</v>
      </c>
      <c r="B15" s="140" t="str">
        <f t="shared" si="1"/>
        <v>OSR-985-UR1/24_2411211300</v>
      </c>
      <c r="C15" s="85" t="s">
        <v>601</v>
      </c>
      <c r="D15" s="85">
        <v>985</v>
      </c>
      <c r="E15" s="85" t="s">
        <v>58</v>
      </c>
      <c r="F15" s="85">
        <v>24</v>
      </c>
      <c r="G15" s="156">
        <v>45617</v>
      </c>
      <c r="H15" s="218">
        <v>0.54166666666666663</v>
      </c>
      <c r="I15" s="86" t="s">
        <v>602</v>
      </c>
      <c r="J15" s="86" t="s">
        <v>53</v>
      </c>
      <c r="K15" s="86" t="s">
        <v>532</v>
      </c>
      <c r="L15" s="86" t="s">
        <v>135</v>
      </c>
      <c r="M15" s="86" t="s">
        <v>135</v>
      </c>
      <c r="N15" s="87" t="s">
        <v>608</v>
      </c>
      <c r="O15" s="157">
        <v>-34.852290000000004</v>
      </c>
      <c r="P15" s="158">
        <v>-5855201</v>
      </c>
      <c r="Q15" s="86"/>
      <c r="R15" s="86"/>
      <c r="S15" s="92">
        <v>7</v>
      </c>
      <c r="T15" s="92">
        <v>7</v>
      </c>
      <c r="U15" s="86"/>
      <c r="V15" s="92">
        <v>3</v>
      </c>
      <c r="W15" s="92">
        <v>4</v>
      </c>
      <c r="X15" s="92">
        <v>1</v>
      </c>
      <c r="Y15" s="86"/>
      <c r="Z15" s="86"/>
      <c r="AA15" s="86"/>
      <c r="AB15" s="86"/>
      <c r="AC15" s="86"/>
      <c r="AD15" s="86"/>
      <c r="AE15" s="86"/>
      <c r="AF15" s="86"/>
      <c r="AG15" s="86" t="str">
        <f>_xlfn.IFNA(VLOOKUP(Tabla26[[#This Row],[CODIGO_OPERATIVO]],'Cod_Operativo MinSegSecSeg'!A10:C18,2,FALSE),"")</f>
        <v/>
      </c>
    </row>
    <row r="16" spans="1:33" ht="45" customHeight="1" x14ac:dyDescent="0.25">
      <c r="A16" s="74" t="str">
        <f t="shared" si="0"/>
        <v>OSR-963-UR4/24</v>
      </c>
      <c r="B16" s="140" t="str">
        <f t="shared" si="1"/>
        <v>OSR-963-UR4/24_2411211900</v>
      </c>
      <c r="C16" s="85" t="s">
        <v>601</v>
      </c>
      <c r="D16" s="85">
        <v>963</v>
      </c>
      <c r="E16" s="85" t="s">
        <v>61</v>
      </c>
      <c r="F16" s="85">
        <v>24</v>
      </c>
      <c r="G16" s="156">
        <v>45617</v>
      </c>
      <c r="H16" s="218">
        <v>0.79166666666666663</v>
      </c>
      <c r="I16" s="87" t="s">
        <v>604</v>
      </c>
      <c r="J16" s="86" t="s">
        <v>53</v>
      </c>
      <c r="K16" s="86" t="s">
        <v>524</v>
      </c>
      <c r="L16" s="86" t="s">
        <v>323</v>
      </c>
      <c r="M16" s="159"/>
      <c r="N16" s="87" t="s">
        <v>605</v>
      </c>
      <c r="O16" s="86" t="s">
        <v>603</v>
      </c>
      <c r="P16" s="86" t="s">
        <v>603</v>
      </c>
      <c r="Q16" s="86"/>
      <c r="R16" s="86"/>
      <c r="S16" s="114">
        <v>20</v>
      </c>
      <c r="T16" s="114">
        <v>40</v>
      </c>
      <c r="U16" s="86"/>
      <c r="V16" s="91">
        <v>60</v>
      </c>
      <c r="W16" s="91">
        <v>10</v>
      </c>
      <c r="X16" s="91">
        <v>4</v>
      </c>
      <c r="Y16" s="86"/>
      <c r="Z16" s="86"/>
      <c r="AA16" s="86"/>
      <c r="AB16" s="86"/>
      <c r="AC16" s="86"/>
      <c r="AD16" s="86"/>
      <c r="AE16" s="86"/>
      <c r="AF16" s="86">
        <v>5</v>
      </c>
      <c r="AG16" s="86" t="str">
        <f>_xlfn.IFNA(VLOOKUP(Tabla26[[#This Row],[CODIGO_OPERATIVO]],'Cod_Operativo MinSegSecSeg'!A11:C19,2,FALSE),"")</f>
        <v/>
      </c>
    </row>
    <row r="17" spans="1:33" ht="45" customHeight="1" x14ac:dyDescent="0.25">
      <c r="A17" s="74" t="str">
        <f t="shared" si="0"/>
        <v>OSR-963-UR4/24</v>
      </c>
      <c r="B17" s="140" t="str">
        <f t="shared" si="1"/>
        <v>OSR-963-UR4/24_2411210700</v>
      </c>
      <c r="C17" s="85" t="s">
        <v>601</v>
      </c>
      <c r="D17" s="85">
        <v>963</v>
      </c>
      <c r="E17" s="85" t="s">
        <v>61</v>
      </c>
      <c r="F17" s="85">
        <v>24</v>
      </c>
      <c r="G17" s="156">
        <v>45617</v>
      </c>
      <c r="H17" s="218">
        <v>0.29166666666666669</v>
      </c>
      <c r="I17" s="87" t="s">
        <v>604</v>
      </c>
      <c r="J17" s="86" t="s">
        <v>53</v>
      </c>
      <c r="K17" s="86" t="s">
        <v>524</v>
      </c>
      <c r="L17" s="86" t="s">
        <v>323</v>
      </c>
      <c r="M17" s="159"/>
      <c r="N17" s="87" t="s">
        <v>605</v>
      </c>
      <c r="O17" s="86" t="s">
        <v>603</v>
      </c>
      <c r="P17" s="86" t="s">
        <v>603</v>
      </c>
      <c r="Q17" s="86"/>
      <c r="R17" s="86"/>
      <c r="S17" s="114">
        <v>23</v>
      </c>
      <c r="T17" s="114">
        <v>41</v>
      </c>
      <c r="U17" s="86"/>
      <c r="V17" s="91">
        <v>64</v>
      </c>
      <c r="W17" s="91">
        <v>10</v>
      </c>
      <c r="X17" s="91">
        <v>4</v>
      </c>
      <c r="Y17" s="86"/>
      <c r="Z17" s="86"/>
      <c r="AA17" s="86"/>
      <c r="AB17" s="86"/>
      <c r="AC17" s="86"/>
      <c r="AD17" s="86"/>
      <c r="AE17" s="86"/>
      <c r="AF17" s="86">
        <v>5</v>
      </c>
      <c r="AG17" s="86" t="str">
        <f>_xlfn.IFNA(VLOOKUP(Tabla26[[#This Row],[CODIGO_OPERATIVO]],'Cod_Operativo MinSegSecSeg'!A12:C20,2,FALSE),"")</f>
        <v/>
      </c>
    </row>
    <row r="18" spans="1:33" ht="45" customHeight="1" x14ac:dyDescent="0.25">
      <c r="A18" s="74" t="str">
        <f t="shared" si="0"/>
        <v>OSR-963-UR4/24</v>
      </c>
      <c r="B18" s="140" t="str">
        <f t="shared" si="1"/>
        <v>OSR-963-UR4/24_2411211700</v>
      </c>
      <c r="C18" s="85" t="s">
        <v>601</v>
      </c>
      <c r="D18" s="85">
        <v>963</v>
      </c>
      <c r="E18" s="85" t="s">
        <v>61</v>
      </c>
      <c r="F18" s="85">
        <v>24</v>
      </c>
      <c r="G18" s="156">
        <v>45617</v>
      </c>
      <c r="H18" s="218">
        <v>0.70833333333333337</v>
      </c>
      <c r="I18" s="87" t="s">
        <v>604</v>
      </c>
      <c r="J18" s="86" t="s">
        <v>53</v>
      </c>
      <c r="K18" s="86" t="s">
        <v>524</v>
      </c>
      <c r="L18" s="86" t="s">
        <v>323</v>
      </c>
      <c r="M18" s="159"/>
      <c r="N18" s="87" t="s">
        <v>606</v>
      </c>
      <c r="O18" s="86" t="s">
        <v>603</v>
      </c>
      <c r="P18" s="86" t="s">
        <v>603</v>
      </c>
      <c r="Q18" s="86"/>
      <c r="R18" s="86"/>
      <c r="S18" s="91">
        <v>4</v>
      </c>
      <c r="T18" s="91">
        <v>4</v>
      </c>
      <c r="U18" s="86"/>
      <c r="V18" s="91">
        <v>8</v>
      </c>
      <c r="W18" s="91">
        <v>4</v>
      </c>
      <c r="X18" s="91">
        <v>2</v>
      </c>
      <c r="Y18" s="86"/>
      <c r="Z18" s="86"/>
      <c r="AA18" s="86"/>
      <c r="AB18" s="86"/>
      <c r="AC18" s="86"/>
      <c r="AD18" s="86"/>
      <c r="AE18" s="86"/>
      <c r="AF18" s="86">
        <v>5</v>
      </c>
      <c r="AG18" s="86" t="str">
        <f>_xlfn.IFNA(VLOOKUP(Tabla26[[#This Row],[CODIGO_OPERATIVO]],'Cod_Operativo MinSegSecSeg'!A13:C21,2,FALSE),"")</f>
        <v/>
      </c>
    </row>
    <row r="19" spans="1:33" ht="45" customHeight="1" x14ac:dyDescent="0.25">
      <c r="A19" s="74" t="str">
        <f t="shared" si="0"/>
        <v>OSR-963-UR4/24</v>
      </c>
      <c r="B19" s="140" t="str">
        <f t="shared" si="1"/>
        <v>OSR-963-UR4/24_2411211901</v>
      </c>
      <c r="C19" s="85" t="s">
        <v>601</v>
      </c>
      <c r="D19" s="85">
        <v>963</v>
      </c>
      <c r="E19" s="85" t="s">
        <v>61</v>
      </c>
      <c r="F19" s="85">
        <v>24</v>
      </c>
      <c r="G19" s="156">
        <v>45617</v>
      </c>
      <c r="H19" s="218">
        <v>0.79236111111111107</v>
      </c>
      <c r="I19" s="87" t="s">
        <v>604</v>
      </c>
      <c r="J19" s="86" t="s">
        <v>53</v>
      </c>
      <c r="K19" s="86" t="s">
        <v>524</v>
      </c>
      <c r="L19" s="86" t="s">
        <v>323</v>
      </c>
      <c r="M19" s="159"/>
      <c r="N19" s="87" t="s">
        <v>607</v>
      </c>
      <c r="O19" s="86" t="s">
        <v>603</v>
      </c>
      <c r="P19" s="86" t="s">
        <v>603</v>
      </c>
      <c r="Q19" s="86"/>
      <c r="R19" s="86"/>
      <c r="S19" s="91">
        <v>3</v>
      </c>
      <c r="T19" s="91">
        <v>4</v>
      </c>
      <c r="U19" s="86"/>
      <c r="V19" s="91">
        <v>7</v>
      </c>
      <c r="W19" s="91">
        <v>4</v>
      </c>
      <c r="X19" s="91">
        <v>2</v>
      </c>
      <c r="Y19" s="86"/>
      <c r="Z19" s="86"/>
      <c r="AA19" s="86"/>
      <c r="AB19" s="86"/>
      <c r="AC19" s="86"/>
      <c r="AD19" s="86"/>
      <c r="AE19" s="86"/>
      <c r="AF19" s="86">
        <v>5</v>
      </c>
      <c r="AG19" s="86" t="str">
        <f>_xlfn.IFNA(VLOOKUP(Tabla26[[#This Row],[CODIGO_OPERATIVO]],'Cod_Operativo MinSegSecSeg'!A14:C22,2,FALSE),"")</f>
        <v/>
      </c>
    </row>
    <row r="20" spans="1:33" ht="45" customHeight="1" x14ac:dyDescent="0.25">
      <c r="A20" s="74" t="str">
        <f t="shared" si="0"/>
        <v>OSR-500-UR5/24</v>
      </c>
      <c r="B20" s="140" t="str">
        <f t="shared" si="1"/>
        <v>OSR-500-UR5/24_2411211100</v>
      </c>
      <c r="C20" s="85" t="s">
        <v>601</v>
      </c>
      <c r="D20" s="85">
        <v>500</v>
      </c>
      <c r="E20" s="85" t="s">
        <v>62</v>
      </c>
      <c r="F20" s="85">
        <v>24</v>
      </c>
      <c r="G20" s="156">
        <v>45617</v>
      </c>
      <c r="H20" s="218">
        <v>0.45833333333333331</v>
      </c>
      <c r="I20" s="87" t="s">
        <v>610</v>
      </c>
      <c r="J20" s="86" t="s">
        <v>53</v>
      </c>
      <c r="K20" s="86" t="s">
        <v>528</v>
      </c>
      <c r="L20" s="86"/>
      <c r="M20" s="159" t="s">
        <v>617</v>
      </c>
      <c r="N20" s="87" t="s">
        <v>611</v>
      </c>
      <c r="O20" s="88">
        <v>-4135016</v>
      </c>
      <c r="P20" s="87">
        <v>-71.51876</v>
      </c>
      <c r="Q20" s="157" t="s">
        <v>612</v>
      </c>
      <c r="R20" s="86"/>
      <c r="S20" s="92">
        <v>26</v>
      </c>
      <c r="T20" s="92">
        <v>60</v>
      </c>
      <c r="U20" s="86"/>
      <c r="V20" s="92"/>
      <c r="W20" s="92">
        <v>1</v>
      </c>
      <c r="X20" s="92"/>
      <c r="Y20" s="86"/>
      <c r="Z20" s="86"/>
      <c r="AA20" s="86"/>
      <c r="AB20" s="86"/>
      <c r="AC20" s="86"/>
      <c r="AD20" s="86"/>
      <c r="AE20" s="86"/>
      <c r="AF20" s="86"/>
      <c r="AG20" s="86" t="str">
        <f>_xlfn.IFNA(VLOOKUP(Tabla26[[#This Row],[CODIGO_OPERATIVO]],'Cod_Operativo MinSegSecSeg'!A15:C23,2,FALSE),"")</f>
        <v/>
      </c>
    </row>
    <row r="21" spans="1:33" ht="45" customHeight="1" x14ac:dyDescent="0.25">
      <c r="A21" s="74" t="str">
        <f t="shared" si="0"/>
        <v>OSL-184-UR5/24</v>
      </c>
      <c r="B21" s="140" t="str">
        <f t="shared" si="1"/>
        <v>OSL-184-UR5/24_2411211630</v>
      </c>
      <c r="C21" s="85" t="s">
        <v>615</v>
      </c>
      <c r="D21" s="85">
        <v>184</v>
      </c>
      <c r="E21" s="85" t="s">
        <v>62</v>
      </c>
      <c r="F21" s="85">
        <v>24</v>
      </c>
      <c r="G21" s="156">
        <v>45617</v>
      </c>
      <c r="H21" s="218">
        <v>0.6875</v>
      </c>
      <c r="I21" s="87" t="s">
        <v>614</v>
      </c>
      <c r="J21" s="86" t="s">
        <v>53</v>
      </c>
      <c r="K21" s="86" t="s">
        <v>54</v>
      </c>
      <c r="L21" s="86"/>
      <c r="M21" s="159" t="s">
        <v>618</v>
      </c>
      <c r="N21" s="87" t="s">
        <v>613</v>
      </c>
      <c r="O21" s="89" t="s">
        <v>616</v>
      </c>
      <c r="P21" s="90">
        <v>-6530505</v>
      </c>
      <c r="Q21" s="86" t="s">
        <v>603</v>
      </c>
      <c r="R21" s="86"/>
      <c r="S21" s="87"/>
      <c r="T21" s="92">
        <v>8</v>
      </c>
      <c r="U21" s="86"/>
      <c r="V21" s="92">
        <v>8</v>
      </c>
      <c r="W21" s="92">
        <v>3</v>
      </c>
      <c r="X21" s="92">
        <v>1</v>
      </c>
      <c r="Y21" s="86"/>
      <c r="Z21" s="86"/>
      <c r="AA21" s="86"/>
      <c r="AB21" s="86"/>
      <c r="AC21" s="86"/>
      <c r="AD21" s="86"/>
      <c r="AE21" s="86"/>
      <c r="AF21" s="86"/>
      <c r="AG21" s="86" t="str">
        <f>_xlfn.IFNA(VLOOKUP(Tabla26[[#This Row],[CODIGO_OPERATIVO]],'Cod_Operativo MinSegSecSeg'!A16:C24,2,FALSE),"")</f>
        <v/>
      </c>
    </row>
    <row r="22" spans="1:33" ht="45" customHeight="1" x14ac:dyDescent="0.25">
      <c r="A22" s="74" t="str">
        <f t="shared" si="0"/>
        <v>OSR-947-UR5/24</v>
      </c>
      <c r="B22" s="140" t="str">
        <f t="shared" si="1"/>
        <v>OSR-947-UR5/24_2411210000</v>
      </c>
      <c r="C22" s="85" t="s">
        <v>601</v>
      </c>
      <c r="D22" s="85">
        <v>947</v>
      </c>
      <c r="E22" s="85" t="s">
        <v>62</v>
      </c>
      <c r="F22" s="85">
        <v>24</v>
      </c>
      <c r="G22" s="156">
        <v>45617</v>
      </c>
      <c r="H22" s="218">
        <v>1</v>
      </c>
      <c r="I22" s="160" t="s">
        <v>631</v>
      </c>
      <c r="J22" s="86" t="s">
        <v>55</v>
      </c>
      <c r="K22" s="86" t="s">
        <v>524</v>
      </c>
      <c r="L22" s="86" t="s">
        <v>323</v>
      </c>
      <c r="M22" s="159" t="s">
        <v>609</v>
      </c>
      <c r="N22" s="91" t="s">
        <v>632</v>
      </c>
      <c r="O22" s="160">
        <v>-3298394</v>
      </c>
      <c r="P22" s="160">
        <v>-6064190</v>
      </c>
      <c r="Q22" s="86"/>
      <c r="R22" s="86"/>
      <c r="S22" s="87"/>
      <c r="T22" s="87"/>
      <c r="U22" s="86"/>
      <c r="V22" s="87"/>
      <c r="W22" s="91">
        <v>4</v>
      </c>
      <c r="X22" s="87">
        <v>1</v>
      </c>
      <c r="Y22" s="86"/>
      <c r="Z22" s="86"/>
      <c r="AA22" s="86"/>
      <c r="AB22" s="86"/>
      <c r="AC22" s="86"/>
      <c r="AD22" s="86"/>
      <c r="AE22" s="86"/>
      <c r="AF22" s="86"/>
      <c r="AG22" s="86" t="str">
        <f>_xlfn.IFNA(VLOOKUP(Tabla26[[#This Row],[CODIGO_OPERATIVO]],'Cod_Operativo MinSegSecSeg'!A17:C25,2,FALSE),"")</f>
        <v/>
      </c>
    </row>
    <row r="23" spans="1:33" ht="45" customHeight="1" x14ac:dyDescent="0.25">
      <c r="A23" s="74" t="str">
        <f t="shared" si="0"/>
        <v>OSL-1872-UR1/24</v>
      </c>
      <c r="B23" s="140" t="str">
        <f t="shared" si="1"/>
        <v>OSL-1872-UR1/24_2411210000</v>
      </c>
      <c r="C23" s="85" t="s">
        <v>615</v>
      </c>
      <c r="D23" s="85">
        <v>1872</v>
      </c>
      <c r="E23" s="85" t="s">
        <v>58</v>
      </c>
      <c r="F23" s="85">
        <v>24</v>
      </c>
      <c r="G23" s="156">
        <v>45617</v>
      </c>
      <c r="H23" s="218">
        <v>1</v>
      </c>
      <c r="I23" s="160" t="s">
        <v>630</v>
      </c>
      <c r="J23" s="86" t="s">
        <v>55</v>
      </c>
      <c r="K23" s="86" t="s">
        <v>532</v>
      </c>
      <c r="L23" s="86" t="s">
        <v>135</v>
      </c>
      <c r="M23" s="159" t="s">
        <v>633</v>
      </c>
      <c r="N23" s="161" t="s">
        <v>634</v>
      </c>
      <c r="O23" s="92">
        <v>-3486263</v>
      </c>
      <c r="P23" s="92">
        <v>-5852016</v>
      </c>
      <c r="Q23" s="86"/>
      <c r="R23" s="86"/>
      <c r="S23" s="87"/>
      <c r="T23" s="87"/>
      <c r="U23" s="86"/>
      <c r="V23" s="87"/>
      <c r="W23" s="91">
        <v>4</v>
      </c>
      <c r="X23" s="91">
        <v>1</v>
      </c>
      <c r="Y23" s="86"/>
      <c r="Z23" s="86"/>
      <c r="AA23" s="86"/>
      <c r="AB23" s="86"/>
      <c r="AC23" s="86"/>
      <c r="AD23" s="86"/>
      <c r="AE23" s="86"/>
      <c r="AF23" s="86"/>
      <c r="AG23" s="86" t="str">
        <f>_xlfn.IFNA(VLOOKUP(Tabla26[[#This Row],[CODIGO_OPERATIVO]],'Cod_Operativo MinSegSecSeg'!A18:C26,2,FALSE),"")</f>
        <v/>
      </c>
    </row>
    <row r="24" spans="1:33" ht="45" customHeight="1" x14ac:dyDescent="0.25">
      <c r="A24" s="74" t="str">
        <f t="shared" si="0"/>
        <v>OSL-900-UOESA/24</v>
      </c>
      <c r="B24" s="140" t="str">
        <f t="shared" si="1"/>
        <v>OSL-900-UOESA/24_2411210000</v>
      </c>
      <c r="C24" s="85" t="s">
        <v>615</v>
      </c>
      <c r="D24" s="85">
        <v>900</v>
      </c>
      <c r="E24" s="85" t="s">
        <v>584</v>
      </c>
      <c r="F24" s="85">
        <v>24</v>
      </c>
      <c r="G24" s="156">
        <v>45617</v>
      </c>
      <c r="H24" s="218">
        <v>1</v>
      </c>
      <c r="I24" s="93" t="s">
        <v>629</v>
      </c>
      <c r="J24" s="86" t="s">
        <v>55</v>
      </c>
      <c r="K24" s="86" t="s">
        <v>532</v>
      </c>
      <c r="L24" s="86"/>
      <c r="M24" s="162" t="s">
        <v>668</v>
      </c>
      <c r="N24" s="87" t="s">
        <v>668</v>
      </c>
      <c r="O24" s="96"/>
      <c r="P24" s="96"/>
      <c r="Q24" s="86"/>
      <c r="R24" s="86"/>
      <c r="S24" s="87"/>
      <c r="T24" s="87"/>
      <c r="U24" s="86"/>
      <c r="V24" s="87"/>
      <c r="W24" s="91">
        <v>4</v>
      </c>
      <c r="X24" s="91">
        <v>1</v>
      </c>
      <c r="Y24" s="86"/>
      <c r="Z24" s="86"/>
      <c r="AA24" s="86"/>
      <c r="AB24" s="86"/>
      <c r="AC24" s="86"/>
      <c r="AD24" s="86"/>
      <c r="AE24" s="86"/>
      <c r="AF24" s="86"/>
      <c r="AG24" s="86" t="str">
        <f>_xlfn.IFNA(VLOOKUP(Tabla26[[#This Row],[CODIGO_OPERATIVO]],'Cod_Operativo MinSegSecSeg'!A19:C27,2,FALSE),"")</f>
        <v/>
      </c>
    </row>
    <row r="25" spans="1:33" ht="45" customHeight="1" x14ac:dyDescent="0.25">
      <c r="A25" s="74" t="str">
        <f t="shared" si="0"/>
        <v>DOL-1-UR1/24</v>
      </c>
      <c r="B25" s="140" t="str">
        <f t="shared" si="1"/>
        <v>DOL-1-UR1/24_2411210700</v>
      </c>
      <c r="C25" s="85" t="s">
        <v>619</v>
      </c>
      <c r="D25" s="85">
        <v>1</v>
      </c>
      <c r="E25" s="85" t="s">
        <v>58</v>
      </c>
      <c r="F25" s="85">
        <v>24</v>
      </c>
      <c r="G25" s="156">
        <v>45617</v>
      </c>
      <c r="H25" s="218">
        <v>0.29166666666666669</v>
      </c>
      <c r="I25" s="157" t="s">
        <v>620</v>
      </c>
      <c r="J25" s="86" t="s">
        <v>53</v>
      </c>
      <c r="K25" s="86" t="s">
        <v>532</v>
      </c>
      <c r="L25" s="86"/>
      <c r="M25" s="86" t="s">
        <v>621</v>
      </c>
      <c r="N25" s="94" t="s">
        <v>622</v>
      </c>
      <c r="O25" s="157">
        <v>-3460902</v>
      </c>
      <c r="P25" s="86">
        <v>-5837992</v>
      </c>
      <c r="Q25" s="86"/>
      <c r="R25" s="86"/>
      <c r="S25" s="87"/>
      <c r="T25" s="87"/>
      <c r="U25" s="86"/>
      <c r="V25" s="87"/>
      <c r="W25" s="87">
        <v>2</v>
      </c>
      <c r="X25" s="87"/>
      <c r="Y25" s="86"/>
      <c r="Z25" s="86"/>
      <c r="AA25" s="86"/>
      <c r="AB25" s="86"/>
      <c r="AC25" s="86"/>
      <c r="AD25" s="86"/>
      <c r="AE25" s="86"/>
      <c r="AF25" s="86"/>
      <c r="AG25" s="86" t="str">
        <f>_xlfn.IFNA(VLOOKUP(Tabla26[[#This Row],[CODIGO_OPERATIVO]],'Cod_Operativo MinSegSecSeg'!A19:C27,2,FALSE),"")</f>
        <v/>
      </c>
    </row>
    <row r="26" spans="1:33" ht="45" customHeight="1" x14ac:dyDescent="0.25">
      <c r="A26" s="74" t="str">
        <f t="shared" si="0"/>
        <v>DOL-29-UR4/24</v>
      </c>
      <c r="B26" s="140" t="str">
        <f t="shared" si="1"/>
        <v>DOL-29-UR4/24_2411210700</v>
      </c>
      <c r="C26" s="85" t="s">
        <v>619</v>
      </c>
      <c r="D26" s="85">
        <v>29</v>
      </c>
      <c r="E26" s="85" t="s">
        <v>61</v>
      </c>
      <c r="F26" s="85">
        <v>24</v>
      </c>
      <c r="G26" s="156">
        <v>45617</v>
      </c>
      <c r="H26" s="218">
        <v>0.29166666666666669</v>
      </c>
      <c r="I26" s="94" t="s">
        <v>623</v>
      </c>
      <c r="J26" s="86" t="s">
        <v>53</v>
      </c>
      <c r="K26" s="86" t="s">
        <v>524</v>
      </c>
      <c r="L26" s="86"/>
      <c r="M26" s="159" t="s">
        <v>609</v>
      </c>
      <c r="N26" s="95" t="s">
        <v>625</v>
      </c>
      <c r="O26" s="95" t="s">
        <v>624</v>
      </c>
      <c r="P26" s="86">
        <v>-6065445</v>
      </c>
      <c r="Q26" s="86"/>
      <c r="R26" s="86"/>
      <c r="S26" s="87"/>
      <c r="T26" s="87"/>
      <c r="U26" s="86"/>
      <c r="V26" s="87"/>
      <c r="W26" s="87">
        <v>2</v>
      </c>
      <c r="X26" s="87"/>
      <c r="Y26" s="86"/>
      <c r="Z26" s="86"/>
      <c r="AA26" s="86"/>
      <c r="AB26" s="86"/>
      <c r="AC26" s="86"/>
      <c r="AD26" s="86"/>
      <c r="AE26" s="86"/>
      <c r="AF26" s="86"/>
      <c r="AG26" s="86" t="str">
        <f>_xlfn.IFNA(VLOOKUP(Tabla26[[#This Row],[CODIGO_OPERATIVO]],'Cod_Operativo MinSegSecSeg'!A20:C28,2,FALSE),"")</f>
        <v/>
      </c>
    </row>
    <row r="27" spans="1:33" ht="45" customHeight="1" x14ac:dyDescent="0.25">
      <c r="A27" s="74" t="str">
        <f t="shared" si="0"/>
        <v>OSL-2291-UR1/24</v>
      </c>
      <c r="B27" s="140" t="str">
        <f t="shared" si="1"/>
        <v>OSL-2291-UR1/24_2411211300</v>
      </c>
      <c r="C27" s="86" t="s">
        <v>615</v>
      </c>
      <c r="D27" s="86">
        <v>2291</v>
      </c>
      <c r="E27" s="86" t="s">
        <v>58</v>
      </c>
      <c r="F27" s="86">
        <v>24</v>
      </c>
      <c r="G27" s="156">
        <v>45617</v>
      </c>
      <c r="H27" s="218">
        <v>0.54166666666666663</v>
      </c>
      <c r="I27" s="86" t="s">
        <v>626</v>
      </c>
      <c r="J27" s="86" t="s">
        <v>53</v>
      </c>
      <c r="K27" s="86" t="s">
        <v>532</v>
      </c>
      <c r="L27" s="86"/>
      <c r="M27" s="159" t="s">
        <v>621</v>
      </c>
      <c r="N27" s="94" t="s">
        <v>627</v>
      </c>
      <c r="O27" s="157">
        <v>-3455847</v>
      </c>
      <c r="P27" s="86">
        <v>-5841587</v>
      </c>
      <c r="Q27" s="86"/>
      <c r="R27" s="86"/>
      <c r="S27" s="87"/>
      <c r="T27" s="87"/>
      <c r="U27" s="86"/>
      <c r="V27" s="87"/>
      <c r="W27" s="87">
        <v>8</v>
      </c>
      <c r="X27" s="87">
        <v>2</v>
      </c>
      <c r="Y27" s="86"/>
      <c r="Z27" s="86"/>
      <c r="AA27" s="86"/>
      <c r="AB27" s="86"/>
      <c r="AC27" s="86"/>
      <c r="AD27" s="86"/>
      <c r="AE27" s="86"/>
      <c r="AF27" s="86">
        <v>6</v>
      </c>
      <c r="AG27" s="86" t="s">
        <v>635</v>
      </c>
    </row>
    <row r="28" spans="1:33" ht="45" customHeight="1" x14ac:dyDescent="0.25">
      <c r="A28" s="74" t="str">
        <f t="shared" si="0"/>
        <v>OSR-1089-UR1/24</v>
      </c>
      <c r="B28" s="140" t="str">
        <f t="shared" si="1"/>
        <v>OSR-1089-UR1/24_2411211600</v>
      </c>
      <c r="C28" s="85" t="s">
        <v>601</v>
      </c>
      <c r="D28" s="85">
        <v>1089</v>
      </c>
      <c r="E28" s="85" t="s">
        <v>58</v>
      </c>
      <c r="F28" s="85">
        <v>24</v>
      </c>
      <c r="G28" s="156">
        <v>45617</v>
      </c>
      <c r="H28" s="218">
        <v>0.66666666666666663</v>
      </c>
      <c r="I28" s="86" t="s">
        <v>626</v>
      </c>
      <c r="J28" s="86" t="s">
        <v>53</v>
      </c>
      <c r="K28" s="86" t="s">
        <v>532</v>
      </c>
      <c r="L28" s="86"/>
      <c r="M28" s="159" t="s">
        <v>621</v>
      </c>
      <c r="N28" s="87" t="s">
        <v>638</v>
      </c>
      <c r="O28" s="96" t="s">
        <v>636</v>
      </c>
      <c r="P28" s="96" t="s">
        <v>637</v>
      </c>
      <c r="Q28" s="86"/>
      <c r="R28" s="86"/>
      <c r="S28" s="87"/>
      <c r="T28" s="87"/>
      <c r="U28" s="86"/>
      <c r="V28" s="87"/>
      <c r="W28" s="87">
        <v>17</v>
      </c>
      <c r="X28" s="87">
        <v>2</v>
      </c>
      <c r="Y28" s="86"/>
      <c r="Z28" s="86"/>
      <c r="AA28" s="86"/>
      <c r="AB28" s="86"/>
      <c r="AC28" s="86"/>
      <c r="AD28" s="86"/>
      <c r="AE28" s="86"/>
      <c r="AF28" s="86"/>
      <c r="AG28" s="86" t="s">
        <v>667</v>
      </c>
    </row>
    <row r="29" spans="1:33" ht="45" customHeight="1" x14ac:dyDescent="0.25">
      <c r="A29" s="74" t="str">
        <f t="shared" si="0"/>
        <v>OSR-1090-UR1/24</v>
      </c>
      <c r="B29" s="140" t="str">
        <f t="shared" si="1"/>
        <v>OSR-1090-UR1/24_2411211300</v>
      </c>
      <c r="C29" s="85" t="s">
        <v>601</v>
      </c>
      <c r="D29" s="85">
        <v>1090</v>
      </c>
      <c r="E29" s="85" t="s">
        <v>58</v>
      </c>
      <c r="F29" s="85">
        <v>24</v>
      </c>
      <c r="G29" s="156">
        <v>45617</v>
      </c>
      <c r="H29" s="218">
        <v>0.54166666666666663</v>
      </c>
      <c r="I29" s="86" t="s">
        <v>639</v>
      </c>
      <c r="J29" s="86" t="s">
        <v>55</v>
      </c>
      <c r="K29" s="86" t="s">
        <v>532</v>
      </c>
      <c r="L29" s="86" t="s">
        <v>135</v>
      </c>
      <c r="M29" s="159" t="s">
        <v>633</v>
      </c>
      <c r="N29" s="87" t="s">
        <v>640</v>
      </c>
      <c r="O29" s="96" t="s">
        <v>641</v>
      </c>
      <c r="P29" s="96" t="s">
        <v>642</v>
      </c>
      <c r="Q29" s="86"/>
      <c r="R29" s="86"/>
      <c r="S29" s="87"/>
      <c r="T29" s="87"/>
      <c r="U29" s="86"/>
      <c r="V29" s="87"/>
      <c r="W29" s="87">
        <v>18</v>
      </c>
      <c r="X29" s="87">
        <v>2</v>
      </c>
      <c r="Y29" s="86"/>
      <c r="Z29" s="86"/>
      <c r="AA29" s="86"/>
      <c r="AB29" s="86"/>
      <c r="AC29" s="86"/>
      <c r="AD29" s="86"/>
      <c r="AE29" s="86"/>
      <c r="AF29" s="86"/>
      <c r="AG29" s="86" t="str">
        <f>_xlfn.IFNA(VLOOKUP(Tabla26[[#This Row],[CODIGO_OPERATIVO]],'Cod_Operativo MinSegSecSeg'!A26:C34,2,FALSE),"")</f>
        <v/>
      </c>
    </row>
    <row r="30" spans="1:33" s="1" customFormat="1" ht="45" customHeight="1" x14ac:dyDescent="0.25">
      <c r="A30" s="74" t="str">
        <f t="shared" si="0"/>
        <v>OSR-985-UR1/24</v>
      </c>
      <c r="B30" s="74" t="str">
        <f t="shared" si="1"/>
        <v>OSR-985-UR1/24_2411221300</v>
      </c>
      <c r="C30" s="97" t="s">
        <v>601</v>
      </c>
      <c r="D30" s="97">
        <v>985</v>
      </c>
      <c r="E30" s="97" t="s">
        <v>58</v>
      </c>
      <c r="F30" s="97">
        <v>24</v>
      </c>
      <c r="G30" s="98">
        <v>45618</v>
      </c>
      <c r="H30" s="219">
        <v>0.54166666666666663</v>
      </c>
      <c r="I30" s="99" t="s">
        <v>602</v>
      </c>
      <c r="J30" s="99" t="s">
        <v>53</v>
      </c>
      <c r="K30" s="99" t="s">
        <v>532</v>
      </c>
      <c r="L30" s="103" t="s">
        <v>135</v>
      </c>
      <c r="M30" s="99" t="s">
        <v>135</v>
      </c>
      <c r="N30" s="100" t="s">
        <v>643</v>
      </c>
      <c r="O30" s="101" t="s">
        <v>651</v>
      </c>
      <c r="P30" s="101" t="s">
        <v>652</v>
      </c>
      <c r="Q30" s="99"/>
      <c r="R30" s="99"/>
      <c r="S30" s="100">
        <v>13</v>
      </c>
      <c r="T30" s="100">
        <v>13</v>
      </c>
      <c r="U30" s="102"/>
      <c r="V30" s="100">
        <v>26</v>
      </c>
      <c r="W30" s="100">
        <v>4</v>
      </c>
      <c r="X30" s="100">
        <v>1</v>
      </c>
      <c r="Y30" s="99"/>
      <c r="Z30" s="99"/>
      <c r="AA30" s="99"/>
      <c r="AB30" s="99"/>
      <c r="AC30" s="99"/>
      <c r="AD30" s="99"/>
      <c r="AE30" s="99"/>
      <c r="AF30" s="99"/>
      <c r="AG30" s="99" t="str">
        <f>_xlfn.IFNA(VLOOKUP(Tabla26[[#This Row],[CODIGO_OPERATIVO]],'Cod_Operativo MinSegSecSeg'!A27:C35,2,FALSE),"")</f>
        <v/>
      </c>
    </row>
    <row r="31" spans="1:33" s="1" customFormat="1" ht="45" customHeight="1" x14ac:dyDescent="0.25">
      <c r="A31" s="74" t="str">
        <f t="shared" si="0"/>
        <v>OSR-1096-UR1/24</v>
      </c>
      <c r="B31" s="74" t="str">
        <f t="shared" si="1"/>
        <v>OSR-1096-UR1/24_2411221659</v>
      </c>
      <c r="C31" s="97" t="s">
        <v>601</v>
      </c>
      <c r="D31" s="97">
        <v>1096</v>
      </c>
      <c r="E31" s="97" t="s">
        <v>58</v>
      </c>
      <c r="F31" s="97">
        <v>24</v>
      </c>
      <c r="G31" s="98">
        <v>45618</v>
      </c>
      <c r="H31" s="219">
        <v>0.70763888888888893</v>
      </c>
      <c r="I31" s="100" t="s">
        <v>665</v>
      </c>
      <c r="J31" s="99" t="s">
        <v>53</v>
      </c>
      <c r="K31" s="99" t="s">
        <v>532</v>
      </c>
      <c r="L31" s="103" t="s">
        <v>96</v>
      </c>
      <c r="M31" s="103" t="s">
        <v>96</v>
      </c>
      <c r="N31" s="100" t="s">
        <v>644</v>
      </c>
      <c r="O31" s="101" t="s">
        <v>653</v>
      </c>
      <c r="P31" s="101" t="s">
        <v>654</v>
      </c>
      <c r="Q31" s="99"/>
      <c r="R31" s="99"/>
      <c r="S31" s="100">
        <v>11</v>
      </c>
      <c r="T31" s="100">
        <v>12</v>
      </c>
      <c r="U31" s="100">
        <v>23</v>
      </c>
      <c r="V31" s="102"/>
      <c r="W31" s="100">
        <v>5</v>
      </c>
      <c r="X31" s="100">
        <v>1</v>
      </c>
      <c r="Y31" s="99"/>
      <c r="Z31" s="99"/>
      <c r="AA31" s="99"/>
      <c r="AB31" s="99"/>
      <c r="AC31" s="99"/>
      <c r="AD31" s="99"/>
      <c r="AE31" s="99"/>
      <c r="AF31" s="99">
        <v>8</v>
      </c>
      <c r="AG31" s="99" t="s">
        <v>666</v>
      </c>
    </row>
    <row r="32" spans="1:33" s="1" customFormat="1" ht="45" customHeight="1" x14ac:dyDescent="0.25">
      <c r="A32" s="74" t="str">
        <f t="shared" si="0"/>
        <v>OSR-1096-UR1/24</v>
      </c>
      <c r="B32" s="74" t="str">
        <f t="shared" si="1"/>
        <v>OSR-1096-UR1/24_2411221700</v>
      </c>
      <c r="C32" s="97" t="s">
        <v>601</v>
      </c>
      <c r="D32" s="97">
        <v>1096</v>
      </c>
      <c r="E32" s="97" t="s">
        <v>58</v>
      </c>
      <c r="F32" s="97">
        <v>24</v>
      </c>
      <c r="G32" s="98">
        <v>45618</v>
      </c>
      <c r="H32" s="219">
        <v>0.70833333333333337</v>
      </c>
      <c r="I32" s="100" t="s">
        <v>665</v>
      </c>
      <c r="J32" s="99" t="s">
        <v>53</v>
      </c>
      <c r="K32" s="99" t="s">
        <v>532</v>
      </c>
      <c r="L32" s="103" t="s">
        <v>96</v>
      </c>
      <c r="M32" s="103" t="s">
        <v>96</v>
      </c>
      <c r="N32" s="100" t="s">
        <v>645</v>
      </c>
      <c r="O32" s="101" t="s">
        <v>655</v>
      </c>
      <c r="P32" s="101" t="s">
        <v>656</v>
      </c>
      <c r="Q32" s="99"/>
      <c r="R32" s="99"/>
      <c r="S32" s="100">
        <v>16</v>
      </c>
      <c r="T32" s="100">
        <v>19</v>
      </c>
      <c r="U32" s="100">
        <v>35</v>
      </c>
      <c r="V32" s="102"/>
      <c r="W32" s="100">
        <v>5</v>
      </c>
      <c r="X32" s="100">
        <v>1</v>
      </c>
      <c r="Y32" s="99"/>
      <c r="Z32" s="99"/>
      <c r="AA32" s="99"/>
      <c r="AB32" s="99"/>
      <c r="AC32" s="99"/>
      <c r="AD32" s="99"/>
      <c r="AE32" s="99"/>
      <c r="AF32" s="99">
        <v>8</v>
      </c>
      <c r="AG32" s="99" t="s">
        <v>666</v>
      </c>
    </row>
    <row r="33" spans="1:33" s="1" customFormat="1" ht="45" customHeight="1" x14ac:dyDescent="0.25">
      <c r="A33" s="74" t="str">
        <f t="shared" si="0"/>
        <v>OSR-1096-UR1/24</v>
      </c>
      <c r="B33" s="74" t="str">
        <f t="shared" si="1"/>
        <v>OSR-1096-UR1/24_2411221931</v>
      </c>
      <c r="C33" s="97" t="s">
        <v>601</v>
      </c>
      <c r="D33" s="97">
        <v>1096</v>
      </c>
      <c r="E33" s="97" t="s">
        <v>58</v>
      </c>
      <c r="F33" s="97">
        <v>24</v>
      </c>
      <c r="G33" s="98">
        <v>45618</v>
      </c>
      <c r="H33" s="219">
        <v>0.81319444444444444</v>
      </c>
      <c r="I33" s="100" t="s">
        <v>665</v>
      </c>
      <c r="J33" s="99" t="s">
        <v>53</v>
      </c>
      <c r="K33" s="99" t="s">
        <v>532</v>
      </c>
      <c r="L33" s="103" t="s">
        <v>96</v>
      </c>
      <c r="M33" s="103" t="s">
        <v>96</v>
      </c>
      <c r="N33" s="100" t="s">
        <v>646</v>
      </c>
      <c r="O33" s="101" t="s">
        <v>657</v>
      </c>
      <c r="P33" s="101" t="s">
        <v>658</v>
      </c>
      <c r="Q33" s="99"/>
      <c r="R33" s="99"/>
      <c r="S33" s="100">
        <v>7</v>
      </c>
      <c r="T33" s="100">
        <v>8</v>
      </c>
      <c r="U33" s="100">
        <v>15</v>
      </c>
      <c r="V33" s="102"/>
      <c r="W33" s="100">
        <v>5</v>
      </c>
      <c r="X33" s="100">
        <v>1</v>
      </c>
      <c r="Y33" s="99"/>
      <c r="Z33" s="99"/>
      <c r="AA33" s="99"/>
      <c r="AB33" s="99"/>
      <c r="AC33" s="99"/>
      <c r="AD33" s="99"/>
      <c r="AE33" s="99"/>
      <c r="AF33" s="99">
        <v>8</v>
      </c>
      <c r="AG33" s="99" t="s">
        <v>666</v>
      </c>
    </row>
    <row r="34" spans="1:33" s="1" customFormat="1" ht="45" customHeight="1" x14ac:dyDescent="0.25">
      <c r="A34" s="74" t="str">
        <f t="shared" si="0"/>
        <v>OSR-1096-UR1/24</v>
      </c>
      <c r="B34" s="74" t="str">
        <f t="shared" si="1"/>
        <v>OSR-1096-UR1/24_2411221930</v>
      </c>
      <c r="C34" s="97" t="s">
        <v>601</v>
      </c>
      <c r="D34" s="97">
        <v>1096</v>
      </c>
      <c r="E34" s="97" t="s">
        <v>58</v>
      </c>
      <c r="F34" s="97">
        <v>24</v>
      </c>
      <c r="G34" s="98">
        <v>45618</v>
      </c>
      <c r="H34" s="219">
        <v>0.8125</v>
      </c>
      <c r="I34" s="100" t="s">
        <v>665</v>
      </c>
      <c r="J34" s="99" t="s">
        <v>53</v>
      </c>
      <c r="K34" s="99" t="s">
        <v>532</v>
      </c>
      <c r="L34" s="103" t="s">
        <v>96</v>
      </c>
      <c r="M34" s="103" t="s">
        <v>96</v>
      </c>
      <c r="N34" s="100" t="s">
        <v>647</v>
      </c>
      <c r="O34" s="101" t="s">
        <v>657</v>
      </c>
      <c r="P34" s="101" t="s">
        <v>658</v>
      </c>
      <c r="Q34" s="99"/>
      <c r="R34" s="99"/>
      <c r="S34" s="100">
        <v>15</v>
      </c>
      <c r="T34" s="100">
        <v>25</v>
      </c>
      <c r="U34" s="100">
        <v>40</v>
      </c>
      <c r="V34" s="102"/>
      <c r="W34" s="100">
        <v>5</v>
      </c>
      <c r="X34" s="100">
        <v>1</v>
      </c>
      <c r="Y34" s="99"/>
      <c r="Z34" s="99"/>
      <c r="AA34" s="99"/>
      <c r="AB34" s="99"/>
      <c r="AC34" s="99"/>
      <c r="AD34" s="99"/>
      <c r="AE34" s="99"/>
      <c r="AF34" s="99">
        <v>8</v>
      </c>
      <c r="AG34" s="99" t="s">
        <v>666</v>
      </c>
    </row>
    <row r="35" spans="1:33" s="1" customFormat="1" ht="45" customHeight="1" x14ac:dyDescent="0.25">
      <c r="A35" s="74" t="str">
        <f t="shared" ref="A35:A70" si="2">IF(ISBLANK(C35),"",CONCATENATE(C35,"-",D35,"-",E35,"/",F35))</f>
        <v>OSR-1096-UR1/24</v>
      </c>
      <c r="B35" s="74" t="str">
        <f t="shared" ref="B35:B68" si="3">IF(ISBLANK(C35),"",CONCATENATE(A35,"_",TEXT(G35,"yymmdd"),TEXT(H35,"hhmm")))</f>
        <v>OSR-1096-UR1/24_2411222159</v>
      </c>
      <c r="C35" s="97" t="s">
        <v>601</v>
      </c>
      <c r="D35" s="97">
        <v>1096</v>
      </c>
      <c r="E35" s="97" t="s">
        <v>58</v>
      </c>
      <c r="F35" s="97">
        <v>24</v>
      </c>
      <c r="G35" s="98">
        <v>45618</v>
      </c>
      <c r="H35" s="219">
        <v>0.9159722222222223</v>
      </c>
      <c r="I35" s="100" t="s">
        <v>665</v>
      </c>
      <c r="J35" s="99" t="s">
        <v>53</v>
      </c>
      <c r="K35" s="99" t="s">
        <v>532</v>
      </c>
      <c r="L35" s="103" t="s">
        <v>96</v>
      </c>
      <c r="M35" s="103" t="s">
        <v>96</v>
      </c>
      <c r="N35" s="100" t="s">
        <v>648</v>
      </c>
      <c r="O35" s="101" t="s">
        <v>659</v>
      </c>
      <c r="P35" s="101" t="s">
        <v>660</v>
      </c>
      <c r="Q35" s="99"/>
      <c r="R35" s="99"/>
      <c r="S35" s="100">
        <v>5</v>
      </c>
      <c r="T35" s="100">
        <v>6</v>
      </c>
      <c r="U35" s="100">
        <v>11</v>
      </c>
      <c r="V35" s="102"/>
      <c r="W35" s="100">
        <v>5</v>
      </c>
      <c r="X35" s="100">
        <v>1</v>
      </c>
      <c r="Y35" s="99"/>
      <c r="Z35" s="99"/>
      <c r="AA35" s="99"/>
      <c r="AB35" s="99"/>
      <c r="AC35" s="99"/>
      <c r="AD35" s="99"/>
      <c r="AE35" s="99"/>
      <c r="AF35" s="99">
        <v>8</v>
      </c>
      <c r="AG35" s="99" t="s">
        <v>666</v>
      </c>
    </row>
    <row r="36" spans="1:33" s="1" customFormat="1" ht="45" customHeight="1" x14ac:dyDescent="0.25">
      <c r="A36" s="74" t="str">
        <f t="shared" si="2"/>
        <v>OSR-1096-UR1/24</v>
      </c>
      <c r="B36" s="74" t="str">
        <f t="shared" si="3"/>
        <v>OSR-1096-UR1/24_2411222200</v>
      </c>
      <c r="C36" s="97" t="s">
        <v>601</v>
      </c>
      <c r="D36" s="97">
        <v>1096</v>
      </c>
      <c r="E36" s="97" t="s">
        <v>58</v>
      </c>
      <c r="F36" s="97">
        <v>24</v>
      </c>
      <c r="G36" s="98">
        <v>45618</v>
      </c>
      <c r="H36" s="219">
        <v>0.91666666666666663</v>
      </c>
      <c r="I36" s="100" t="s">
        <v>665</v>
      </c>
      <c r="J36" s="99" t="s">
        <v>53</v>
      </c>
      <c r="K36" s="99" t="s">
        <v>532</v>
      </c>
      <c r="L36" s="103" t="s">
        <v>96</v>
      </c>
      <c r="M36" s="103" t="s">
        <v>96</v>
      </c>
      <c r="N36" s="100" t="s">
        <v>649</v>
      </c>
      <c r="O36" s="101" t="s">
        <v>661</v>
      </c>
      <c r="P36" s="101" t="s">
        <v>662</v>
      </c>
      <c r="Q36" s="99"/>
      <c r="R36" s="99"/>
      <c r="S36" s="100">
        <v>13</v>
      </c>
      <c r="T36" s="100">
        <v>9</v>
      </c>
      <c r="U36" s="100">
        <v>22</v>
      </c>
      <c r="V36" s="102"/>
      <c r="W36" s="100">
        <v>5</v>
      </c>
      <c r="X36" s="100">
        <v>1</v>
      </c>
      <c r="Y36" s="99"/>
      <c r="Z36" s="99"/>
      <c r="AA36" s="99"/>
      <c r="AB36" s="99"/>
      <c r="AC36" s="99"/>
      <c r="AD36" s="99"/>
      <c r="AE36" s="99"/>
      <c r="AF36" s="99">
        <v>8</v>
      </c>
      <c r="AG36" s="99" t="s">
        <v>666</v>
      </c>
    </row>
    <row r="37" spans="1:33" s="1" customFormat="1" ht="45" customHeight="1" x14ac:dyDescent="0.25">
      <c r="A37" s="74" t="str">
        <f t="shared" si="2"/>
        <v>OSR-963-UR4/24</v>
      </c>
      <c r="B37" s="74" t="str">
        <f t="shared" si="3"/>
        <v>OSR-963-UR4/24_2411221900</v>
      </c>
      <c r="C37" s="97" t="s">
        <v>601</v>
      </c>
      <c r="D37" s="97">
        <v>963</v>
      </c>
      <c r="E37" s="97" t="s">
        <v>61</v>
      </c>
      <c r="F37" s="97">
        <v>24</v>
      </c>
      <c r="G37" s="98">
        <v>45618</v>
      </c>
      <c r="H37" s="219">
        <v>0.79166666666666663</v>
      </c>
      <c r="I37" s="104" t="s">
        <v>604</v>
      </c>
      <c r="J37" s="99" t="s">
        <v>53</v>
      </c>
      <c r="K37" s="99" t="s">
        <v>524</v>
      </c>
      <c r="L37" s="103" t="s">
        <v>323</v>
      </c>
      <c r="M37" s="103"/>
      <c r="N37" s="104" t="s">
        <v>605</v>
      </c>
      <c r="O37" s="105" t="s">
        <v>603</v>
      </c>
      <c r="P37" s="105" t="s">
        <v>603</v>
      </c>
      <c r="Q37" s="99"/>
      <c r="R37" s="99"/>
      <c r="S37" s="105">
        <v>20</v>
      </c>
      <c r="T37" s="105">
        <v>31</v>
      </c>
      <c r="U37" s="100"/>
      <c r="V37" s="104">
        <v>51</v>
      </c>
      <c r="W37" s="104">
        <v>10</v>
      </c>
      <c r="X37" s="104">
        <v>4</v>
      </c>
      <c r="Y37" s="99"/>
      <c r="Z37" s="99"/>
      <c r="AA37" s="99"/>
      <c r="AB37" s="99"/>
      <c r="AC37" s="99"/>
      <c r="AD37" s="99"/>
      <c r="AE37" s="99"/>
      <c r="AF37" s="99">
        <v>5</v>
      </c>
      <c r="AG37" s="99" t="s">
        <v>45</v>
      </c>
    </row>
    <row r="38" spans="1:33" s="1" customFormat="1" ht="45" customHeight="1" x14ac:dyDescent="0.25">
      <c r="A38" s="74" t="str">
        <f t="shared" si="2"/>
        <v>OSR-963-UR4/24</v>
      </c>
      <c r="B38" s="74" t="str">
        <f t="shared" si="3"/>
        <v>OSR-963-UR4/24_2411220700</v>
      </c>
      <c r="C38" s="97" t="s">
        <v>601</v>
      </c>
      <c r="D38" s="97">
        <v>963</v>
      </c>
      <c r="E38" s="97" t="s">
        <v>61</v>
      </c>
      <c r="F38" s="97">
        <v>24</v>
      </c>
      <c r="G38" s="98">
        <v>45618</v>
      </c>
      <c r="H38" s="219">
        <v>0.29166666666666669</v>
      </c>
      <c r="I38" s="104" t="s">
        <v>604</v>
      </c>
      <c r="J38" s="99" t="s">
        <v>53</v>
      </c>
      <c r="K38" s="99" t="s">
        <v>524</v>
      </c>
      <c r="L38" s="103" t="s">
        <v>323</v>
      </c>
      <c r="M38" s="103"/>
      <c r="N38" s="104" t="s">
        <v>605</v>
      </c>
      <c r="O38" s="105" t="s">
        <v>603</v>
      </c>
      <c r="P38" s="105" t="s">
        <v>603</v>
      </c>
      <c r="Q38" s="99"/>
      <c r="R38" s="99"/>
      <c r="S38" s="105">
        <v>16</v>
      </c>
      <c r="T38" s="105">
        <v>31</v>
      </c>
      <c r="U38" s="100"/>
      <c r="V38" s="104">
        <v>47</v>
      </c>
      <c r="W38" s="104">
        <v>10</v>
      </c>
      <c r="X38" s="104">
        <v>4</v>
      </c>
      <c r="Y38" s="99"/>
      <c r="Z38" s="99"/>
      <c r="AA38" s="99"/>
      <c r="AB38" s="99"/>
      <c r="AC38" s="99"/>
      <c r="AD38" s="99"/>
      <c r="AE38" s="99"/>
      <c r="AF38" s="99">
        <v>5</v>
      </c>
      <c r="AG38" s="99" t="s">
        <v>45</v>
      </c>
    </row>
    <row r="39" spans="1:33" s="1" customFormat="1" ht="45" customHeight="1" x14ac:dyDescent="0.25">
      <c r="A39" s="74" t="str">
        <f t="shared" si="2"/>
        <v>OSR-963-UR4/24</v>
      </c>
      <c r="B39" s="74" t="str">
        <f t="shared" si="3"/>
        <v>OSR-963-UR4/24_2411221700</v>
      </c>
      <c r="C39" s="97" t="s">
        <v>601</v>
      </c>
      <c r="D39" s="97">
        <v>963</v>
      </c>
      <c r="E39" s="97" t="s">
        <v>61</v>
      </c>
      <c r="F39" s="97">
        <v>24</v>
      </c>
      <c r="G39" s="98">
        <v>45618</v>
      </c>
      <c r="H39" s="219">
        <v>0.70833333333333337</v>
      </c>
      <c r="I39" s="104" t="s">
        <v>604</v>
      </c>
      <c r="J39" s="99" t="s">
        <v>53</v>
      </c>
      <c r="K39" s="99" t="s">
        <v>524</v>
      </c>
      <c r="L39" s="103" t="s">
        <v>323</v>
      </c>
      <c r="M39" s="103"/>
      <c r="N39" s="104" t="s">
        <v>650</v>
      </c>
      <c r="O39" s="105" t="s">
        <v>603</v>
      </c>
      <c r="P39" s="105" t="s">
        <v>603</v>
      </c>
      <c r="Q39" s="99"/>
      <c r="R39" s="99"/>
      <c r="S39" s="104">
        <v>0</v>
      </c>
      <c r="T39" s="104">
        <v>0</v>
      </c>
      <c r="U39" s="100"/>
      <c r="V39" s="104">
        <v>0</v>
      </c>
      <c r="W39" s="104">
        <v>4</v>
      </c>
      <c r="X39" s="104">
        <v>2</v>
      </c>
      <c r="Y39" s="99"/>
      <c r="Z39" s="99"/>
      <c r="AA39" s="99"/>
      <c r="AB39" s="99"/>
      <c r="AC39" s="99"/>
      <c r="AD39" s="99"/>
      <c r="AE39" s="99"/>
      <c r="AF39" s="99">
        <v>5</v>
      </c>
      <c r="AG39" s="99" t="s">
        <v>45</v>
      </c>
    </row>
    <row r="40" spans="1:33" s="1" customFormat="1" ht="45" customHeight="1" x14ac:dyDescent="0.25">
      <c r="A40" s="74" t="str">
        <f t="shared" si="2"/>
        <v>OSR-500-UR5/24</v>
      </c>
      <c r="B40" s="74" t="str">
        <f t="shared" si="3"/>
        <v>OSR-500-UR5/24_2411220945</v>
      </c>
      <c r="C40" s="97" t="s">
        <v>601</v>
      </c>
      <c r="D40" s="97">
        <v>500</v>
      </c>
      <c r="E40" s="97" t="s">
        <v>62</v>
      </c>
      <c r="F40" s="97">
        <v>24</v>
      </c>
      <c r="G40" s="98">
        <v>45618</v>
      </c>
      <c r="H40" s="219">
        <v>0.40625</v>
      </c>
      <c r="I40" s="100" t="s">
        <v>610</v>
      </c>
      <c r="J40" s="99" t="s">
        <v>53</v>
      </c>
      <c r="K40" s="99" t="s">
        <v>528</v>
      </c>
      <c r="L40" s="103" t="s">
        <v>477</v>
      </c>
      <c r="M40" s="103" t="s">
        <v>617</v>
      </c>
      <c r="N40" s="100" t="s">
        <v>611</v>
      </c>
      <c r="O40" s="100" t="s">
        <v>663</v>
      </c>
      <c r="P40" s="100" t="s">
        <v>664</v>
      </c>
      <c r="Q40" s="108" t="s">
        <v>612</v>
      </c>
      <c r="R40" s="99"/>
      <c r="S40" s="100">
        <v>26</v>
      </c>
      <c r="T40" s="100">
        <v>60</v>
      </c>
      <c r="U40" s="100"/>
      <c r="V40" s="102"/>
      <c r="W40" s="100">
        <v>1</v>
      </c>
      <c r="X40" s="100"/>
      <c r="Y40" s="99"/>
      <c r="Z40" s="99"/>
      <c r="AA40" s="99"/>
      <c r="AB40" s="99"/>
      <c r="AC40" s="99"/>
      <c r="AD40" s="99"/>
      <c r="AE40" s="99"/>
      <c r="AF40" s="99"/>
      <c r="AG40" s="99" t="str">
        <f>_xlfn.IFNA(VLOOKUP(Tabla26[[#This Row],[CODIGO_OPERATIVO]],'Cod_Operativo MinSegSecSeg'!A37:C45,2,FALSE),"")</f>
        <v/>
      </c>
    </row>
    <row r="41" spans="1:33" s="1" customFormat="1" ht="45" customHeight="1" x14ac:dyDescent="0.25">
      <c r="A41" s="74" t="str">
        <f t="shared" si="2"/>
        <v>OSR-184-UR5/24</v>
      </c>
      <c r="B41" s="74" t="str">
        <f t="shared" si="3"/>
        <v>OSR-184-UR5/24_2411221650</v>
      </c>
      <c r="C41" s="97" t="s">
        <v>601</v>
      </c>
      <c r="D41" s="97">
        <v>184</v>
      </c>
      <c r="E41" s="97" t="s">
        <v>62</v>
      </c>
      <c r="F41" s="97">
        <v>24</v>
      </c>
      <c r="G41" s="98">
        <v>45618</v>
      </c>
      <c r="H41" s="219">
        <v>0.70138888888888884</v>
      </c>
      <c r="I41" s="100" t="s">
        <v>614</v>
      </c>
      <c r="J41" s="99" t="s">
        <v>53</v>
      </c>
      <c r="K41" s="99" t="s">
        <v>54</v>
      </c>
      <c r="L41" s="103"/>
      <c r="M41" s="103" t="s">
        <v>618</v>
      </c>
      <c r="N41" s="100" t="s">
        <v>613</v>
      </c>
      <c r="O41" s="100" t="s">
        <v>616</v>
      </c>
      <c r="P41" s="106">
        <v>-6530505</v>
      </c>
      <c r="Q41" s="99"/>
      <c r="R41" s="99"/>
      <c r="S41" s="100">
        <v>0</v>
      </c>
      <c r="T41" s="100">
        <v>16</v>
      </c>
      <c r="U41" s="100">
        <v>16</v>
      </c>
      <c r="V41" s="102"/>
      <c r="W41" s="100">
        <v>3</v>
      </c>
      <c r="X41" s="100">
        <v>1</v>
      </c>
      <c r="Y41" s="99"/>
      <c r="Z41" s="99"/>
      <c r="AA41" s="99"/>
      <c r="AB41" s="99"/>
      <c r="AC41" s="99"/>
      <c r="AD41" s="99"/>
      <c r="AE41" s="99"/>
      <c r="AF41" s="99"/>
      <c r="AG41" s="99" t="str">
        <f>_xlfn.IFNA(VLOOKUP(Tabla26[[#This Row],[CODIGO_OPERATIVO]],'Cod_Operativo MinSegSecSeg'!A38:C46,2,FALSE),"")</f>
        <v/>
      </c>
    </row>
    <row r="42" spans="1:33" ht="45" customHeight="1" x14ac:dyDescent="0.25">
      <c r="A42" s="74" t="str">
        <f t="shared" si="2"/>
        <v>DOL-1-UR1/24</v>
      </c>
      <c r="B42" s="140" t="str">
        <f t="shared" si="3"/>
        <v>DOL-1-UR1/24_2411220700</v>
      </c>
      <c r="C42" s="97" t="s">
        <v>619</v>
      </c>
      <c r="D42" s="97">
        <v>1</v>
      </c>
      <c r="E42" s="97" t="s">
        <v>58</v>
      </c>
      <c r="F42" s="97">
        <v>24</v>
      </c>
      <c r="G42" s="141">
        <v>45618</v>
      </c>
      <c r="H42" s="219">
        <v>0.29166666666666669</v>
      </c>
      <c r="I42" s="146" t="s">
        <v>620</v>
      </c>
      <c r="J42" s="99" t="s">
        <v>53</v>
      </c>
      <c r="K42" s="99" t="s">
        <v>532</v>
      </c>
      <c r="L42" s="143"/>
      <c r="M42" s="99" t="s">
        <v>621</v>
      </c>
      <c r="N42" s="109" t="s">
        <v>622</v>
      </c>
      <c r="O42" s="146">
        <v>-3460902</v>
      </c>
      <c r="P42" s="99">
        <v>-5837992</v>
      </c>
      <c r="Q42" s="99"/>
      <c r="R42" s="99"/>
      <c r="S42" s="102"/>
      <c r="T42" s="102"/>
      <c r="U42" s="99"/>
      <c r="V42" s="102"/>
      <c r="W42" s="102">
        <v>2</v>
      </c>
      <c r="X42" s="102"/>
      <c r="Y42" s="99"/>
      <c r="Z42" s="99"/>
      <c r="AA42" s="99"/>
      <c r="AB42" s="99"/>
      <c r="AC42" s="99"/>
      <c r="AD42" s="99"/>
      <c r="AE42" s="99"/>
      <c r="AF42" s="99"/>
      <c r="AG42" s="99" t="str">
        <f>_xlfn.IFNA(VLOOKUP(Tabla26[[#This Row],[CODIGO_OPERATIVO]],'Cod_Operativo MinSegSecSeg'!A39:C47,2,FALSE),"")</f>
        <v/>
      </c>
    </row>
    <row r="43" spans="1:33" ht="45" customHeight="1" x14ac:dyDescent="0.25">
      <c r="A43" s="74" t="str">
        <f t="shared" si="2"/>
        <v>DOL-29-UR4/24</v>
      </c>
      <c r="B43" s="140" t="str">
        <f t="shared" si="3"/>
        <v>DOL-29-UR4/24_2411220700</v>
      </c>
      <c r="C43" s="97" t="s">
        <v>619</v>
      </c>
      <c r="D43" s="97">
        <v>29</v>
      </c>
      <c r="E43" s="97" t="s">
        <v>61</v>
      </c>
      <c r="F43" s="97">
        <v>24</v>
      </c>
      <c r="G43" s="141">
        <v>45618</v>
      </c>
      <c r="H43" s="219">
        <v>0.29166666666666669</v>
      </c>
      <c r="I43" s="109" t="s">
        <v>623</v>
      </c>
      <c r="J43" s="99" t="s">
        <v>53</v>
      </c>
      <c r="K43" s="99" t="s">
        <v>524</v>
      </c>
      <c r="L43" s="143" t="s">
        <v>323</v>
      </c>
      <c r="M43" s="143"/>
      <c r="N43" s="110" t="s">
        <v>625</v>
      </c>
      <c r="O43" s="110" t="s">
        <v>624</v>
      </c>
      <c r="P43" s="99">
        <v>-6065445</v>
      </c>
      <c r="Q43" s="99"/>
      <c r="R43" s="99"/>
      <c r="S43" s="102"/>
      <c r="T43" s="102"/>
      <c r="U43" s="99"/>
      <c r="V43" s="102"/>
      <c r="W43" s="102">
        <v>2</v>
      </c>
      <c r="X43" s="102"/>
      <c r="Y43" s="99"/>
      <c r="Z43" s="99"/>
      <c r="AA43" s="99"/>
      <c r="AB43" s="99"/>
      <c r="AC43" s="99"/>
      <c r="AD43" s="99"/>
      <c r="AE43" s="99"/>
      <c r="AF43" s="99"/>
      <c r="AG43" s="99" t="str">
        <f>_xlfn.IFNA(VLOOKUP(Tabla26[[#This Row],[CODIGO_OPERATIVO]],'Cod_Operativo MinSegSecSeg'!A40:C48,2,FALSE),"")</f>
        <v/>
      </c>
    </row>
    <row r="44" spans="1:33" ht="45" customHeight="1" x14ac:dyDescent="0.25">
      <c r="A44" s="74" t="str">
        <f t="shared" si="2"/>
        <v>OSR-947-UR5/24</v>
      </c>
      <c r="B44" s="136" t="str">
        <f t="shared" si="3"/>
        <v>OSR-947-UR5/24_2411220000</v>
      </c>
      <c r="C44" s="97" t="s">
        <v>601</v>
      </c>
      <c r="D44" s="97">
        <v>947</v>
      </c>
      <c r="E44" s="97" t="s">
        <v>62</v>
      </c>
      <c r="F44" s="97">
        <v>24</v>
      </c>
      <c r="G44" s="141">
        <v>45618</v>
      </c>
      <c r="H44" s="219">
        <v>1</v>
      </c>
      <c r="I44" s="142" t="s">
        <v>631</v>
      </c>
      <c r="J44" s="99" t="s">
        <v>55</v>
      </c>
      <c r="K44" s="99" t="s">
        <v>524</v>
      </c>
      <c r="L44" s="143" t="s">
        <v>323</v>
      </c>
      <c r="M44" s="143"/>
      <c r="N44" s="104" t="s">
        <v>632</v>
      </c>
      <c r="O44" s="142">
        <v>-3298394</v>
      </c>
      <c r="P44" s="142">
        <v>-6064190</v>
      </c>
      <c r="Q44" s="99"/>
      <c r="R44" s="99"/>
      <c r="S44" s="102"/>
      <c r="T44" s="102"/>
      <c r="U44" s="99"/>
      <c r="V44" s="102"/>
      <c r="W44" s="104">
        <v>4</v>
      </c>
      <c r="X44" s="102">
        <v>1</v>
      </c>
      <c r="Y44" s="99"/>
      <c r="Z44" s="99"/>
      <c r="AA44" s="99"/>
      <c r="AB44" s="99"/>
      <c r="AC44" s="99"/>
      <c r="AD44" s="99"/>
      <c r="AE44" s="99"/>
      <c r="AF44" s="99"/>
      <c r="AG44" s="99" t="str">
        <f>_xlfn.IFNA(VLOOKUP(Tabla26[[#This Row],[CODIGO_OPERATIVO]],'Cod_Operativo MinSegSecSeg'!A39:C47,2,FALSE),"")</f>
        <v/>
      </c>
    </row>
    <row r="45" spans="1:33" ht="45" customHeight="1" x14ac:dyDescent="0.25">
      <c r="A45" s="74" t="str">
        <f t="shared" si="2"/>
        <v>OSL-1872-UR1/24</v>
      </c>
      <c r="B45" s="136" t="str">
        <f t="shared" si="3"/>
        <v>OSL-1872-UR1/24_2411220000</v>
      </c>
      <c r="C45" s="97" t="s">
        <v>615</v>
      </c>
      <c r="D45" s="97">
        <v>1872</v>
      </c>
      <c r="E45" s="97" t="s">
        <v>58</v>
      </c>
      <c r="F45" s="97">
        <v>24</v>
      </c>
      <c r="G45" s="141">
        <v>45618</v>
      </c>
      <c r="H45" s="219">
        <v>1</v>
      </c>
      <c r="I45" s="142" t="s">
        <v>630</v>
      </c>
      <c r="J45" s="99" t="s">
        <v>55</v>
      </c>
      <c r="K45" s="99" t="s">
        <v>532</v>
      </c>
      <c r="L45" s="143"/>
      <c r="M45" s="143" t="s">
        <v>633</v>
      </c>
      <c r="N45" s="144" t="s">
        <v>634</v>
      </c>
      <c r="O45" s="100">
        <v>-3486263</v>
      </c>
      <c r="P45" s="100">
        <v>-5852016</v>
      </c>
      <c r="Q45" s="99"/>
      <c r="R45" s="99"/>
      <c r="S45" s="102"/>
      <c r="T45" s="102"/>
      <c r="U45" s="99"/>
      <c r="V45" s="102"/>
      <c r="W45" s="104">
        <v>4</v>
      </c>
      <c r="X45" s="104">
        <v>1</v>
      </c>
      <c r="Y45" s="99"/>
      <c r="Z45" s="99"/>
      <c r="AA45" s="99"/>
      <c r="AB45" s="99"/>
      <c r="AC45" s="99"/>
      <c r="AD45" s="99"/>
      <c r="AE45" s="99"/>
      <c r="AF45" s="99"/>
      <c r="AG45" s="99" t="str">
        <f>_xlfn.IFNA(VLOOKUP(Tabla26[[#This Row],[CODIGO_OPERATIVO]],'Cod_Operativo MinSegSecSeg'!A40:C48,2,FALSE),"")</f>
        <v/>
      </c>
    </row>
    <row r="46" spans="1:33" ht="45" customHeight="1" x14ac:dyDescent="0.25">
      <c r="A46" s="74" t="str">
        <f t="shared" si="2"/>
        <v>OSL-900-UOESA/24</v>
      </c>
      <c r="B46" s="136" t="str">
        <f t="shared" si="3"/>
        <v>OSL-900-UOESA/24_2411220000</v>
      </c>
      <c r="C46" s="97" t="s">
        <v>615</v>
      </c>
      <c r="D46" s="97">
        <v>900</v>
      </c>
      <c r="E46" s="97" t="s">
        <v>584</v>
      </c>
      <c r="F46" s="97">
        <v>24</v>
      </c>
      <c r="G46" s="141">
        <v>45618</v>
      </c>
      <c r="H46" s="219">
        <v>1</v>
      </c>
      <c r="I46" s="107" t="s">
        <v>629</v>
      </c>
      <c r="J46" s="99" t="s">
        <v>55</v>
      </c>
      <c r="K46" s="99" t="s">
        <v>532</v>
      </c>
      <c r="L46" s="143"/>
      <c r="M46" s="145" t="s">
        <v>668</v>
      </c>
      <c r="N46" s="102" t="s">
        <v>668</v>
      </c>
      <c r="O46" s="112"/>
      <c r="P46" s="112"/>
      <c r="Q46" s="99"/>
      <c r="R46" s="99"/>
      <c r="S46" s="102"/>
      <c r="T46" s="102"/>
      <c r="U46" s="99"/>
      <c r="V46" s="102"/>
      <c r="W46" s="104">
        <v>4</v>
      </c>
      <c r="X46" s="104">
        <v>1</v>
      </c>
      <c r="Y46" s="99"/>
      <c r="Z46" s="99"/>
      <c r="AA46" s="99"/>
      <c r="AB46" s="99"/>
      <c r="AC46" s="99"/>
      <c r="AD46" s="99"/>
      <c r="AE46" s="99"/>
      <c r="AF46" s="99"/>
      <c r="AG46" s="99" t="str">
        <f>_xlfn.IFNA(VLOOKUP(Tabla26[[#This Row],[CODIGO_OPERATIVO]],'Cod_Operativo MinSegSecSeg'!A41:C49,2,FALSE),"")</f>
        <v/>
      </c>
    </row>
    <row r="47" spans="1:33" s="115" customFormat="1" ht="45" customHeight="1" x14ac:dyDescent="0.25">
      <c r="A47" s="74" t="str">
        <f t="shared" si="2"/>
        <v>OSR-985-UR1/24</v>
      </c>
      <c r="B47" s="74" t="str">
        <f t="shared" si="3"/>
        <v>OSR-985-UR1/24_2411231100</v>
      </c>
      <c r="C47" s="115" t="s">
        <v>601</v>
      </c>
      <c r="D47" s="115">
        <v>985</v>
      </c>
      <c r="E47" s="115" t="s">
        <v>58</v>
      </c>
      <c r="F47" s="115">
        <v>24</v>
      </c>
      <c r="G47" s="116">
        <v>45619</v>
      </c>
      <c r="H47" s="220">
        <v>0.45833333333333331</v>
      </c>
      <c r="I47" s="115" t="s">
        <v>602</v>
      </c>
      <c r="J47" s="115" t="s">
        <v>53</v>
      </c>
      <c r="K47" s="115" t="s">
        <v>532</v>
      </c>
      <c r="M47" s="115" t="s">
        <v>135</v>
      </c>
      <c r="N47" s="115" t="s">
        <v>643</v>
      </c>
      <c r="O47" s="115" t="s">
        <v>651</v>
      </c>
      <c r="P47" s="115" t="s">
        <v>652</v>
      </c>
      <c r="Q47" s="120"/>
      <c r="R47" s="120"/>
      <c r="S47" s="117">
        <v>15</v>
      </c>
      <c r="T47" s="117">
        <v>18</v>
      </c>
      <c r="U47" s="117">
        <v>18</v>
      </c>
      <c r="V47" s="117"/>
      <c r="W47" s="117">
        <v>4</v>
      </c>
      <c r="X47" s="117">
        <v>1</v>
      </c>
      <c r="Y47" s="120"/>
      <c r="Z47" s="120"/>
      <c r="AA47" s="120"/>
      <c r="AB47" s="120"/>
      <c r="AC47" s="120"/>
      <c r="AD47" s="120"/>
      <c r="AE47" s="120"/>
      <c r="AF47" s="120"/>
      <c r="AG47" s="120"/>
    </row>
    <row r="48" spans="1:33" s="1" customFormat="1" ht="45" customHeight="1" x14ac:dyDescent="0.25">
      <c r="A48" s="74" t="str">
        <f t="shared" si="2"/>
        <v>OSR-963-UR4/24</v>
      </c>
      <c r="B48" s="74" t="str">
        <f t="shared" si="3"/>
        <v>OSR-963-UR4/24_2411231900</v>
      </c>
      <c r="C48" s="115" t="s">
        <v>601</v>
      </c>
      <c r="D48" s="115">
        <v>963</v>
      </c>
      <c r="E48" s="115" t="s">
        <v>61</v>
      </c>
      <c r="F48" s="115">
        <v>24</v>
      </c>
      <c r="G48" s="116">
        <v>45619</v>
      </c>
      <c r="H48" s="221">
        <v>0.79166666666666663</v>
      </c>
      <c r="I48" s="117" t="s">
        <v>604</v>
      </c>
      <c r="J48" s="118" t="s">
        <v>53</v>
      </c>
      <c r="K48" s="118" t="s">
        <v>524</v>
      </c>
      <c r="L48" s="115" t="s">
        <v>323</v>
      </c>
      <c r="M48" s="119"/>
      <c r="N48" s="117" t="s">
        <v>605</v>
      </c>
      <c r="O48" s="120" t="s">
        <v>603</v>
      </c>
      <c r="P48" s="120" t="s">
        <v>603</v>
      </c>
      <c r="Q48" s="120"/>
      <c r="R48" s="120"/>
      <c r="S48" s="117">
        <v>20</v>
      </c>
      <c r="T48" s="117">
        <v>43</v>
      </c>
      <c r="U48" s="117">
        <v>43</v>
      </c>
      <c r="V48" s="117"/>
      <c r="W48" s="117">
        <v>10</v>
      </c>
      <c r="X48" s="117">
        <v>4</v>
      </c>
      <c r="Y48" s="120"/>
      <c r="Z48" s="120"/>
      <c r="AA48" s="120"/>
      <c r="AB48" s="120"/>
      <c r="AC48" s="120"/>
      <c r="AD48" s="120"/>
      <c r="AE48" s="120"/>
      <c r="AF48" s="120"/>
      <c r="AG48" s="120"/>
    </row>
    <row r="49" spans="1:33" s="1" customFormat="1" ht="45" customHeight="1" x14ac:dyDescent="0.25">
      <c r="A49" s="74" t="str">
        <f t="shared" si="2"/>
        <v>OSR-963-UR4/24</v>
      </c>
      <c r="B49" s="74" t="str">
        <f t="shared" si="3"/>
        <v>OSR-963-UR4/24_2411230700</v>
      </c>
      <c r="C49" s="115" t="s">
        <v>601</v>
      </c>
      <c r="D49" s="115">
        <v>963</v>
      </c>
      <c r="E49" s="115" t="s">
        <v>61</v>
      </c>
      <c r="F49" s="115">
        <v>24</v>
      </c>
      <c r="G49" s="116">
        <v>45619</v>
      </c>
      <c r="H49" s="221">
        <v>0.29166666666666669</v>
      </c>
      <c r="I49" s="117" t="s">
        <v>604</v>
      </c>
      <c r="J49" s="118" t="s">
        <v>53</v>
      </c>
      <c r="K49" s="118" t="s">
        <v>524</v>
      </c>
      <c r="L49" s="115" t="s">
        <v>323</v>
      </c>
      <c r="M49" s="119"/>
      <c r="N49" s="117" t="s">
        <v>605</v>
      </c>
      <c r="O49" s="120" t="s">
        <v>603</v>
      </c>
      <c r="P49" s="120" t="s">
        <v>603</v>
      </c>
      <c r="Q49" s="120"/>
      <c r="R49" s="120"/>
      <c r="S49" s="117">
        <v>20</v>
      </c>
      <c r="T49" s="117">
        <v>32</v>
      </c>
      <c r="U49" s="117">
        <v>32</v>
      </c>
      <c r="V49" s="117"/>
      <c r="W49" s="117">
        <v>10</v>
      </c>
      <c r="X49" s="117">
        <v>4</v>
      </c>
      <c r="Y49" s="120"/>
      <c r="Z49" s="120"/>
      <c r="AA49" s="120"/>
      <c r="AB49" s="120"/>
      <c r="AC49" s="120"/>
      <c r="AD49" s="120"/>
      <c r="AE49" s="120"/>
      <c r="AF49" s="120"/>
      <c r="AG49" s="120"/>
    </row>
    <row r="50" spans="1:33" s="1" customFormat="1" ht="45" customHeight="1" x14ac:dyDescent="0.25">
      <c r="A50" s="74" t="str">
        <f t="shared" si="2"/>
        <v>OSR-963-UR4/24</v>
      </c>
      <c r="B50" s="74" t="str">
        <f t="shared" si="3"/>
        <v>OSR-963-UR4/24_2411231700</v>
      </c>
      <c r="C50" s="115" t="s">
        <v>601</v>
      </c>
      <c r="D50" s="115">
        <v>963</v>
      </c>
      <c r="E50" s="115" t="s">
        <v>61</v>
      </c>
      <c r="F50" s="115">
        <v>24</v>
      </c>
      <c r="G50" s="116">
        <v>45619</v>
      </c>
      <c r="H50" s="221">
        <v>0.70833333333333337</v>
      </c>
      <c r="I50" s="117" t="s">
        <v>604</v>
      </c>
      <c r="J50" s="118" t="s">
        <v>53</v>
      </c>
      <c r="K50" s="118" t="s">
        <v>524</v>
      </c>
      <c r="L50" s="115" t="s">
        <v>323</v>
      </c>
      <c r="M50" s="119"/>
      <c r="N50" s="117" t="s">
        <v>650</v>
      </c>
      <c r="O50" s="120" t="s">
        <v>603</v>
      </c>
      <c r="P50" s="120" t="s">
        <v>603</v>
      </c>
      <c r="Q50" s="120"/>
      <c r="R50" s="120"/>
      <c r="S50" s="117">
        <v>6</v>
      </c>
      <c r="T50" s="117">
        <v>7</v>
      </c>
      <c r="U50" s="117">
        <v>7</v>
      </c>
      <c r="V50" s="117"/>
      <c r="W50" s="117">
        <v>4</v>
      </c>
      <c r="X50" s="117">
        <v>2</v>
      </c>
      <c r="Y50" s="120"/>
      <c r="Z50" s="120"/>
      <c r="AA50" s="120"/>
      <c r="AB50" s="120"/>
      <c r="AC50" s="120"/>
      <c r="AD50" s="120"/>
      <c r="AE50" s="120"/>
      <c r="AF50" s="120"/>
      <c r="AG50" s="120"/>
    </row>
    <row r="51" spans="1:33" s="1" customFormat="1" ht="45" customHeight="1" x14ac:dyDescent="0.25">
      <c r="A51" s="74" t="str">
        <f t="shared" si="2"/>
        <v>OSR-500-UR5/24</v>
      </c>
      <c r="B51" s="74" t="str">
        <f t="shared" si="3"/>
        <v>OSR-500-UR5/24_2411230830</v>
      </c>
      <c r="C51" s="115" t="s">
        <v>601</v>
      </c>
      <c r="D51" s="115">
        <v>500</v>
      </c>
      <c r="E51" s="115" t="s">
        <v>62</v>
      </c>
      <c r="F51" s="115">
        <v>24</v>
      </c>
      <c r="G51" s="116">
        <v>45619</v>
      </c>
      <c r="H51" s="221">
        <v>0.35416666666666669</v>
      </c>
      <c r="I51" s="115" t="s">
        <v>610</v>
      </c>
      <c r="J51" s="115" t="s">
        <v>53</v>
      </c>
      <c r="K51" s="115" t="s">
        <v>528</v>
      </c>
      <c r="L51" s="115" t="s">
        <v>477</v>
      </c>
      <c r="M51" s="115" t="s">
        <v>617</v>
      </c>
      <c r="N51" s="115" t="s">
        <v>611</v>
      </c>
      <c r="O51" s="115" t="s">
        <v>663</v>
      </c>
      <c r="P51" s="115" t="s">
        <v>664</v>
      </c>
      <c r="Q51" s="120" t="s">
        <v>612</v>
      </c>
      <c r="R51" s="120"/>
      <c r="S51" s="117">
        <v>38</v>
      </c>
      <c r="T51" s="117">
        <v>65</v>
      </c>
      <c r="U51" s="117">
        <v>65</v>
      </c>
      <c r="V51" s="117"/>
      <c r="W51" s="117">
        <v>1</v>
      </c>
      <c r="X51" s="117" t="s">
        <v>603</v>
      </c>
      <c r="Y51" s="120"/>
      <c r="Z51" s="120"/>
      <c r="AA51" s="120"/>
      <c r="AB51" s="120"/>
      <c r="AC51" s="120"/>
      <c r="AD51" s="120"/>
      <c r="AE51" s="120"/>
      <c r="AF51" s="120"/>
      <c r="AG51" s="120"/>
    </row>
    <row r="52" spans="1:33" s="1" customFormat="1" ht="45" customHeight="1" x14ac:dyDescent="0.25">
      <c r="A52" s="74" t="str">
        <f t="shared" si="2"/>
        <v>OSR-947-UR5/24</v>
      </c>
      <c r="B52" s="136" t="str">
        <f t="shared" si="3"/>
        <v>OSR-947-UR5/24_2411230000</v>
      </c>
      <c r="C52" s="115" t="s">
        <v>601</v>
      </c>
      <c r="D52" s="115">
        <v>947</v>
      </c>
      <c r="E52" s="115" t="s">
        <v>62</v>
      </c>
      <c r="F52" s="115">
        <v>24</v>
      </c>
      <c r="G52" s="116">
        <v>45619</v>
      </c>
      <c r="H52" s="221">
        <v>1</v>
      </c>
      <c r="I52" s="165" t="s">
        <v>631</v>
      </c>
      <c r="J52" s="118" t="s">
        <v>55</v>
      </c>
      <c r="K52" s="118" t="s">
        <v>524</v>
      </c>
      <c r="L52" s="166" t="s">
        <v>323</v>
      </c>
      <c r="M52" s="166"/>
      <c r="N52" s="117" t="s">
        <v>632</v>
      </c>
      <c r="O52" s="165">
        <v>-3298394</v>
      </c>
      <c r="P52" s="165">
        <v>-6064190</v>
      </c>
      <c r="Q52" s="118"/>
      <c r="R52" s="118"/>
      <c r="S52" s="167"/>
      <c r="T52" s="167"/>
      <c r="U52" s="118"/>
      <c r="V52" s="167"/>
      <c r="W52" s="117">
        <v>4</v>
      </c>
      <c r="X52" s="167">
        <v>1</v>
      </c>
      <c r="Y52" s="118"/>
      <c r="Z52" s="118"/>
      <c r="AA52" s="118"/>
      <c r="AB52" s="118"/>
      <c r="AC52" s="118"/>
      <c r="AD52" s="118"/>
      <c r="AE52" s="118"/>
      <c r="AF52" s="118"/>
      <c r="AG52" s="118" t="str">
        <f>_xlfn.IFNA(VLOOKUP(Tabla26[[#This Row],[CODIGO_OPERATIVO]],'Cod_Operativo MinSegSecSeg'!A44:C52,2,FALSE),"")</f>
        <v/>
      </c>
    </row>
    <row r="53" spans="1:33" s="1" customFormat="1" ht="45" customHeight="1" x14ac:dyDescent="0.25">
      <c r="A53" s="74" t="str">
        <f t="shared" si="2"/>
        <v>OSL-1872-UR1/24</v>
      </c>
      <c r="B53" s="136" t="str">
        <f t="shared" si="3"/>
        <v>OSL-1872-UR1/24_2411230000</v>
      </c>
      <c r="C53" s="115" t="s">
        <v>615</v>
      </c>
      <c r="D53" s="115">
        <v>1872</v>
      </c>
      <c r="E53" s="115" t="s">
        <v>58</v>
      </c>
      <c r="F53" s="115">
        <v>24</v>
      </c>
      <c r="G53" s="116">
        <v>45619</v>
      </c>
      <c r="H53" s="221">
        <v>1</v>
      </c>
      <c r="I53" s="165" t="s">
        <v>630</v>
      </c>
      <c r="J53" s="118" t="s">
        <v>55</v>
      </c>
      <c r="K53" s="118" t="s">
        <v>532</v>
      </c>
      <c r="L53" s="166"/>
      <c r="M53" s="166" t="s">
        <v>633</v>
      </c>
      <c r="N53" s="168" t="s">
        <v>634</v>
      </c>
      <c r="O53" s="169">
        <v>-3486263</v>
      </c>
      <c r="P53" s="169">
        <v>-5852016</v>
      </c>
      <c r="Q53" s="118"/>
      <c r="R53" s="118"/>
      <c r="S53" s="167"/>
      <c r="T53" s="167"/>
      <c r="U53" s="118"/>
      <c r="V53" s="167"/>
      <c r="W53" s="117">
        <v>4</v>
      </c>
      <c r="X53" s="117">
        <v>1</v>
      </c>
      <c r="Y53" s="118"/>
      <c r="Z53" s="118"/>
      <c r="AA53" s="118"/>
      <c r="AB53" s="118"/>
      <c r="AC53" s="118"/>
      <c r="AD53" s="118"/>
      <c r="AE53" s="118"/>
      <c r="AF53" s="118"/>
      <c r="AG53" s="118" t="str">
        <f>_xlfn.IFNA(VLOOKUP(Tabla26[[#This Row],[CODIGO_OPERATIVO]],'Cod_Operativo MinSegSecSeg'!A45:C53,2,FALSE),"")</f>
        <v/>
      </c>
    </row>
    <row r="54" spans="1:33" s="1" customFormat="1" ht="45" customHeight="1" x14ac:dyDescent="0.25">
      <c r="A54" s="74" t="str">
        <f t="shared" si="2"/>
        <v>OSL-900-UOESA/24</v>
      </c>
      <c r="B54" s="136" t="str">
        <f t="shared" si="3"/>
        <v>OSL-900-UOESA/24_2411230000</v>
      </c>
      <c r="C54" s="115" t="s">
        <v>615</v>
      </c>
      <c r="D54" s="115">
        <v>900</v>
      </c>
      <c r="E54" s="115" t="s">
        <v>584</v>
      </c>
      <c r="F54" s="115">
        <v>24</v>
      </c>
      <c r="G54" s="116">
        <v>45619</v>
      </c>
      <c r="H54" s="221">
        <v>1</v>
      </c>
      <c r="I54" s="163" t="s">
        <v>629</v>
      </c>
      <c r="J54" s="118" t="s">
        <v>55</v>
      </c>
      <c r="K54" s="118" t="s">
        <v>532</v>
      </c>
      <c r="L54" s="166"/>
      <c r="M54" s="170" t="s">
        <v>668</v>
      </c>
      <c r="N54" s="167" t="s">
        <v>668</v>
      </c>
      <c r="O54" s="171"/>
      <c r="P54" s="171"/>
      <c r="Q54" s="118"/>
      <c r="R54" s="118"/>
      <c r="S54" s="167"/>
      <c r="T54" s="167"/>
      <c r="U54" s="118"/>
      <c r="V54" s="167"/>
      <c r="W54" s="117">
        <v>4</v>
      </c>
      <c r="X54" s="117">
        <v>1</v>
      </c>
      <c r="Y54" s="118"/>
      <c r="Z54" s="118"/>
      <c r="AA54" s="118"/>
      <c r="AB54" s="118"/>
      <c r="AC54" s="118"/>
      <c r="AD54" s="118"/>
      <c r="AE54" s="118"/>
      <c r="AF54" s="118"/>
      <c r="AG54" s="118" t="str">
        <f>_xlfn.IFNA(VLOOKUP(Tabla26[[#This Row],[CODIGO_OPERATIVO]],'Cod_Operativo MinSegSecSeg'!A46:C54,2,FALSE),"")</f>
        <v/>
      </c>
    </row>
    <row r="55" spans="1:33" s="1" customFormat="1" ht="45" customHeight="1" x14ac:dyDescent="0.25">
      <c r="A55" s="197" t="str">
        <f>IF(ISBLANK(C55),"",CONCATENATE(C55,"-",D55,"-",E55,"/",F55))</f>
        <v>OSR-1102-UR1/24</v>
      </c>
      <c r="B55" s="191" t="str">
        <f>IF(ISBLANK(C55),"",CONCATENATE(A55,"_",TEXT(G55,"yymmdd"),TEXT(H55,"hhmm")))</f>
        <v>OSR-1102-UR1/24_2411232000</v>
      </c>
      <c r="C55" s="192" t="s">
        <v>601</v>
      </c>
      <c r="D55" s="192">
        <v>1102</v>
      </c>
      <c r="E55" s="192" t="s">
        <v>58</v>
      </c>
      <c r="F55" s="192">
        <v>24</v>
      </c>
      <c r="G55" s="193">
        <v>45619</v>
      </c>
      <c r="H55" s="222">
        <v>0.83333333333333337</v>
      </c>
      <c r="I55" s="118" t="s">
        <v>684</v>
      </c>
      <c r="J55" s="194" t="s">
        <v>53</v>
      </c>
      <c r="K55" s="194" t="s">
        <v>532</v>
      </c>
      <c r="L55" s="194"/>
      <c r="M55" s="195" t="s">
        <v>621</v>
      </c>
      <c r="N55" s="196" t="s">
        <v>685</v>
      </c>
      <c r="O55" s="171" t="s">
        <v>686</v>
      </c>
      <c r="P55" s="198">
        <v>-58415505</v>
      </c>
      <c r="Q55" s="194"/>
      <c r="R55" s="194"/>
      <c r="S55" s="196"/>
      <c r="T55" s="196"/>
      <c r="U55" s="194"/>
      <c r="V55" s="196"/>
      <c r="W55" s="196">
        <v>25</v>
      </c>
      <c r="X55" s="196"/>
      <c r="Y55" s="194"/>
      <c r="Z55" s="194"/>
      <c r="AA55" s="194"/>
      <c r="AB55" s="194"/>
      <c r="AC55" s="194"/>
      <c r="AD55" s="194"/>
      <c r="AE55" s="194"/>
      <c r="AF55" s="194"/>
      <c r="AG55" s="118" t="s">
        <v>704</v>
      </c>
    </row>
    <row r="56" spans="1:33" s="1" customFormat="1" ht="45" customHeight="1" x14ac:dyDescent="0.25">
      <c r="A56" s="204" t="str">
        <f>IF(ISBLANK(C56),"",CONCATENATE(C56,"-",D56,"-",E56,"/",F56))</f>
        <v>OSR-1099-UR1/24</v>
      </c>
      <c r="B56" s="199" t="str">
        <f>IF(ISBLANK(C56),"",CONCATENATE(A56,"_",TEXT(G56,"yymmdd"),TEXT(H56,"hhmm")))</f>
        <v>OSR-1099-UR1/24_2411230330</v>
      </c>
      <c r="C56" s="200" t="s">
        <v>601</v>
      </c>
      <c r="D56" s="200">
        <v>1099</v>
      </c>
      <c r="E56" s="200" t="s">
        <v>58</v>
      </c>
      <c r="F56" s="200">
        <v>24</v>
      </c>
      <c r="G56" s="193">
        <v>45619</v>
      </c>
      <c r="H56" s="223">
        <v>0.14583333333333334</v>
      </c>
      <c r="I56" s="201" t="s">
        <v>687</v>
      </c>
      <c r="J56" s="201" t="s">
        <v>53</v>
      </c>
      <c r="K56" s="201" t="s">
        <v>532</v>
      </c>
      <c r="L56" s="201"/>
      <c r="M56" s="202" t="s">
        <v>621</v>
      </c>
      <c r="N56" s="196" t="s">
        <v>685</v>
      </c>
      <c r="O56" s="171" t="s">
        <v>686</v>
      </c>
      <c r="P56" s="198">
        <v>-58415505</v>
      </c>
      <c r="Q56" s="201"/>
      <c r="R56" s="201"/>
      <c r="S56" s="203"/>
      <c r="T56" s="203"/>
      <c r="U56" s="201"/>
      <c r="V56" s="203"/>
      <c r="W56" s="203">
        <v>8</v>
      </c>
      <c r="X56" s="203"/>
      <c r="Y56" s="201"/>
      <c r="Z56" s="201"/>
      <c r="AA56" s="201"/>
      <c r="AB56" s="201"/>
      <c r="AC56" s="201"/>
      <c r="AD56" s="201"/>
      <c r="AE56" s="201"/>
      <c r="AF56" s="201"/>
      <c r="AG56" s="201" t="str">
        <f>_xlfn.IFNA(VLOOKUP(Tabla26[[#This Row],[CODIGO_OPERATIVO]],'Cod_Operativo MinSegSecSeg'!A54:C62,2,FALSE),"")</f>
        <v/>
      </c>
    </row>
    <row r="57" spans="1:33" s="1" customFormat="1" ht="45" customHeight="1" x14ac:dyDescent="0.25">
      <c r="A57" s="74" t="str">
        <f t="shared" si="2"/>
        <v>OSR-985-UR1/24</v>
      </c>
      <c r="B57" s="74" t="str">
        <f t="shared" si="3"/>
        <v>OSR-985-UR1/24_2411241000</v>
      </c>
      <c r="C57" s="129" t="s">
        <v>601</v>
      </c>
      <c r="D57" s="128">
        <v>985</v>
      </c>
      <c r="E57" s="129" t="s">
        <v>58</v>
      </c>
      <c r="F57" s="128">
        <v>24</v>
      </c>
      <c r="G57" s="129">
        <v>45620</v>
      </c>
      <c r="H57" s="224">
        <v>0.41666666666666669</v>
      </c>
      <c r="I57" s="128" t="s">
        <v>602</v>
      </c>
      <c r="J57" s="129" t="s">
        <v>53</v>
      </c>
      <c r="K57" s="129" t="s">
        <v>532</v>
      </c>
      <c r="L57" s="129"/>
      <c r="M57" s="129"/>
      <c r="N57" s="132" t="s">
        <v>670</v>
      </c>
      <c r="O57" s="132" t="s">
        <v>673</v>
      </c>
      <c r="P57" s="132" t="s">
        <v>674</v>
      </c>
      <c r="Q57" s="129"/>
      <c r="R57" s="129"/>
      <c r="S57" s="132">
        <v>11</v>
      </c>
      <c r="T57" s="132">
        <v>12</v>
      </c>
      <c r="U57" s="129"/>
      <c r="V57" s="132">
        <v>2</v>
      </c>
      <c r="W57" s="132">
        <v>4</v>
      </c>
      <c r="X57" s="132">
        <v>1</v>
      </c>
      <c r="Y57" s="129"/>
      <c r="Z57" s="129"/>
      <c r="AA57" s="129"/>
      <c r="AB57" s="129"/>
      <c r="AC57" s="129"/>
      <c r="AD57" s="129"/>
      <c r="AE57" s="129"/>
      <c r="AF57" s="129"/>
      <c r="AG57" s="129"/>
    </row>
    <row r="58" spans="1:33" s="1" customFormat="1" ht="45" customHeight="1" x14ac:dyDescent="0.25">
      <c r="A58" s="74" t="str">
        <f t="shared" si="2"/>
        <v>OSR-985-UR1/24</v>
      </c>
      <c r="B58" s="74" t="str">
        <f t="shared" si="3"/>
        <v>OSR-985-UR1/24_2411241510</v>
      </c>
      <c r="C58" s="129" t="s">
        <v>601</v>
      </c>
      <c r="D58" s="128">
        <v>985</v>
      </c>
      <c r="E58" s="129" t="s">
        <v>58</v>
      </c>
      <c r="F58" s="128">
        <v>24</v>
      </c>
      <c r="G58" s="129">
        <v>45620</v>
      </c>
      <c r="H58" s="224">
        <v>0.63194444444444442</v>
      </c>
      <c r="I58" s="128" t="s">
        <v>602</v>
      </c>
      <c r="J58" s="129" t="s">
        <v>53</v>
      </c>
      <c r="K58" s="129" t="s">
        <v>532</v>
      </c>
      <c r="L58" s="129"/>
      <c r="M58" s="129"/>
      <c r="N58" s="132" t="s">
        <v>643</v>
      </c>
      <c r="O58" s="132" t="s">
        <v>675</v>
      </c>
      <c r="P58" s="132" t="s">
        <v>652</v>
      </c>
      <c r="Q58" s="129"/>
      <c r="R58" s="129"/>
      <c r="S58" s="132">
        <v>11</v>
      </c>
      <c r="T58" s="132">
        <v>11</v>
      </c>
      <c r="U58" s="129"/>
      <c r="V58" s="132">
        <v>2</v>
      </c>
      <c r="W58" s="132">
        <v>4</v>
      </c>
      <c r="X58" s="132">
        <v>1</v>
      </c>
      <c r="Y58" s="129"/>
      <c r="Z58" s="129"/>
      <c r="AA58" s="129"/>
      <c r="AB58" s="129"/>
      <c r="AC58" s="129"/>
      <c r="AD58" s="129"/>
      <c r="AE58" s="129"/>
      <c r="AF58" s="129"/>
      <c r="AG58" s="129"/>
    </row>
    <row r="59" spans="1:33" s="1" customFormat="1" ht="45" customHeight="1" x14ac:dyDescent="0.25">
      <c r="A59" s="74" t="str">
        <f t="shared" si="2"/>
        <v>OSR-963-UR4/24</v>
      </c>
      <c r="B59" s="74" t="str">
        <f t="shared" si="3"/>
        <v>OSR-963-UR4/24_2411241900</v>
      </c>
      <c r="C59" s="129" t="s">
        <v>601</v>
      </c>
      <c r="D59" s="128">
        <v>963</v>
      </c>
      <c r="E59" s="129" t="s">
        <v>61</v>
      </c>
      <c r="F59" s="128">
        <v>24</v>
      </c>
      <c r="G59" s="129">
        <v>45620</v>
      </c>
      <c r="H59" s="224">
        <v>0.79166666666666663</v>
      </c>
      <c r="I59" s="129" t="s">
        <v>604</v>
      </c>
      <c r="J59" s="129" t="s">
        <v>53</v>
      </c>
      <c r="K59" s="129" t="s">
        <v>524</v>
      </c>
      <c r="L59" s="129" t="s">
        <v>323</v>
      </c>
      <c r="M59" s="129"/>
      <c r="N59" s="132" t="s">
        <v>605</v>
      </c>
      <c r="O59" s="132" t="s">
        <v>676</v>
      </c>
      <c r="P59" s="132" t="s">
        <v>676</v>
      </c>
      <c r="Q59" s="129"/>
      <c r="R59" s="129"/>
      <c r="S59" s="132">
        <v>19</v>
      </c>
      <c r="T59" s="132">
        <v>33</v>
      </c>
      <c r="U59" s="129"/>
      <c r="V59" s="132">
        <v>53</v>
      </c>
      <c r="W59" s="132">
        <v>10</v>
      </c>
      <c r="X59" s="132">
        <v>4</v>
      </c>
      <c r="Y59" s="129"/>
      <c r="Z59" s="129"/>
      <c r="AA59" s="129"/>
      <c r="AB59" s="129"/>
      <c r="AC59" s="129"/>
      <c r="AD59" s="129"/>
      <c r="AE59" s="129"/>
      <c r="AF59" s="129" t="s">
        <v>677</v>
      </c>
      <c r="AG59" s="129" t="s">
        <v>45</v>
      </c>
    </row>
    <row r="60" spans="1:33" s="1" customFormat="1" ht="45" customHeight="1" x14ac:dyDescent="0.25">
      <c r="A60" s="74" t="str">
        <f t="shared" si="2"/>
        <v>OSR-963-UR4/24</v>
      </c>
      <c r="B60" s="74" t="str">
        <f t="shared" si="3"/>
        <v>OSR-963-UR4/24_2411240700</v>
      </c>
      <c r="C60" s="129" t="s">
        <v>601</v>
      </c>
      <c r="D60" s="128">
        <v>963</v>
      </c>
      <c r="E60" s="129" t="s">
        <v>61</v>
      </c>
      <c r="F60" s="128">
        <v>24</v>
      </c>
      <c r="G60" s="129">
        <v>45620</v>
      </c>
      <c r="H60" s="224">
        <v>0.29166666666666669</v>
      </c>
      <c r="I60" s="130" t="s">
        <v>604</v>
      </c>
      <c r="J60" s="129" t="s">
        <v>53</v>
      </c>
      <c r="K60" s="129" t="s">
        <v>524</v>
      </c>
      <c r="L60" s="131" t="s">
        <v>323</v>
      </c>
      <c r="M60" s="132"/>
      <c r="N60" s="130" t="s">
        <v>605</v>
      </c>
      <c r="O60" s="130" t="s">
        <v>676</v>
      </c>
      <c r="P60" s="130" t="s">
        <v>676</v>
      </c>
      <c r="Q60" s="133"/>
      <c r="R60" s="133"/>
      <c r="S60" s="130">
        <v>21</v>
      </c>
      <c r="T60" s="130">
        <v>36</v>
      </c>
      <c r="U60" s="133"/>
      <c r="V60" s="130">
        <v>57</v>
      </c>
      <c r="W60" s="130">
        <v>10</v>
      </c>
      <c r="X60" s="130">
        <v>4</v>
      </c>
      <c r="Y60" s="133"/>
      <c r="Z60" s="133"/>
      <c r="AA60" s="133"/>
      <c r="AB60" s="133"/>
      <c r="AC60" s="133"/>
      <c r="AD60" s="133"/>
      <c r="AE60" s="133"/>
      <c r="AF60" s="133" t="s">
        <v>677</v>
      </c>
      <c r="AG60" s="129" t="s">
        <v>45</v>
      </c>
    </row>
    <row r="61" spans="1:33" s="1" customFormat="1" ht="45" customHeight="1" x14ac:dyDescent="0.25">
      <c r="A61" s="74" t="str">
        <f t="shared" si="2"/>
        <v>OSR-963-UR4/24</v>
      </c>
      <c r="B61" s="74" t="str">
        <f t="shared" si="3"/>
        <v>OSR-963-UR4/24_2411241700</v>
      </c>
      <c r="C61" s="129" t="s">
        <v>601</v>
      </c>
      <c r="D61" s="128">
        <v>963</v>
      </c>
      <c r="E61" s="129" t="s">
        <v>61</v>
      </c>
      <c r="F61" s="128">
        <v>24</v>
      </c>
      <c r="G61" s="129">
        <v>45620</v>
      </c>
      <c r="H61" s="224">
        <v>0.70833333333333337</v>
      </c>
      <c r="I61" s="130" t="s">
        <v>604</v>
      </c>
      <c r="J61" s="129" t="s">
        <v>53</v>
      </c>
      <c r="K61" s="129" t="s">
        <v>524</v>
      </c>
      <c r="L61" s="131" t="s">
        <v>323</v>
      </c>
      <c r="M61" s="132"/>
      <c r="N61" s="130" t="s">
        <v>671</v>
      </c>
      <c r="O61" s="130" t="s">
        <v>676</v>
      </c>
      <c r="P61" s="130" t="s">
        <v>676</v>
      </c>
      <c r="Q61" s="133"/>
      <c r="R61" s="133"/>
      <c r="S61" s="130">
        <v>7</v>
      </c>
      <c r="T61" s="130">
        <v>7</v>
      </c>
      <c r="U61" s="133"/>
      <c r="V61" s="130">
        <v>7</v>
      </c>
      <c r="W61" s="130">
        <v>4</v>
      </c>
      <c r="X61" s="130">
        <v>2</v>
      </c>
      <c r="Y61" s="133"/>
      <c r="Z61" s="133"/>
      <c r="AA61" s="133"/>
      <c r="AB61" s="133"/>
      <c r="AC61" s="133"/>
      <c r="AD61" s="133"/>
      <c r="AE61" s="133"/>
      <c r="AF61" s="133" t="s">
        <v>677</v>
      </c>
      <c r="AG61" s="129" t="s">
        <v>45</v>
      </c>
    </row>
    <row r="62" spans="1:33" s="1" customFormat="1" ht="45" customHeight="1" x14ac:dyDescent="0.25">
      <c r="A62" s="74" t="str">
        <f t="shared" si="2"/>
        <v>OSR-963-UR4/24</v>
      </c>
      <c r="B62" s="74" t="str">
        <f t="shared" si="3"/>
        <v>OSR-963-UR4/24_2411241830</v>
      </c>
      <c r="C62" s="129" t="s">
        <v>601</v>
      </c>
      <c r="D62" s="128">
        <v>963</v>
      </c>
      <c r="E62" s="129" t="s">
        <v>61</v>
      </c>
      <c r="F62" s="128">
        <v>24</v>
      </c>
      <c r="G62" s="129">
        <v>45620</v>
      </c>
      <c r="H62" s="224">
        <v>0.77083333333333337</v>
      </c>
      <c r="I62" s="130" t="s">
        <v>604</v>
      </c>
      <c r="J62" s="129" t="s">
        <v>53</v>
      </c>
      <c r="K62" s="129" t="s">
        <v>524</v>
      </c>
      <c r="L62" s="131" t="s">
        <v>323</v>
      </c>
      <c r="M62" s="132"/>
      <c r="N62" s="130" t="s">
        <v>672</v>
      </c>
      <c r="O62" s="130" t="s">
        <v>676</v>
      </c>
      <c r="P62" s="130" t="s">
        <v>676</v>
      </c>
      <c r="Q62" s="133"/>
      <c r="R62" s="133"/>
      <c r="S62" s="130">
        <v>5</v>
      </c>
      <c r="T62" s="130">
        <v>7</v>
      </c>
      <c r="U62" s="133"/>
      <c r="V62" s="130">
        <v>7</v>
      </c>
      <c r="W62" s="130">
        <v>4</v>
      </c>
      <c r="X62" s="130">
        <v>2</v>
      </c>
      <c r="Y62" s="133"/>
      <c r="Z62" s="133"/>
      <c r="AA62" s="133"/>
      <c r="AB62" s="133"/>
      <c r="AC62" s="133"/>
      <c r="AD62" s="133"/>
      <c r="AE62" s="133"/>
      <c r="AF62" s="133" t="s">
        <v>677</v>
      </c>
      <c r="AG62" s="129" t="s">
        <v>45</v>
      </c>
    </row>
    <row r="63" spans="1:33" s="1" customFormat="1" ht="45" customHeight="1" x14ac:dyDescent="0.25">
      <c r="A63" s="74" t="str">
        <f t="shared" si="2"/>
        <v>OSR-500-UR5/24</v>
      </c>
      <c r="B63" s="74" t="str">
        <f t="shared" si="3"/>
        <v>OSR-500-UR5/24_2411240830</v>
      </c>
      <c r="C63" s="129" t="s">
        <v>601</v>
      </c>
      <c r="D63" s="128">
        <v>500</v>
      </c>
      <c r="E63" s="128" t="s">
        <v>62</v>
      </c>
      <c r="F63" s="128">
        <v>24</v>
      </c>
      <c r="G63" s="129">
        <v>45620</v>
      </c>
      <c r="H63" s="224">
        <v>0.35416666666666669</v>
      </c>
      <c r="I63" s="130" t="s">
        <v>610</v>
      </c>
      <c r="J63" s="129" t="s">
        <v>53</v>
      </c>
      <c r="K63" s="131" t="s">
        <v>528</v>
      </c>
      <c r="L63" s="131" t="s">
        <v>477</v>
      </c>
      <c r="M63" s="132" t="s">
        <v>617</v>
      </c>
      <c r="N63" s="130" t="s">
        <v>611</v>
      </c>
      <c r="O63" s="130" t="s">
        <v>663</v>
      </c>
      <c r="P63" s="130" t="s">
        <v>664</v>
      </c>
      <c r="Q63" s="133" t="s">
        <v>612</v>
      </c>
      <c r="R63" s="133"/>
      <c r="S63" s="130">
        <v>0</v>
      </c>
      <c r="T63" s="130">
        <v>0</v>
      </c>
      <c r="U63" s="133"/>
      <c r="V63" s="130">
        <v>0</v>
      </c>
      <c r="W63" s="130">
        <v>1</v>
      </c>
      <c r="X63" s="130" t="s">
        <v>603</v>
      </c>
      <c r="Y63" s="133"/>
      <c r="Z63" s="133"/>
      <c r="AA63" s="133"/>
      <c r="AB63" s="133"/>
      <c r="AC63" s="133"/>
      <c r="AD63" s="133"/>
      <c r="AE63" s="133"/>
      <c r="AF63" s="133"/>
      <c r="AG63" s="133"/>
    </row>
    <row r="64" spans="1:33" s="1" customFormat="1" ht="45" customHeight="1" x14ac:dyDescent="0.25">
      <c r="A64" s="74" t="str">
        <f t="shared" si="2"/>
        <v>OSR-947-UR5/24</v>
      </c>
      <c r="B64" s="136" t="str">
        <f t="shared" si="3"/>
        <v>OSR-947-UR5/24_2411240000</v>
      </c>
      <c r="C64" s="128" t="s">
        <v>601</v>
      </c>
      <c r="D64" s="128">
        <v>947</v>
      </c>
      <c r="E64" s="128" t="s">
        <v>62</v>
      </c>
      <c r="F64" s="128">
        <v>24</v>
      </c>
      <c r="G64" s="129">
        <v>45620</v>
      </c>
      <c r="H64" s="224">
        <v>1</v>
      </c>
      <c r="I64" s="172" t="s">
        <v>631</v>
      </c>
      <c r="J64" s="131" t="s">
        <v>55</v>
      </c>
      <c r="K64" s="131" t="s">
        <v>524</v>
      </c>
      <c r="L64" s="173" t="s">
        <v>323</v>
      </c>
      <c r="M64" s="173"/>
      <c r="N64" s="130" t="s">
        <v>632</v>
      </c>
      <c r="O64" s="172">
        <v>-3298394</v>
      </c>
      <c r="P64" s="172">
        <v>-6064190</v>
      </c>
      <c r="Q64" s="131"/>
      <c r="R64" s="131"/>
      <c r="S64" s="174"/>
      <c r="T64" s="174"/>
      <c r="U64" s="131"/>
      <c r="V64" s="174"/>
      <c r="W64" s="130">
        <v>4</v>
      </c>
      <c r="X64" s="174">
        <v>1</v>
      </c>
      <c r="Y64" s="131"/>
      <c r="Z64" s="131"/>
      <c r="AA64" s="131"/>
      <c r="AB64" s="131"/>
      <c r="AC64" s="131"/>
      <c r="AD64" s="131"/>
      <c r="AE64" s="131"/>
      <c r="AF64" s="131"/>
      <c r="AG64" s="131" t="str">
        <f>_xlfn.IFNA(VLOOKUP(Tabla26[[#This Row],[CODIGO_OPERATIVO]],'Cod_Operativo MinSegSecSeg'!A54:C62,2,FALSE),"")</f>
        <v/>
      </c>
    </row>
    <row r="65" spans="1:33" s="1" customFormat="1" ht="45" customHeight="1" x14ac:dyDescent="0.25">
      <c r="A65" s="74" t="str">
        <f t="shared" si="2"/>
        <v>OSL-1872-UR1/24</v>
      </c>
      <c r="B65" s="136" t="str">
        <f t="shared" si="3"/>
        <v>OSL-1872-UR1/24_2411240000</v>
      </c>
      <c r="C65" s="128" t="s">
        <v>615</v>
      </c>
      <c r="D65" s="128">
        <v>1872</v>
      </c>
      <c r="E65" s="128" t="s">
        <v>58</v>
      </c>
      <c r="F65" s="128">
        <v>24</v>
      </c>
      <c r="G65" s="129">
        <v>45620</v>
      </c>
      <c r="H65" s="224">
        <v>1</v>
      </c>
      <c r="I65" s="172" t="s">
        <v>630</v>
      </c>
      <c r="J65" s="131" t="s">
        <v>55</v>
      </c>
      <c r="K65" s="131" t="s">
        <v>532</v>
      </c>
      <c r="L65" s="173"/>
      <c r="M65" s="173" t="s">
        <v>633</v>
      </c>
      <c r="N65" s="175" t="s">
        <v>634</v>
      </c>
      <c r="O65" s="176">
        <v>-3486263</v>
      </c>
      <c r="P65" s="176">
        <v>-5852016</v>
      </c>
      <c r="Q65" s="131"/>
      <c r="R65" s="131"/>
      <c r="S65" s="174"/>
      <c r="T65" s="174"/>
      <c r="U65" s="131"/>
      <c r="V65" s="174"/>
      <c r="W65" s="130">
        <v>4</v>
      </c>
      <c r="X65" s="130">
        <v>1</v>
      </c>
      <c r="Y65" s="131"/>
      <c r="Z65" s="131"/>
      <c r="AA65" s="131"/>
      <c r="AB65" s="131"/>
      <c r="AC65" s="131"/>
      <c r="AD65" s="131"/>
      <c r="AE65" s="131"/>
      <c r="AF65" s="131"/>
      <c r="AG65" s="131" t="str">
        <f>_xlfn.IFNA(VLOOKUP(Tabla26[[#This Row],[CODIGO_OPERATIVO]],'Cod_Operativo MinSegSecSeg'!A55:C63,2,FALSE),"")</f>
        <v/>
      </c>
    </row>
    <row r="66" spans="1:33" s="1" customFormat="1" ht="45" customHeight="1" x14ac:dyDescent="0.25">
      <c r="A66" s="74" t="str">
        <f t="shared" si="2"/>
        <v>OSL-900-UOESA/24</v>
      </c>
      <c r="B66" s="136" t="str">
        <f t="shared" si="3"/>
        <v>OSL-900-UOESA/24_2411240000</v>
      </c>
      <c r="C66" s="128" t="s">
        <v>615</v>
      </c>
      <c r="D66" s="128">
        <v>900</v>
      </c>
      <c r="E66" s="128" t="s">
        <v>584</v>
      </c>
      <c r="F66" s="128">
        <v>24</v>
      </c>
      <c r="G66" s="129">
        <v>45620</v>
      </c>
      <c r="H66" s="224">
        <v>1</v>
      </c>
      <c r="I66" s="164" t="s">
        <v>629</v>
      </c>
      <c r="J66" s="131" t="s">
        <v>55</v>
      </c>
      <c r="K66" s="131" t="s">
        <v>532</v>
      </c>
      <c r="L66" s="173"/>
      <c r="M66" s="177" t="s">
        <v>668</v>
      </c>
      <c r="N66" s="174" t="s">
        <v>668</v>
      </c>
      <c r="O66" s="178"/>
      <c r="P66" s="178"/>
      <c r="Q66" s="131"/>
      <c r="R66" s="131"/>
      <c r="S66" s="174"/>
      <c r="T66" s="174"/>
      <c r="U66" s="131"/>
      <c r="V66" s="174"/>
      <c r="W66" s="130">
        <v>4</v>
      </c>
      <c r="X66" s="130">
        <v>1</v>
      </c>
      <c r="Y66" s="131"/>
      <c r="Z66" s="131"/>
      <c r="AA66" s="131"/>
      <c r="AB66" s="131"/>
      <c r="AC66" s="131"/>
      <c r="AD66" s="131"/>
      <c r="AE66" s="131"/>
      <c r="AF66" s="131"/>
      <c r="AG66" s="131" t="str">
        <f>_xlfn.IFNA(VLOOKUP(Tabla26[[#This Row],[CODIGO_OPERATIVO]],'Cod_Operativo MinSegSecSeg'!A56:C64,2,FALSE),"")</f>
        <v/>
      </c>
    </row>
    <row r="67" spans="1:33" s="1" customFormat="1" ht="45" customHeight="1" x14ac:dyDescent="0.25">
      <c r="A67" s="74" t="str">
        <f t="shared" si="2"/>
        <v>OSR-1101-UR1/24</v>
      </c>
      <c r="B67" s="136" t="str">
        <f t="shared" si="3"/>
        <v>OSR-1101-UR1/24_2411241200</v>
      </c>
      <c r="C67" s="128" t="s">
        <v>601</v>
      </c>
      <c r="D67" s="128">
        <v>1101</v>
      </c>
      <c r="E67" s="128" t="s">
        <v>58</v>
      </c>
      <c r="F67" s="128">
        <v>24</v>
      </c>
      <c r="G67" s="129">
        <v>45620</v>
      </c>
      <c r="H67" s="224">
        <v>0.5</v>
      </c>
      <c r="I67" s="131" t="s">
        <v>683</v>
      </c>
      <c r="J67" s="131" t="s">
        <v>53</v>
      </c>
      <c r="K67" s="131" t="s">
        <v>532</v>
      </c>
      <c r="L67" s="131" t="s">
        <v>135</v>
      </c>
      <c r="M67" s="190" t="s">
        <v>135</v>
      </c>
      <c r="N67" s="174" t="s">
        <v>680</v>
      </c>
      <c r="O67" s="178" t="s">
        <v>681</v>
      </c>
      <c r="P67" s="178" t="s">
        <v>682</v>
      </c>
      <c r="Q67" s="131"/>
      <c r="R67" s="131"/>
      <c r="S67" s="174"/>
      <c r="T67" s="174"/>
      <c r="U67" s="131"/>
      <c r="V67" s="174"/>
      <c r="W67" s="174">
        <v>320</v>
      </c>
      <c r="X67" s="174">
        <v>16</v>
      </c>
      <c r="Y67" s="131"/>
      <c r="Z67" s="131"/>
      <c r="AA67" s="131"/>
      <c r="AB67" s="131"/>
      <c r="AC67" s="131"/>
      <c r="AD67" s="131"/>
      <c r="AE67" s="131"/>
      <c r="AF67" s="131"/>
      <c r="AG67" s="131" t="s">
        <v>703</v>
      </c>
    </row>
    <row r="68" spans="1:33" s="1" customFormat="1" ht="45" customHeight="1" x14ac:dyDescent="0.25">
      <c r="A68" s="74" t="str">
        <f t="shared" si="2"/>
        <v>OSR-985-UR1/24</v>
      </c>
      <c r="B68" s="74" t="str">
        <f t="shared" si="3"/>
        <v>OSR-985-UR1/24_2411251055</v>
      </c>
      <c r="C68" s="123" t="s">
        <v>601</v>
      </c>
      <c r="D68" s="122">
        <v>985</v>
      </c>
      <c r="E68" s="122" t="s">
        <v>58</v>
      </c>
      <c r="F68" s="122">
        <v>24</v>
      </c>
      <c r="G68" s="123">
        <v>45621</v>
      </c>
      <c r="H68" s="225">
        <v>0.4548611111111111</v>
      </c>
      <c r="I68" s="124" t="s">
        <v>669</v>
      </c>
      <c r="J68" s="125" t="s">
        <v>53</v>
      </c>
      <c r="K68" s="125" t="s">
        <v>532</v>
      </c>
      <c r="L68" s="126" t="s">
        <v>135</v>
      </c>
      <c r="M68" s="126"/>
      <c r="N68" s="124" t="s">
        <v>678</v>
      </c>
      <c r="O68" s="124" t="s">
        <v>673</v>
      </c>
      <c r="P68" s="124" t="s">
        <v>674</v>
      </c>
      <c r="Q68" s="127"/>
      <c r="R68" s="127"/>
      <c r="S68" s="124">
        <v>9</v>
      </c>
      <c r="T68" s="124">
        <v>9</v>
      </c>
      <c r="U68" s="127"/>
      <c r="V68" s="124">
        <v>4</v>
      </c>
      <c r="W68" s="124">
        <v>4</v>
      </c>
      <c r="X68" s="124">
        <v>1</v>
      </c>
      <c r="Y68" s="127"/>
      <c r="Z68" s="127"/>
      <c r="AA68" s="127"/>
      <c r="AB68" s="127"/>
      <c r="AC68" s="127"/>
      <c r="AD68" s="127"/>
      <c r="AE68" s="127"/>
      <c r="AF68" s="127"/>
      <c r="AG68" s="127"/>
    </row>
    <row r="69" spans="1:33" s="1" customFormat="1" ht="45" customHeight="1" x14ac:dyDescent="0.25">
      <c r="A69" s="74" t="str">
        <f t="shared" si="2"/>
        <v>OSR-985-UR4/24</v>
      </c>
      <c r="B69" s="74" t="str">
        <f t="shared" ref="B69:B100" si="4">IF(ISBLANK(C69),"",CONCATENATE(A69,"_",TEXT(G69,"yymmdd"),TEXT(H69,"hhmm")))</f>
        <v>OSR-985-UR4/24_2411251900</v>
      </c>
      <c r="C69" s="123" t="s">
        <v>601</v>
      </c>
      <c r="D69" s="122">
        <v>985</v>
      </c>
      <c r="E69" s="122" t="s">
        <v>61</v>
      </c>
      <c r="F69" s="122">
        <v>24</v>
      </c>
      <c r="G69" s="123">
        <v>45621</v>
      </c>
      <c r="H69" s="225">
        <v>0.79166666666666663</v>
      </c>
      <c r="I69" s="124" t="s">
        <v>604</v>
      </c>
      <c r="J69" s="125" t="s">
        <v>53</v>
      </c>
      <c r="K69" s="125" t="s">
        <v>524</v>
      </c>
      <c r="L69" s="125" t="s">
        <v>323</v>
      </c>
      <c r="M69" s="126"/>
      <c r="N69" s="124" t="s">
        <v>605</v>
      </c>
      <c r="O69" s="124" t="s">
        <v>676</v>
      </c>
      <c r="P69" s="124" t="s">
        <v>676</v>
      </c>
      <c r="Q69" s="127"/>
      <c r="R69" s="127"/>
      <c r="S69" s="124">
        <v>2</v>
      </c>
      <c r="T69" s="124">
        <v>4</v>
      </c>
      <c r="U69" s="127"/>
      <c r="V69" s="124">
        <v>6</v>
      </c>
      <c r="W69" s="124">
        <v>10</v>
      </c>
      <c r="X69" s="124">
        <v>4</v>
      </c>
      <c r="Y69" s="127"/>
      <c r="Z69" s="127"/>
      <c r="AA69" s="127"/>
      <c r="AB69" s="127"/>
      <c r="AC69" s="127"/>
      <c r="AD69" s="127"/>
      <c r="AE69" s="127"/>
      <c r="AF69" s="127">
        <v>5</v>
      </c>
      <c r="AG69" s="127" t="s">
        <v>45</v>
      </c>
    </row>
    <row r="70" spans="1:33" s="1" customFormat="1" ht="45" customHeight="1" x14ac:dyDescent="0.25">
      <c r="A70" s="74" t="str">
        <f t="shared" si="2"/>
        <v>OSR-963-UR4/24</v>
      </c>
      <c r="B70" s="74" t="str">
        <f t="shared" si="4"/>
        <v>OSR-963-UR4/24_2411250700</v>
      </c>
      <c r="C70" s="123" t="s">
        <v>601</v>
      </c>
      <c r="D70" s="122">
        <v>963</v>
      </c>
      <c r="E70" s="122" t="s">
        <v>61</v>
      </c>
      <c r="F70" s="122">
        <v>24</v>
      </c>
      <c r="G70" s="123">
        <v>45621</v>
      </c>
      <c r="H70" s="225">
        <v>0.29166666666666669</v>
      </c>
      <c r="I70" s="124" t="s">
        <v>604</v>
      </c>
      <c r="J70" s="125" t="s">
        <v>53</v>
      </c>
      <c r="K70" s="125" t="s">
        <v>524</v>
      </c>
      <c r="L70" s="125" t="s">
        <v>323</v>
      </c>
      <c r="M70" s="126"/>
      <c r="N70" s="124" t="s">
        <v>605</v>
      </c>
      <c r="O70" s="124" t="s">
        <v>676</v>
      </c>
      <c r="P70" s="124" t="s">
        <v>676</v>
      </c>
      <c r="Q70" s="127"/>
      <c r="R70" s="127"/>
      <c r="S70" s="124">
        <v>20</v>
      </c>
      <c r="T70" s="124">
        <v>32</v>
      </c>
      <c r="U70" s="127"/>
      <c r="V70" s="124">
        <v>52</v>
      </c>
      <c r="W70" s="124">
        <v>10</v>
      </c>
      <c r="X70" s="124">
        <v>4</v>
      </c>
      <c r="Y70" s="127"/>
      <c r="Z70" s="127"/>
      <c r="AA70" s="127"/>
      <c r="AB70" s="127"/>
      <c r="AC70" s="127"/>
      <c r="AD70" s="127"/>
      <c r="AE70" s="127"/>
      <c r="AF70" s="127">
        <v>5</v>
      </c>
      <c r="AG70" s="127" t="s">
        <v>45</v>
      </c>
    </row>
    <row r="71" spans="1:33" s="1" customFormat="1" ht="45" customHeight="1" x14ac:dyDescent="0.25">
      <c r="A71" s="74" t="str">
        <f t="shared" ref="A71:A134" si="5">IF(ISBLANK(C71),"",CONCATENATE(C71,"-",D71,"-",E71,"/",F71))</f>
        <v>OSR-963-UR4/24</v>
      </c>
      <c r="B71" s="74" t="str">
        <f t="shared" si="4"/>
        <v>OSR-963-UR4/24_2411251700</v>
      </c>
      <c r="C71" s="123" t="s">
        <v>601</v>
      </c>
      <c r="D71" s="122">
        <v>963</v>
      </c>
      <c r="E71" s="122" t="s">
        <v>61</v>
      </c>
      <c r="F71" s="122">
        <v>24</v>
      </c>
      <c r="G71" s="123">
        <v>45621</v>
      </c>
      <c r="H71" s="225">
        <v>0.70833333333333337</v>
      </c>
      <c r="I71" s="124" t="s">
        <v>604</v>
      </c>
      <c r="J71" s="125" t="s">
        <v>53</v>
      </c>
      <c r="K71" s="125" t="s">
        <v>524</v>
      </c>
      <c r="L71" s="125" t="s">
        <v>323</v>
      </c>
      <c r="M71" s="126"/>
      <c r="N71" s="124" t="s">
        <v>679</v>
      </c>
      <c r="O71" s="124" t="s">
        <v>676</v>
      </c>
      <c r="P71" s="124" t="s">
        <v>676</v>
      </c>
      <c r="Q71" s="127"/>
      <c r="R71" s="127"/>
      <c r="S71" s="124">
        <v>2</v>
      </c>
      <c r="T71" s="124">
        <v>2</v>
      </c>
      <c r="U71" s="127"/>
      <c r="V71" s="124">
        <v>0</v>
      </c>
      <c r="W71" s="124">
        <v>4</v>
      </c>
      <c r="X71" s="124">
        <v>2</v>
      </c>
      <c r="Y71" s="127"/>
      <c r="Z71" s="127"/>
      <c r="AA71" s="127"/>
      <c r="AB71" s="127"/>
      <c r="AC71" s="127"/>
      <c r="AD71" s="127"/>
      <c r="AE71" s="127"/>
      <c r="AF71" s="127">
        <v>5</v>
      </c>
      <c r="AG71" s="127" t="s">
        <v>45</v>
      </c>
    </row>
    <row r="72" spans="1:33" s="1" customFormat="1" ht="45" customHeight="1" x14ac:dyDescent="0.25">
      <c r="A72" s="74" t="str">
        <f t="shared" si="5"/>
        <v>OSR-963-UR4/24</v>
      </c>
      <c r="B72" s="74" t="str">
        <f t="shared" si="4"/>
        <v>OSR-963-UR4/24_2411251800</v>
      </c>
      <c r="C72" s="123" t="s">
        <v>601</v>
      </c>
      <c r="D72" s="122">
        <v>963</v>
      </c>
      <c r="E72" s="122" t="s">
        <v>61</v>
      </c>
      <c r="F72" s="122">
        <v>24</v>
      </c>
      <c r="G72" s="123">
        <v>45621</v>
      </c>
      <c r="H72" s="225">
        <v>0.75</v>
      </c>
      <c r="I72" s="124" t="s">
        <v>604</v>
      </c>
      <c r="J72" s="125" t="s">
        <v>53</v>
      </c>
      <c r="K72" s="125" t="s">
        <v>524</v>
      </c>
      <c r="L72" s="125" t="s">
        <v>323</v>
      </c>
      <c r="M72" s="126"/>
      <c r="N72" s="124" t="s">
        <v>672</v>
      </c>
      <c r="O72" s="124" t="s">
        <v>676</v>
      </c>
      <c r="P72" s="124" t="s">
        <v>676</v>
      </c>
      <c r="Q72" s="127"/>
      <c r="R72" s="127"/>
      <c r="S72" s="124">
        <v>3</v>
      </c>
      <c r="T72" s="124">
        <v>3</v>
      </c>
      <c r="U72" s="127"/>
      <c r="V72" s="124">
        <v>1</v>
      </c>
      <c r="W72" s="124">
        <v>4</v>
      </c>
      <c r="X72" s="124">
        <v>2</v>
      </c>
      <c r="Y72" s="127"/>
      <c r="Z72" s="127"/>
      <c r="AA72" s="127"/>
      <c r="AB72" s="127"/>
      <c r="AC72" s="127"/>
      <c r="AD72" s="127"/>
      <c r="AE72" s="127"/>
      <c r="AF72" s="127">
        <v>5</v>
      </c>
      <c r="AG72" s="127" t="s">
        <v>45</v>
      </c>
    </row>
    <row r="73" spans="1:33" s="1" customFormat="1" ht="45" customHeight="1" x14ac:dyDescent="0.25">
      <c r="A73" s="74" t="str">
        <f t="shared" si="5"/>
        <v>OSR-500-UR5/24</v>
      </c>
      <c r="B73" s="74" t="str">
        <f t="shared" si="4"/>
        <v>OSR-500-UR5/24_2411251100</v>
      </c>
      <c r="C73" s="123" t="s">
        <v>601</v>
      </c>
      <c r="D73" s="122">
        <v>500</v>
      </c>
      <c r="E73" s="122" t="s">
        <v>62</v>
      </c>
      <c r="F73" s="122">
        <v>24</v>
      </c>
      <c r="G73" s="123">
        <v>45621</v>
      </c>
      <c r="H73" s="225">
        <v>0.45833333333333331</v>
      </c>
      <c r="I73" s="124" t="s">
        <v>610</v>
      </c>
      <c r="J73" s="125" t="s">
        <v>53</v>
      </c>
      <c r="K73" s="125" t="s">
        <v>528</v>
      </c>
      <c r="L73" s="125" t="s">
        <v>477</v>
      </c>
      <c r="M73" s="126" t="s">
        <v>617</v>
      </c>
      <c r="N73" s="124" t="s">
        <v>611</v>
      </c>
      <c r="O73" s="124" t="s">
        <v>663</v>
      </c>
      <c r="P73" s="124" t="s">
        <v>664</v>
      </c>
      <c r="Q73" s="127" t="s">
        <v>612</v>
      </c>
      <c r="R73" s="127"/>
      <c r="S73" s="124">
        <v>17</v>
      </c>
      <c r="T73" s="124">
        <v>42</v>
      </c>
      <c r="U73" s="127"/>
      <c r="V73" s="124">
        <v>42</v>
      </c>
      <c r="W73" s="124">
        <v>1</v>
      </c>
      <c r="X73" s="124" t="s">
        <v>603</v>
      </c>
      <c r="Y73" s="127"/>
      <c r="Z73" s="127"/>
      <c r="AA73" s="127"/>
      <c r="AB73" s="127"/>
      <c r="AC73" s="127"/>
      <c r="AD73" s="127"/>
      <c r="AE73" s="127"/>
      <c r="AF73" s="127"/>
      <c r="AG73" s="127"/>
    </row>
    <row r="74" spans="1:33" s="1" customFormat="1" ht="45" customHeight="1" x14ac:dyDescent="0.25">
      <c r="A74" s="74" t="str">
        <f t="shared" si="5"/>
        <v>OSR-947-UR5/24</v>
      </c>
      <c r="B74" s="136" t="str">
        <f t="shared" si="4"/>
        <v>OSR-947-UR5/24_2411250000</v>
      </c>
      <c r="C74" s="179" t="s">
        <v>601</v>
      </c>
      <c r="D74" s="179">
        <v>947</v>
      </c>
      <c r="E74" s="179" t="s">
        <v>62</v>
      </c>
      <c r="F74" s="179">
        <v>24</v>
      </c>
      <c r="G74" s="123">
        <v>45621</v>
      </c>
      <c r="H74" s="226">
        <v>1</v>
      </c>
      <c r="I74" s="180" t="s">
        <v>631</v>
      </c>
      <c r="J74" s="181" t="s">
        <v>55</v>
      </c>
      <c r="K74" s="181" t="s">
        <v>524</v>
      </c>
      <c r="L74" s="182" t="s">
        <v>323</v>
      </c>
      <c r="M74" s="182"/>
      <c r="N74" s="183" t="s">
        <v>632</v>
      </c>
      <c r="O74" s="180">
        <v>-3298394</v>
      </c>
      <c r="P74" s="180">
        <v>-6064190</v>
      </c>
      <c r="Q74" s="181"/>
      <c r="R74" s="181"/>
      <c r="S74" s="184"/>
      <c r="T74" s="184"/>
      <c r="U74" s="181"/>
      <c r="V74" s="184"/>
      <c r="W74" s="183">
        <v>4</v>
      </c>
      <c r="X74" s="184">
        <v>1</v>
      </c>
      <c r="Y74" s="181"/>
      <c r="Z74" s="181"/>
      <c r="AA74" s="181"/>
      <c r="AB74" s="181"/>
      <c r="AC74" s="181"/>
      <c r="AD74" s="181"/>
      <c r="AE74" s="181"/>
      <c r="AF74" s="181"/>
      <c r="AG74" s="181" t="str">
        <f>_xlfn.IFNA(VLOOKUP(Tabla26[[#This Row],[CODIGO_OPERATIVO]],'Cod_Operativo MinSegSecSeg'!A63:C71,2,FALSE),"")</f>
        <v/>
      </c>
    </row>
    <row r="75" spans="1:33" s="1" customFormat="1" ht="45" customHeight="1" x14ac:dyDescent="0.25">
      <c r="A75" s="74" t="str">
        <f t="shared" si="5"/>
        <v>OSL-1872-UR1/24</v>
      </c>
      <c r="B75" s="136" t="str">
        <f t="shared" si="4"/>
        <v>OSL-1872-UR1/24_2411250000</v>
      </c>
      <c r="C75" s="179" t="s">
        <v>615</v>
      </c>
      <c r="D75" s="179">
        <v>1872</v>
      </c>
      <c r="E75" s="179" t="s">
        <v>58</v>
      </c>
      <c r="F75" s="179">
        <v>24</v>
      </c>
      <c r="G75" s="123">
        <v>45621</v>
      </c>
      <c r="H75" s="226">
        <v>1</v>
      </c>
      <c r="I75" s="180" t="s">
        <v>630</v>
      </c>
      <c r="J75" s="181" t="s">
        <v>55</v>
      </c>
      <c r="K75" s="181" t="s">
        <v>532</v>
      </c>
      <c r="L75" s="182"/>
      <c r="M75" s="182" t="s">
        <v>633</v>
      </c>
      <c r="N75" s="185" t="s">
        <v>634</v>
      </c>
      <c r="O75" s="186">
        <v>-3486263</v>
      </c>
      <c r="P75" s="186">
        <v>-5852016</v>
      </c>
      <c r="Q75" s="181"/>
      <c r="R75" s="181"/>
      <c r="S75" s="184"/>
      <c r="T75" s="184"/>
      <c r="U75" s="181"/>
      <c r="V75" s="184"/>
      <c r="W75" s="183">
        <v>4</v>
      </c>
      <c r="X75" s="183">
        <v>1</v>
      </c>
      <c r="Y75" s="181"/>
      <c r="Z75" s="181"/>
      <c r="AA75" s="181"/>
      <c r="AB75" s="181"/>
      <c r="AC75" s="181"/>
      <c r="AD75" s="181"/>
      <c r="AE75" s="181"/>
      <c r="AF75" s="181"/>
      <c r="AG75" s="181" t="str">
        <f>_xlfn.IFNA(VLOOKUP(Tabla26[[#This Row],[CODIGO_OPERATIVO]],'Cod_Operativo MinSegSecSeg'!A64:C72,2,FALSE),"")</f>
        <v/>
      </c>
    </row>
    <row r="76" spans="1:33" s="1" customFormat="1" ht="45" customHeight="1" x14ac:dyDescent="0.25">
      <c r="A76" s="74" t="str">
        <f t="shared" si="5"/>
        <v>OSL-900-UOESA/24</v>
      </c>
      <c r="B76" s="136" t="str">
        <f t="shared" si="4"/>
        <v>OSL-900-UOESA/24_2411250000</v>
      </c>
      <c r="C76" s="179" t="s">
        <v>615</v>
      </c>
      <c r="D76" s="179">
        <v>900</v>
      </c>
      <c r="E76" s="179" t="s">
        <v>584</v>
      </c>
      <c r="F76" s="179">
        <v>24</v>
      </c>
      <c r="G76" s="123">
        <v>45621</v>
      </c>
      <c r="H76" s="226">
        <v>1</v>
      </c>
      <c r="I76" s="187" t="s">
        <v>629</v>
      </c>
      <c r="J76" s="181" t="s">
        <v>55</v>
      </c>
      <c r="K76" s="181" t="s">
        <v>532</v>
      </c>
      <c r="L76" s="182"/>
      <c r="M76" s="188" t="s">
        <v>668</v>
      </c>
      <c r="N76" s="184" t="s">
        <v>668</v>
      </c>
      <c r="O76" s="189"/>
      <c r="P76" s="189"/>
      <c r="Q76" s="181"/>
      <c r="R76" s="181"/>
      <c r="S76" s="184"/>
      <c r="T76" s="184"/>
      <c r="U76" s="181"/>
      <c r="V76" s="184"/>
      <c r="W76" s="183">
        <v>4</v>
      </c>
      <c r="X76" s="183">
        <v>1</v>
      </c>
      <c r="Y76" s="181"/>
      <c r="Z76" s="181"/>
      <c r="AA76" s="181"/>
      <c r="AB76" s="181"/>
      <c r="AC76" s="181"/>
      <c r="AD76" s="181"/>
      <c r="AE76" s="181"/>
      <c r="AF76" s="181"/>
      <c r="AG76" s="181" t="str">
        <f>_xlfn.IFNA(VLOOKUP(Tabla26[[#This Row],[CODIGO_OPERATIVO]],'Cod_Operativo MinSegSecSeg'!A65:C73,2,FALSE),"")</f>
        <v/>
      </c>
    </row>
    <row r="77" spans="1:33" s="1" customFormat="1" ht="45" customHeight="1" x14ac:dyDescent="0.25">
      <c r="A77" s="74" t="str">
        <f t="shared" si="5"/>
        <v>OSR-985-UR1/24</v>
      </c>
      <c r="B77" s="136" t="str">
        <f t="shared" si="4"/>
        <v>OSR-985-UR1/24_2411261220</v>
      </c>
      <c r="C77" s="205" t="s">
        <v>601</v>
      </c>
      <c r="D77" s="206">
        <v>985</v>
      </c>
      <c r="E77" s="206" t="s">
        <v>58</v>
      </c>
      <c r="F77" s="206">
        <v>24</v>
      </c>
      <c r="G77" s="207">
        <v>45622</v>
      </c>
      <c r="H77" s="227">
        <v>0.51388888888888895</v>
      </c>
      <c r="I77" s="208" t="s">
        <v>669</v>
      </c>
      <c r="J77" s="209" t="s">
        <v>53</v>
      </c>
      <c r="K77" s="209" t="s">
        <v>532</v>
      </c>
      <c r="L77" s="209" t="s">
        <v>135</v>
      </c>
      <c r="M77" s="210" t="s">
        <v>135</v>
      </c>
      <c r="N77" s="208" t="s">
        <v>643</v>
      </c>
      <c r="O77" s="208" t="s">
        <v>675</v>
      </c>
      <c r="P77" s="208" t="s">
        <v>652</v>
      </c>
      <c r="Q77" s="211"/>
      <c r="R77" s="211"/>
      <c r="S77" s="208">
        <v>8</v>
      </c>
      <c r="T77" s="208">
        <v>8</v>
      </c>
      <c r="U77" s="211"/>
      <c r="V77" s="208">
        <v>6</v>
      </c>
      <c r="W77" s="208">
        <v>4</v>
      </c>
      <c r="X77" s="208">
        <v>1</v>
      </c>
      <c r="Y77" s="211"/>
      <c r="Z77" s="211"/>
      <c r="AA77" s="211"/>
      <c r="AB77" s="211"/>
      <c r="AC77" s="211"/>
      <c r="AD77" s="211"/>
      <c r="AE77" s="211"/>
      <c r="AF77" s="211"/>
      <c r="AG77" s="211"/>
    </row>
    <row r="78" spans="1:33" s="1" customFormat="1" ht="45" customHeight="1" x14ac:dyDescent="0.25">
      <c r="A78" s="74" t="str">
        <f t="shared" si="5"/>
        <v>OSR-1109-UR1/24</v>
      </c>
      <c r="B78" s="136" t="str">
        <f t="shared" si="4"/>
        <v>OSR-1109-UR1/24_2411261730</v>
      </c>
      <c r="C78" s="205" t="s">
        <v>601</v>
      </c>
      <c r="D78" s="206">
        <v>1109</v>
      </c>
      <c r="E78" s="206" t="s">
        <v>58</v>
      </c>
      <c r="F78" s="206">
        <v>24</v>
      </c>
      <c r="G78" s="207">
        <v>45622</v>
      </c>
      <c r="H78" s="227">
        <v>0.72916666666666663</v>
      </c>
      <c r="I78" s="208" t="s">
        <v>665</v>
      </c>
      <c r="J78" s="209" t="s">
        <v>53</v>
      </c>
      <c r="K78" s="209" t="s">
        <v>532</v>
      </c>
      <c r="L78" s="209" t="s">
        <v>110</v>
      </c>
      <c r="M78" s="210" t="s">
        <v>699</v>
      </c>
      <c r="N78" s="208" t="s">
        <v>688</v>
      </c>
      <c r="O78" s="208" t="s">
        <v>693</v>
      </c>
      <c r="P78" s="208" t="s">
        <v>694</v>
      </c>
      <c r="Q78" s="211"/>
      <c r="R78" s="211"/>
      <c r="S78" s="208">
        <v>21</v>
      </c>
      <c r="T78" s="208">
        <v>28</v>
      </c>
      <c r="U78" s="211"/>
      <c r="V78" s="208">
        <v>28</v>
      </c>
      <c r="W78" s="208">
        <v>11</v>
      </c>
      <c r="X78" s="208">
        <v>3</v>
      </c>
      <c r="Y78" s="211"/>
      <c r="Z78" s="211"/>
      <c r="AA78" s="211"/>
      <c r="AB78" s="211"/>
      <c r="AC78" s="211"/>
      <c r="AD78" s="211"/>
      <c r="AE78" s="211"/>
      <c r="AF78" s="211"/>
      <c r="AG78" s="211"/>
    </row>
    <row r="79" spans="1:33" s="1" customFormat="1" ht="45" customHeight="1" x14ac:dyDescent="0.25">
      <c r="A79" s="74" t="str">
        <f t="shared" si="5"/>
        <v>OSR-1109-UR1/24</v>
      </c>
      <c r="B79" s="136" t="str">
        <f t="shared" si="4"/>
        <v>OSR-1109-UR1/24_2411261830</v>
      </c>
      <c r="C79" s="205" t="s">
        <v>601</v>
      </c>
      <c r="D79" s="206">
        <v>1109</v>
      </c>
      <c r="E79" s="206" t="s">
        <v>58</v>
      </c>
      <c r="F79" s="206">
        <v>24</v>
      </c>
      <c r="G79" s="207">
        <v>45622</v>
      </c>
      <c r="H79" s="227">
        <v>0.77083333333333337</v>
      </c>
      <c r="I79" s="208" t="s">
        <v>665</v>
      </c>
      <c r="J79" s="209" t="s">
        <v>53</v>
      </c>
      <c r="K79" s="209" t="s">
        <v>532</v>
      </c>
      <c r="L79" s="209" t="s">
        <v>110</v>
      </c>
      <c r="M79" s="210" t="s">
        <v>700</v>
      </c>
      <c r="N79" s="208" t="s">
        <v>689</v>
      </c>
      <c r="O79" s="208" t="s">
        <v>695</v>
      </c>
      <c r="P79" s="208" t="s">
        <v>696</v>
      </c>
      <c r="Q79" s="211"/>
      <c r="R79" s="211"/>
      <c r="S79" s="208">
        <v>24</v>
      </c>
      <c r="T79" s="208">
        <v>32</v>
      </c>
      <c r="U79" s="211"/>
      <c r="V79" s="208">
        <v>32</v>
      </c>
      <c r="W79" s="208">
        <v>11</v>
      </c>
      <c r="X79" s="208">
        <v>3</v>
      </c>
      <c r="Y79" s="211"/>
      <c r="Z79" s="211"/>
      <c r="AA79" s="211"/>
      <c r="AB79" s="211"/>
      <c r="AC79" s="211"/>
      <c r="AD79" s="211"/>
      <c r="AE79" s="211"/>
      <c r="AF79" s="211"/>
      <c r="AG79" s="211"/>
    </row>
    <row r="80" spans="1:33" s="1" customFormat="1" ht="45" customHeight="1" x14ac:dyDescent="0.25">
      <c r="A80" s="74" t="str">
        <f t="shared" si="5"/>
        <v>OSR-1109-UR1/24</v>
      </c>
      <c r="B80" s="136" t="str">
        <f t="shared" si="4"/>
        <v>OSR-1109-UR1/24_2411262100</v>
      </c>
      <c r="C80" s="205" t="s">
        <v>601</v>
      </c>
      <c r="D80" s="206">
        <v>1109</v>
      </c>
      <c r="E80" s="206" t="s">
        <v>58</v>
      </c>
      <c r="F80" s="206">
        <v>24</v>
      </c>
      <c r="G80" s="207">
        <v>45622</v>
      </c>
      <c r="H80" s="227">
        <v>0.875</v>
      </c>
      <c r="I80" s="208" t="s">
        <v>665</v>
      </c>
      <c r="J80" s="209" t="s">
        <v>53</v>
      </c>
      <c r="K80" s="209" t="s">
        <v>532</v>
      </c>
      <c r="L80" s="209" t="s">
        <v>110</v>
      </c>
      <c r="M80" s="210" t="s">
        <v>701</v>
      </c>
      <c r="N80" s="208" t="s">
        <v>690</v>
      </c>
      <c r="O80" s="208" t="s">
        <v>697</v>
      </c>
      <c r="P80" s="215">
        <v>-5852550</v>
      </c>
      <c r="Q80" s="211"/>
      <c r="R80" s="211"/>
      <c r="S80" s="208">
        <v>23</v>
      </c>
      <c r="T80" s="208">
        <v>31</v>
      </c>
      <c r="U80" s="211"/>
      <c r="V80" s="208">
        <v>31</v>
      </c>
      <c r="W80" s="208">
        <v>11</v>
      </c>
      <c r="X80" s="208">
        <v>3</v>
      </c>
      <c r="Y80" s="211"/>
      <c r="Z80" s="211"/>
      <c r="AA80" s="211"/>
      <c r="AB80" s="211"/>
      <c r="AC80" s="211"/>
      <c r="AD80" s="211"/>
      <c r="AE80" s="211"/>
      <c r="AF80" s="211"/>
      <c r="AG80" s="211"/>
    </row>
    <row r="81" spans="1:33" s="1" customFormat="1" ht="45" customHeight="1" x14ac:dyDescent="0.25">
      <c r="A81" s="74" t="str">
        <f t="shared" si="5"/>
        <v>OSR-963-UR4/24</v>
      </c>
      <c r="B81" s="136" t="str">
        <f t="shared" si="4"/>
        <v>OSR-963-UR4/24_2411261900</v>
      </c>
      <c r="C81" s="205" t="s">
        <v>601</v>
      </c>
      <c r="D81" s="206">
        <v>963</v>
      </c>
      <c r="E81" s="206" t="s">
        <v>61</v>
      </c>
      <c r="F81" s="206">
        <v>24</v>
      </c>
      <c r="G81" s="207">
        <v>45622</v>
      </c>
      <c r="H81" s="227">
        <v>0.79166666666666663</v>
      </c>
      <c r="I81" s="208" t="s">
        <v>604</v>
      </c>
      <c r="J81" s="209" t="s">
        <v>53</v>
      </c>
      <c r="K81" s="209" t="s">
        <v>524</v>
      </c>
      <c r="L81" s="209" t="s">
        <v>323</v>
      </c>
      <c r="M81" s="210"/>
      <c r="N81" s="208" t="s">
        <v>605</v>
      </c>
      <c r="O81" s="208" t="s">
        <v>676</v>
      </c>
      <c r="P81" s="208" t="s">
        <v>676</v>
      </c>
      <c r="Q81" s="211"/>
      <c r="R81" s="211"/>
      <c r="S81" s="208">
        <v>21</v>
      </c>
      <c r="T81" s="208">
        <v>40</v>
      </c>
      <c r="U81" s="211"/>
      <c r="V81" s="208">
        <v>40</v>
      </c>
      <c r="W81" s="208">
        <v>10</v>
      </c>
      <c r="X81" s="208">
        <v>4</v>
      </c>
      <c r="Y81" s="211"/>
      <c r="Z81" s="211"/>
      <c r="AA81" s="211"/>
      <c r="AB81" s="211"/>
      <c r="AC81" s="211"/>
      <c r="AD81" s="211"/>
      <c r="AE81" s="211"/>
      <c r="AF81" s="211">
        <v>5</v>
      </c>
      <c r="AG81" s="211" t="s">
        <v>45</v>
      </c>
    </row>
    <row r="82" spans="1:33" s="1" customFormat="1" ht="45" customHeight="1" x14ac:dyDescent="0.25">
      <c r="A82" s="74" t="str">
        <f t="shared" si="5"/>
        <v>OSR-963-UR4/24</v>
      </c>
      <c r="B82" s="136" t="str">
        <f t="shared" si="4"/>
        <v>OSR-963-UR4/24_2411260700</v>
      </c>
      <c r="C82" s="205" t="s">
        <v>601</v>
      </c>
      <c r="D82" s="206">
        <v>963</v>
      </c>
      <c r="E82" s="206" t="s">
        <v>61</v>
      </c>
      <c r="F82" s="206">
        <v>24</v>
      </c>
      <c r="G82" s="207">
        <v>45622</v>
      </c>
      <c r="H82" s="227">
        <v>0.29166666666666669</v>
      </c>
      <c r="I82" s="208" t="s">
        <v>604</v>
      </c>
      <c r="J82" s="209" t="s">
        <v>53</v>
      </c>
      <c r="K82" s="209" t="s">
        <v>524</v>
      </c>
      <c r="L82" s="209" t="s">
        <v>323</v>
      </c>
      <c r="M82" s="210"/>
      <c r="N82" s="208" t="s">
        <v>605</v>
      </c>
      <c r="O82" s="208" t="s">
        <v>676</v>
      </c>
      <c r="P82" s="208" t="s">
        <v>676</v>
      </c>
      <c r="Q82" s="211"/>
      <c r="R82" s="211"/>
      <c r="S82" s="208">
        <v>20</v>
      </c>
      <c r="T82" s="208">
        <v>32</v>
      </c>
      <c r="U82" s="211"/>
      <c r="V82" s="208">
        <v>32</v>
      </c>
      <c r="W82" s="208">
        <v>10</v>
      </c>
      <c r="X82" s="208">
        <v>4</v>
      </c>
      <c r="Y82" s="211"/>
      <c r="Z82" s="211"/>
      <c r="AA82" s="211"/>
      <c r="AB82" s="211"/>
      <c r="AC82" s="211"/>
      <c r="AD82" s="211"/>
      <c r="AE82" s="211"/>
      <c r="AF82" s="211">
        <v>5</v>
      </c>
      <c r="AG82" s="211" t="s">
        <v>45</v>
      </c>
    </row>
    <row r="83" spans="1:33" s="1" customFormat="1" ht="45" customHeight="1" x14ac:dyDescent="0.25">
      <c r="A83" s="74" t="str">
        <f t="shared" si="5"/>
        <v>OSR-963-UR4/24</v>
      </c>
      <c r="B83" s="136" t="str">
        <f t="shared" si="4"/>
        <v>OSR-963-UR4/24_2411261700</v>
      </c>
      <c r="C83" s="205" t="s">
        <v>601</v>
      </c>
      <c r="D83" s="206">
        <v>963</v>
      </c>
      <c r="E83" s="206" t="s">
        <v>61</v>
      </c>
      <c r="F83" s="206">
        <v>24</v>
      </c>
      <c r="G83" s="207">
        <v>45622</v>
      </c>
      <c r="H83" s="227">
        <v>0.70833333333333337</v>
      </c>
      <c r="I83" s="208" t="s">
        <v>604</v>
      </c>
      <c r="J83" s="209" t="s">
        <v>53</v>
      </c>
      <c r="K83" s="209" t="s">
        <v>524</v>
      </c>
      <c r="L83" s="209" t="s">
        <v>323</v>
      </c>
      <c r="M83" s="210"/>
      <c r="N83" s="208" t="s">
        <v>691</v>
      </c>
      <c r="O83" s="208" t="s">
        <v>676</v>
      </c>
      <c r="P83" s="208" t="s">
        <v>676</v>
      </c>
      <c r="Q83" s="211"/>
      <c r="R83" s="211"/>
      <c r="S83" s="208">
        <v>2</v>
      </c>
      <c r="T83" s="208">
        <v>2</v>
      </c>
      <c r="U83" s="211"/>
      <c r="V83" s="208">
        <v>0</v>
      </c>
      <c r="W83" s="208">
        <v>4</v>
      </c>
      <c r="X83" s="208">
        <v>2</v>
      </c>
      <c r="Y83" s="211"/>
      <c r="Z83" s="211"/>
      <c r="AA83" s="211"/>
      <c r="AB83" s="211"/>
      <c r="AC83" s="211"/>
      <c r="AD83" s="211"/>
      <c r="AE83" s="211"/>
      <c r="AF83" s="211">
        <v>5</v>
      </c>
      <c r="AG83" s="211" t="s">
        <v>45</v>
      </c>
    </row>
    <row r="84" spans="1:33" s="1" customFormat="1" ht="45" customHeight="1" x14ac:dyDescent="0.25">
      <c r="A84" s="74" t="str">
        <f t="shared" si="5"/>
        <v>OSR-963-UR4/24</v>
      </c>
      <c r="B84" s="136" t="str">
        <f t="shared" si="4"/>
        <v>OSR-963-UR4/24_2411261901</v>
      </c>
      <c r="C84" s="205" t="s">
        <v>601</v>
      </c>
      <c r="D84" s="206">
        <v>963</v>
      </c>
      <c r="E84" s="206" t="s">
        <v>61</v>
      </c>
      <c r="F84" s="206">
        <v>24</v>
      </c>
      <c r="G84" s="207">
        <v>45622</v>
      </c>
      <c r="H84" s="227">
        <v>0.79236111111111107</v>
      </c>
      <c r="I84" s="208" t="s">
        <v>604</v>
      </c>
      <c r="J84" s="209" t="s">
        <v>53</v>
      </c>
      <c r="K84" s="209" t="s">
        <v>524</v>
      </c>
      <c r="L84" s="209" t="s">
        <v>323</v>
      </c>
      <c r="M84" s="210"/>
      <c r="N84" s="208" t="s">
        <v>692</v>
      </c>
      <c r="O84" s="208" t="s">
        <v>676</v>
      </c>
      <c r="P84" s="208" t="s">
        <v>676</v>
      </c>
      <c r="Q84" s="211"/>
      <c r="R84" s="211"/>
      <c r="S84" s="208">
        <v>3</v>
      </c>
      <c r="T84" s="208">
        <v>3</v>
      </c>
      <c r="U84" s="211"/>
      <c r="V84" s="208">
        <v>1</v>
      </c>
      <c r="W84" s="208">
        <v>4</v>
      </c>
      <c r="X84" s="208">
        <v>2</v>
      </c>
      <c r="Y84" s="211"/>
      <c r="Z84" s="211"/>
      <c r="AA84" s="211"/>
      <c r="AB84" s="211"/>
      <c r="AC84" s="211"/>
      <c r="AD84" s="211"/>
      <c r="AE84" s="211"/>
      <c r="AF84" s="211">
        <v>5</v>
      </c>
      <c r="AG84" s="211" t="s">
        <v>45</v>
      </c>
    </row>
    <row r="85" spans="1:33" s="1" customFormat="1" ht="45" customHeight="1" x14ac:dyDescent="0.25">
      <c r="A85" s="74" t="str">
        <f t="shared" si="5"/>
        <v>OSR-500-UR5/24</v>
      </c>
      <c r="B85" s="136" t="str">
        <f t="shared" si="4"/>
        <v>OSR-500-UR5/24_2411261100</v>
      </c>
      <c r="C85" s="212" t="s">
        <v>601</v>
      </c>
      <c r="D85" s="213">
        <v>500</v>
      </c>
      <c r="E85" s="213" t="s">
        <v>62</v>
      </c>
      <c r="F85" s="213">
        <v>24</v>
      </c>
      <c r="G85" s="207">
        <v>45622</v>
      </c>
      <c r="H85" s="227">
        <v>0.45833333333333331</v>
      </c>
      <c r="I85" s="208" t="s">
        <v>610</v>
      </c>
      <c r="J85" s="214" t="s">
        <v>53</v>
      </c>
      <c r="K85" s="214" t="s">
        <v>528</v>
      </c>
      <c r="L85" s="214" t="s">
        <v>477</v>
      </c>
      <c r="M85" s="210" t="s">
        <v>617</v>
      </c>
      <c r="N85" s="208" t="s">
        <v>611</v>
      </c>
      <c r="O85" s="208" t="s">
        <v>663</v>
      </c>
      <c r="P85" s="208" t="s">
        <v>664</v>
      </c>
      <c r="Q85" s="211" t="s">
        <v>612</v>
      </c>
      <c r="R85" s="211"/>
      <c r="S85" s="208">
        <v>34</v>
      </c>
      <c r="T85" s="208">
        <v>80</v>
      </c>
      <c r="U85" s="211"/>
      <c r="V85" s="208">
        <v>80</v>
      </c>
      <c r="W85" s="208">
        <v>1</v>
      </c>
      <c r="X85" s="208" t="s">
        <v>603</v>
      </c>
      <c r="Y85" s="211"/>
      <c r="Z85" s="211"/>
      <c r="AA85" s="211"/>
      <c r="AB85" s="211"/>
      <c r="AC85" s="211"/>
      <c r="AD85" s="211"/>
      <c r="AE85" s="211"/>
      <c r="AF85" s="211"/>
      <c r="AG85" s="211"/>
    </row>
    <row r="86" spans="1:33" s="1" customFormat="1" ht="45" customHeight="1" x14ac:dyDescent="0.25">
      <c r="A86" s="74" t="str">
        <f t="shared" si="5"/>
        <v>OSR-947-UR5/24</v>
      </c>
      <c r="B86" s="136" t="str">
        <f t="shared" si="4"/>
        <v>OSR-947-UR5/24_2411260000</v>
      </c>
      <c r="C86" s="213" t="s">
        <v>601</v>
      </c>
      <c r="D86" s="213">
        <v>947</v>
      </c>
      <c r="E86" s="213" t="s">
        <v>62</v>
      </c>
      <c r="F86" s="213">
        <v>24</v>
      </c>
      <c r="G86" s="207">
        <v>45622</v>
      </c>
      <c r="H86" s="228">
        <v>1</v>
      </c>
      <c r="I86" s="208" t="s">
        <v>631</v>
      </c>
      <c r="J86" s="214" t="s">
        <v>55</v>
      </c>
      <c r="K86" s="214" t="s">
        <v>524</v>
      </c>
      <c r="L86" s="214" t="s">
        <v>323</v>
      </c>
      <c r="M86" s="210"/>
      <c r="N86" s="208" t="s">
        <v>632</v>
      </c>
      <c r="O86" s="208">
        <v>-3298394</v>
      </c>
      <c r="P86" s="208">
        <v>-6064190</v>
      </c>
      <c r="Q86" s="208"/>
      <c r="R86" s="208"/>
      <c r="S86" s="208"/>
      <c r="T86" s="208"/>
      <c r="U86" s="208"/>
      <c r="V86" s="208"/>
      <c r="W86" s="208">
        <v>4</v>
      </c>
      <c r="X86" s="208">
        <v>1</v>
      </c>
      <c r="Y86" s="208"/>
      <c r="Z86" s="208"/>
      <c r="AA86" s="208"/>
      <c r="AB86" s="208"/>
      <c r="AC86" s="208"/>
      <c r="AD86" s="208"/>
      <c r="AE86" s="208"/>
      <c r="AF86" s="208"/>
      <c r="AG86" s="208" t="s">
        <v>698</v>
      </c>
    </row>
    <row r="87" spans="1:33" s="1" customFormat="1" ht="45" customHeight="1" x14ac:dyDescent="0.25">
      <c r="A87" s="74" t="str">
        <f t="shared" si="5"/>
        <v>OSL-1872-UR1/24</v>
      </c>
      <c r="B87" s="136" t="str">
        <f t="shared" si="4"/>
        <v>OSL-1872-UR1/24_2411260000</v>
      </c>
      <c r="C87" s="213" t="s">
        <v>615</v>
      </c>
      <c r="D87" s="213">
        <v>1872</v>
      </c>
      <c r="E87" s="213" t="s">
        <v>58</v>
      </c>
      <c r="F87" s="213">
        <v>24</v>
      </c>
      <c r="G87" s="207">
        <v>45622</v>
      </c>
      <c r="H87" s="228">
        <v>1</v>
      </c>
      <c r="I87" s="208" t="s">
        <v>630</v>
      </c>
      <c r="J87" s="214" t="s">
        <v>55</v>
      </c>
      <c r="K87" s="214" t="s">
        <v>532</v>
      </c>
      <c r="L87" s="214"/>
      <c r="M87" s="210" t="s">
        <v>633</v>
      </c>
      <c r="N87" s="208" t="s">
        <v>634</v>
      </c>
      <c r="O87" s="208">
        <v>-3486263</v>
      </c>
      <c r="P87" s="208">
        <v>-5852016</v>
      </c>
      <c r="Q87" s="208"/>
      <c r="R87" s="208"/>
      <c r="S87" s="208"/>
      <c r="T87" s="208"/>
      <c r="U87" s="208"/>
      <c r="V87" s="208"/>
      <c r="W87" s="208">
        <v>4</v>
      </c>
      <c r="X87" s="208">
        <v>1</v>
      </c>
      <c r="Y87" s="208"/>
      <c r="Z87" s="208"/>
      <c r="AA87" s="208"/>
      <c r="AB87" s="208"/>
      <c r="AC87" s="208"/>
      <c r="AD87" s="208"/>
      <c r="AE87" s="208"/>
      <c r="AF87" s="208"/>
      <c r="AG87" s="208" t="s">
        <v>698</v>
      </c>
    </row>
    <row r="88" spans="1:33" s="1" customFormat="1" ht="45" customHeight="1" x14ac:dyDescent="0.25">
      <c r="A88" s="74" t="str">
        <f t="shared" si="5"/>
        <v>OSL-900-UOESA/24</v>
      </c>
      <c r="B88" s="136" t="str">
        <f t="shared" si="4"/>
        <v>OSL-900-UOESA/24_2411260000</v>
      </c>
      <c r="C88" s="213" t="s">
        <v>615</v>
      </c>
      <c r="D88" s="213">
        <v>900</v>
      </c>
      <c r="E88" s="213" t="s">
        <v>584</v>
      </c>
      <c r="F88" s="213">
        <v>24</v>
      </c>
      <c r="G88" s="207">
        <v>45622</v>
      </c>
      <c r="H88" s="228">
        <v>1</v>
      </c>
      <c r="I88" s="208" t="s">
        <v>629</v>
      </c>
      <c r="J88" s="214" t="s">
        <v>55</v>
      </c>
      <c r="K88" s="214" t="s">
        <v>532</v>
      </c>
      <c r="L88" s="214"/>
      <c r="M88" s="210" t="s">
        <v>668</v>
      </c>
      <c r="N88" s="208" t="s">
        <v>668</v>
      </c>
      <c r="O88" s="216" t="s">
        <v>702</v>
      </c>
      <c r="P88" s="216"/>
      <c r="Q88" s="208"/>
      <c r="R88" s="208"/>
      <c r="S88" s="208"/>
      <c r="T88" s="208"/>
      <c r="U88" s="208"/>
      <c r="V88" s="208"/>
      <c r="W88" s="208">
        <v>4</v>
      </c>
      <c r="X88" s="208">
        <v>1</v>
      </c>
      <c r="Y88" s="208"/>
      <c r="Z88" s="208"/>
      <c r="AA88" s="208"/>
      <c r="AB88" s="208"/>
      <c r="AC88" s="208"/>
      <c r="AD88" s="208"/>
      <c r="AE88" s="208"/>
      <c r="AF88" s="208"/>
      <c r="AG88" s="208" t="s">
        <v>698</v>
      </c>
    </row>
    <row r="89" spans="1:33" s="1" customFormat="1" ht="45" customHeight="1" x14ac:dyDescent="0.25">
      <c r="A89" s="136" t="str">
        <f t="shared" si="5"/>
        <v/>
      </c>
      <c r="B89" s="136" t="str">
        <f t="shared" si="4"/>
        <v/>
      </c>
      <c r="C89" s="135"/>
      <c r="D89" s="135"/>
      <c r="E89" s="135"/>
      <c r="F89" s="135"/>
      <c r="G89" s="147"/>
      <c r="H89" s="137"/>
      <c r="I89" s="138"/>
      <c r="J89" s="134"/>
      <c r="K89" s="134"/>
      <c r="L89" s="134"/>
      <c r="M89" s="148"/>
      <c r="N89" s="138"/>
      <c r="O89" s="139"/>
      <c r="P89" s="139"/>
      <c r="Q89" s="139"/>
      <c r="R89" s="139"/>
      <c r="S89" s="138"/>
      <c r="T89" s="138"/>
      <c r="U89" s="139"/>
      <c r="V89" s="138"/>
      <c r="W89" s="139"/>
      <c r="X89" s="139"/>
      <c r="Y89" s="139"/>
      <c r="Z89" s="139"/>
      <c r="AA89" s="139"/>
      <c r="AB89" s="139"/>
      <c r="AC89" s="139"/>
      <c r="AD89" s="139"/>
      <c r="AE89" s="139"/>
      <c r="AF89" s="139"/>
      <c r="AG89" s="139"/>
    </row>
    <row r="90" spans="1:33" s="1" customFormat="1" ht="45" customHeight="1" x14ac:dyDescent="0.25">
      <c r="A90" s="136" t="str">
        <f t="shared" si="5"/>
        <v/>
      </c>
      <c r="B90" s="136" t="str">
        <f t="shared" si="4"/>
        <v/>
      </c>
      <c r="C90" s="135"/>
      <c r="D90" s="135"/>
      <c r="E90" s="135"/>
      <c r="F90" s="135"/>
      <c r="G90" s="147"/>
      <c r="H90" s="137"/>
      <c r="I90" s="138"/>
      <c r="J90" s="134"/>
      <c r="K90" s="134"/>
      <c r="L90" s="134"/>
      <c r="M90" s="148"/>
      <c r="N90" s="138"/>
      <c r="O90" s="139"/>
      <c r="P90" s="139"/>
      <c r="Q90" s="139"/>
      <c r="R90" s="139"/>
      <c r="S90" s="138"/>
      <c r="T90" s="138"/>
      <c r="U90" s="139"/>
      <c r="V90" s="138"/>
      <c r="W90" s="139"/>
      <c r="X90" s="139"/>
      <c r="Y90" s="139"/>
      <c r="Z90" s="139"/>
      <c r="AA90" s="139"/>
      <c r="AB90" s="139"/>
      <c r="AC90" s="139"/>
      <c r="AD90" s="139"/>
      <c r="AE90" s="139"/>
      <c r="AF90" s="139"/>
      <c r="AG90" s="139"/>
    </row>
    <row r="91" spans="1:33" s="1" customFormat="1" ht="45" customHeight="1" x14ac:dyDescent="0.25">
      <c r="A91" s="136" t="str">
        <f t="shared" si="5"/>
        <v/>
      </c>
      <c r="B91" s="136" t="str">
        <f t="shared" si="4"/>
        <v/>
      </c>
      <c r="C91" s="135"/>
      <c r="D91" s="135"/>
      <c r="E91" s="135"/>
      <c r="F91" s="135"/>
      <c r="G91" s="147"/>
      <c r="H91" s="137"/>
      <c r="I91" s="138"/>
      <c r="J91" s="134"/>
      <c r="K91" s="134"/>
      <c r="L91" s="134"/>
      <c r="M91" s="148"/>
      <c r="N91" s="138"/>
      <c r="O91" s="139"/>
      <c r="P91" s="139"/>
      <c r="Q91" s="139"/>
      <c r="R91" s="139"/>
      <c r="S91" s="138"/>
      <c r="T91" s="138"/>
      <c r="U91" s="139"/>
      <c r="V91" s="138"/>
      <c r="W91" s="139"/>
      <c r="X91" s="139"/>
      <c r="Y91" s="139"/>
      <c r="Z91" s="139"/>
      <c r="AA91" s="139"/>
      <c r="AB91" s="139"/>
      <c r="AC91" s="139"/>
      <c r="AD91" s="139"/>
      <c r="AE91" s="139"/>
      <c r="AF91" s="139"/>
      <c r="AG91" s="139"/>
    </row>
    <row r="92" spans="1:33" s="1" customFormat="1" ht="45" customHeight="1" x14ac:dyDescent="0.25">
      <c r="A92" s="136" t="str">
        <f t="shared" si="5"/>
        <v/>
      </c>
      <c r="B92" s="136" t="str">
        <f t="shared" si="4"/>
        <v/>
      </c>
      <c r="C92" s="135"/>
      <c r="D92" s="135"/>
      <c r="E92" s="135"/>
      <c r="F92" s="135"/>
      <c r="G92" s="147"/>
      <c r="H92" s="137"/>
      <c r="I92" s="138"/>
      <c r="J92" s="134"/>
      <c r="K92" s="134"/>
      <c r="L92" s="134"/>
      <c r="M92" s="148"/>
      <c r="N92" s="138"/>
      <c r="O92" s="139"/>
      <c r="P92" s="139"/>
      <c r="Q92" s="139"/>
      <c r="R92" s="139"/>
      <c r="S92" s="138"/>
      <c r="T92" s="138"/>
      <c r="U92" s="139"/>
      <c r="V92" s="138"/>
      <c r="W92" s="139"/>
      <c r="X92" s="139"/>
      <c r="Y92" s="139"/>
      <c r="Z92" s="139"/>
      <c r="AA92" s="139"/>
      <c r="AB92" s="139"/>
      <c r="AC92" s="139"/>
      <c r="AD92" s="139"/>
      <c r="AE92" s="139"/>
      <c r="AF92" s="139"/>
      <c r="AG92" s="139"/>
    </row>
    <row r="93" spans="1:33" s="1" customFormat="1" ht="45" customHeight="1" x14ac:dyDescent="0.25">
      <c r="A93" s="136" t="str">
        <f t="shared" si="5"/>
        <v/>
      </c>
      <c r="B93" s="136" t="str">
        <f t="shared" si="4"/>
        <v/>
      </c>
      <c r="C93" s="135"/>
      <c r="D93" s="135"/>
      <c r="E93" s="135"/>
      <c r="F93" s="135"/>
      <c r="G93" s="147"/>
      <c r="H93" s="137"/>
      <c r="I93" s="138"/>
      <c r="J93" s="134"/>
      <c r="K93" s="134"/>
      <c r="L93" s="134"/>
      <c r="M93" s="148"/>
      <c r="N93" s="138"/>
      <c r="O93" s="139"/>
      <c r="P93" s="139"/>
      <c r="Q93" s="139"/>
      <c r="R93" s="139"/>
      <c r="S93" s="138"/>
      <c r="T93" s="138"/>
      <c r="U93" s="139"/>
      <c r="V93" s="138"/>
      <c r="W93" s="139"/>
      <c r="X93" s="139"/>
      <c r="Y93" s="139"/>
      <c r="Z93" s="139"/>
      <c r="AA93" s="139"/>
      <c r="AB93" s="139"/>
      <c r="AC93" s="139"/>
      <c r="AD93" s="139"/>
      <c r="AE93" s="139"/>
      <c r="AF93" s="139"/>
      <c r="AG93" s="139"/>
    </row>
    <row r="94" spans="1:33" s="1" customFormat="1" ht="45" customHeight="1" x14ac:dyDescent="0.25">
      <c r="A94" s="136" t="str">
        <f t="shared" si="5"/>
        <v/>
      </c>
      <c r="B94" s="136" t="str">
        <f t="shared" si="4"/>
        <v/>
      </c>
      <c r="C94" s="135"/>
      <c r="D94" s="135"/>
      <c r="E94" s="135"/>
      <c r="F94" s="135"/>
      <c r="G94" s="147"/>
      <c r="H94" s="137"/>
      <c r="I94" s="138"/>
      <c r="J94" s="134"/>
      <c r="K94" s="134"/>
      <c r="L94" s="134"/>
      <c r="M94" s="148"/>
      <c r="N94" s="138"/>
      <c r="O94" s="139"/>
      <c r="P94" s="139"/>
      <c r="Q94" s="139"/>
      <c r="R94" s="139"/>
      <c r="S94" s="138"/>
      <c r="T94" s="138"/>
      <c r="U94" s="139"/>
      <c r="V94" s="138"/>
      <c r="W94" s="139"/>
      <c r="X94" s="139"/>
      <c r="Y94" s="139"/>
      <c r="Z94" s="139"/>
      <c r="AA94" s="139"/>
      <c r="AB94" s="139"/>
      <c r="AC94" s="139"/>
      <c r="AD94" s="139"/>
      <c r="AE94" s="139"/>
      <c r="AF94" s="139"/>
      <c r="AG94" s="139"/>
    </row>
    <row r="95" spans="1:33" s="1" customFormat="1" ht="45" customHeight="1" x14ac:dyDescent="0.25">
      <c r="A95" s="136" t="str">
        <f t="shared" si="5"/>
        <v/>
      </c>
      <c r="B95" s="136" t="str">
        <f t="shared" si="4"/>
        <v/>
      </c>
      <c r="C95" s="135"/>
      <c r="D95" s="135"/>
      <c r="E95" s="135"/>
      <c r="F95" s="135"/>
      <c r="G95" s="147"/>
      <c r="H95" s="137"/>
      <c r="I95" s="138"/>
      <c r="J95" s="134"/>
      <c r="K95" s="134"/>
      <c r="L95" s="134"/>
      <c r="M95" s="148"/>
      <c r="N95" s="138"/>
      <c r="O95" s="139"/>
      <c r="P95" s="139"/>
      <c r="Q95" s="139"/>
      <c r="R95" s="139"/>
      <c r="S95" s="138"/>
      <c r="T95" s="138"/>
      <c r="U95" s="139"/>
      <c r="V95" s="138"/>
      <c r="W95" s="139"/>
      <c r="X95" s="139"/>
      <c r="Y95" s="139"/>
      <c r="Z95" s="139"/>
      <c r="AA95" s="139"/>
      <c r="AB95" s="139"/>
      <c r="AC95" s="139"/>
      <c r="AD95" s="139"/>
      <c r="AE95" s="139"/>
      <c r="AF95" s="139"/>
      <c r="AG95" s="139"/>
    </row>
    <row r="96" spans="1:33" s="1" customFormat="1" ht="45" customHeight="1" x14ac:dyDescent="0.25">
      <c r="A96" s="136" t="str">
        <f t="shared" si="5"/>
        <v/>
      </c>
      <c r="B96" s="136" t="str">
        <f t="shared" si="4"/>
        <v/>
      </c>
      <c r="C96" s="135"/>
      <c r="D96" s="135"/>
      <c r="E96" s="135"/>
      <c r="F96" s="135"/>
      <c r="G96" s="147"/>
      <c r="H96" s="137"/>
      <c r="I96" s="138"/>
      <c r="J96" s="134"/>
      <c r="K96" s="134"/>
      <c r="L96" s="134"/>
      <c r="M96" s="148"/>
      <c r="N96" s="138"/>
      <c r="O96" s="139"/>
      <c r="P96" s="139"/>
      <c r="Q96" s="139"/>
      <c r="R96" s="139"/>
      <c r="S96" s="138"/>
      <c r="T96" s="138"/>
      <c r="U96" s="139"/>
      <c r="V96" s="138"/>
      <c r="W96" s="139"/>
      <c r="X96" s="139"/>
      <c r="Y96" s="139"/>
      <c r="Z96" s="139"/>
      <c r="AA96" s="139"/>
      <c r="AB96" s="139"/>
      <c r="AC96" s="139"/>
      <c r="AD96" s="139"/>
      <c r="AE96" s="139"/>
      <c r="AF96" s="139"/>
      <c r="AG96" s="139"/>
    </row>
    <row r="97" spans="1:33" s="1" customFormat="1" ht="45" customHeight="1" x14ac:dyDescent="0.25">
      <c r="A97" s="136" t="str">
        <f t="shared" si="5"/>
        <v/>
      </c>
      <c r="B97" s="136" t="str">
        <f t="shared" si="4"/>
        <v/>
      </c>
      <c r="C97" s="135"/>
      <c r="D97" s="135"/>
      <c r="E97" s="135"/>
      <c r="F97" s="135"/>
      <c r="G97" s="147"/>
      <c r="H97" s="137"/>
      <c r="I97" s="138"/>
      <c r="J97" s="134"/>
      <c r="K97" s="134"/>
      <c r="L97" s="134"/>
      <c r="M97" s="148"/>
      <c r="N97" s="138"/>
      <c r="O97" s="139"/>
      <c r="P97" s="139"/>
      <c r="Q97" s="139"/>
      <c r="R97" s="139"/>
      <c r="S97" s="138"/>
      <c r="T97" s="138"/>
      <c r="U97" s="139"/>
      <c r="V97" s="138"/>
      <c r="W97" s="139"/>
      <c r="X97" s="139"/>
      <c r="Y97" s="139"/>
      <c r="Z97" s="139"/>
      <c r="AA97" s="139"/>
      <c r="AB97" s="139"/>
      <c r="AC97" s="139"/>
      <c r="AD97" s="139"/>
      <c r="AE97" s="139"/>
      <c r="AF97" s="139"/>
      <c r="AG97" s="139"/>
    </row>
    <row r="98" spans="1:33" s="1" customFormat="1" ht="45" customHeight="1" x14ac:dyDescent="0.25">
      <c r="A98" s="136" t="str">
        <f t="shared" si="5"/>
        <v/>
      </c>
      <c r="B98" s="136" t="str">
        <f t="shared" si="4"/>
        <v/>
      </c>
      <c r="C98" s="135"/>
      <c r="D98" s="135"/>
      <c r="E98" s="135"/>
      <c r="F98" s="135"/>
      <c r="G98" s="147"/>
      <c r="H98" s="137"/>
      <c r="I98" s="138"/>
      <c r="J98" s="134"/>
      <c r="K98" s="134"/>
      <c r="L98" s="134"/>
      <c r="M98" s="148"/>
      <c r="N98" s="138"/>
      <c r="O98" s="139"/>
      <c r="P98" s="139"/>
      <c r="Q98" s="139"/>
      <c r="R98" s="139"/>
      <c r="S98" s="138"/>
      <c r="T98" s="138"/>
      <c r="U98" s="139"/>
      <c r="V98" s="138"/>
      <c r="W98" s="139"/>
      <c r="X98" s="139"/>
      <c r="Y98" s="139"/>
      <c r="Z98" s="139"/>
      <c r="AA98" s="139"/>
      <c r="AB98" s="139"/>
      <c r="AC98" s="139"/>
      <c r="AD98" s="139"/>
      <c r="AE98" s="139"/>
      <c r="AF98" s="139"/>
      <c r="AG98" s="139"/>
    </row>
    <row r="99" spans="1:33" s="1" customFormat="1" ht="45" customHeight="1" x14ac:dyDescent="0.25">
      <c r="A99" s="136" t="str">
        <f t="shared" si="5"/>
        <v/>
      </c>
      <c r="B99" s="136" t="str">
        <f t="shared" si="4"/>
        <v/>
      </c>
      <c r="C99" s="135"/>
      <c r="D99" s="135"/>
      <c r="E99" s="135"/>
      <c r="F99" s="135"/>
      <c r="G99" s="147"/>
      <c r="H99" s="137"/>
      <c r="I99" s="138"/>
      <c r="J99" s="134"/>
      <c r="K99" s="134"/>
      <c r="L99" s="134"/>
      <c r="M99" s="148"/>
      <c r="N99" s="138"/>
      <c r="O99" s="139"/>
      <c r="P99" s="139"/>
      <c r="Q99" s="139"/>
      <c r="R99" s="139"/>
      <c r="S99" s="138"/>
      <c r="T99" s="138"/>
      <c r="U99" s="139"/>
      <c r="V99" s="138"/>
      <c r="W99" s="139"/>
      <c r="X99" s="139"/>
      <c r="Y99" s="139"/>
      <c r="Z99" s="139"/>
      <c r="AA99" s="139"/>
      <c r="AB99" s="139"/>
      <c r="AC99" s="139"/>
      <c r="AD99" s="139"/>
      <c r="AE99" s="139"/>
      <c r="AF99" s="139"/>
      <c r="AG99" s="139"/>
    </row>
    <row r="100" spans="1:33" s="1" customFormat="1" ht="45" customHeight="1" x14ac:dyDescent="0.25">
      <c r="A100" s="136" t="str">
        <f t="shared" si="5"/>
        <v/>
      </c>
      <c r="B100" s="136" t="str">
        <f t="shared" si="4"/>
        <v/>
      </c>
      <c r="C100" s="135"/>
      <c r="D100" s="135"/>
      <c r="E100" s="135"/>
      <c r="F100" s="135"/>
      <c r="G100" s="147"/>
      <c r="H100" s="137"/>
      <c r="I100" s="138"/>
      <c r="J100" s="134"/>
      <c r="K100" s="134"/>
      <c r="L100" s="134"/>
      <c r="M100" s="148"/>
      <c r="N100" s="138"/>
      <c r="O100" s="139"/>
      <c r="P100" s="139"/>
      <c r="Q100" s="139"/>
      <c r="R100" s="139"/>
      <c r="S100" s="138"/>
      <c r="T100" s="138"/>
      <c r="U100" s="139"/>
      <c r="V100" s="138"/>
      <c r="W100" s="139"/>
      <c r="X100" s="139"/>
      <c r="Y100" s="139"/>
      <c r="Z100" s="139"/>
      <c r="AA100" s="139"/>
      <c r="AB100" s="139"/>
      <c r="AC100" s="139"/>
      <c r="AD100" s="139"/>
      <c r="AE100" s="139"/>
      <c r="AF100" s="139"/>
      <c r="AG100" s="139"/>
    </row>
    <row r="101" spans="1:33" s="1" customFormat="1" ht="45" customHeight="1" x14ac:dyDescent="0.25">
      <c r="A101" s="136" t="str">
        <f t="shared" si="5"/>
        <v/>
      </c>
      <c r="B101" s="136" t="str">
        <f t="shared" ref="B101:B132" si="6">IF(ISBLANK(C101),"",CONCATENATE(A101,"_",TEXT(G101,"yymmdd"),TEXT(H101,"hhmm")))</f>
        <v/>
      </c>
      <c r="C101" s="135"/>
      <c r="D101" s="135"/>
      <c r="E101" s="135"/>
      <c r="F101" s="135"/>
      <c r="G101" s="147"/>
      <c r="H101" s="137"/>
      <c r="I101" s="138"/>
      <c r="J101" s="134"/>
      <c r="K101" s="134"/>
      <c r="L101" s="134"/>
      <c r="M101" s="148"/>
      <c r="N101" s="138"/>
      <c r="O101" s="139"/>
      <c r="P101" s="139"/>
      <c r="Q101" s="139"/>
      <c r="R101" s="139"/>
      <c r="S101" s="138"/>
      <c r="T101" s="138"/>
      <c r="U101" s="139"/>
      <c r="V101" s="138"/>
      <c r="W101" s="139"/>
      <c r="X101" s="139"/>
      <c r="Y101" s="139"/>
      <c r="Z101" s="139"/>
      <c r="AA101" s="139"/>
      <c r="AB101" s="139"/>
      <c r="AC101" s="139"/>
      <c r="AD101" s="139"/>
      <c r="AE101" s="139"/>
      <c r="AF101" s="139"/>
      <c r="AG101" s="139"/>
    </row>
    <row r="102" spans="1:33" s="1" customFormat="1" ht="45" customHeight="1" x14ac:dyDescent="0.25">
      <c r="A102" s="136" t="str">
        <f t="shared" si="5"/>
        <v/>
      </c>
      <c r="B102" s="136" t="str">
        <f t="shared" si="6"/>
        <v/>
      </c>
      <c r="C102" s="135"/>
      <c r="D102" s="135"/>
      <c r="E102" s="135"/>
      <c r="F102" s="135"/>
      <c r="G102" s="147"/>
      <c r="H102" s="137"/>
      <c r="I102" s="138"/>
      <c r="J102" s="134"/>
      <c r="K102" s="134"/>
      <c r="L102" s="134"/>
      <c r="M102" s="148"/>
      <c r="N102" s="138"/>
      <c r="O102" s="139"/>
      <c r="P102" s="139"/>
      <c r="Q102" s="139"/>
      <c r="R102" s="139"/>
      <c r="S102" s="138"/>
      <c r="T102" s="138"/>
      <c r="U102" s="139"/>
      <c r="V102" s="138"/>
      <c r="W102" s="139"/>
      <c r="X102" s="139"/>
      <c r="Y102" s="139"/>
      <c r="Z102" s="139"/>
      <c r="AA102" s="139"/>
      <c r="AB102" s="139"/>
      <c r="AC102" s="139"/>
      <c r="AD102" s="139"/>
      <c r="AE102" s="139"/>
      <c r="AF102" s="139"/>
      <c r="AG102" s="139"/>
    </row>
    <row r="103" spans="1:33" s="1" customFormat="1" ht="45" customHeight="1" x14ac:dyDescent="0.25">
      <c r="A103" s="136" t="str">
        <f t="shared" si="5"/>
        <v/>
      </c>
      <c r="B103" s="136" t="str">
        <f t="shared" si="6"/>
        <v/>
      </c>
      <c r="C103" s="135"/>
      <c r="D103" s="135"/>
      <c r="E103" s="135"/>
      <c r="F103" s="135"/>
      <c r="G103" s="147"/>
      <c r="H103" s="137"/>
      <c r="I103" s="138"/>
      <c r="J103" s="134"/>
      <c r="K103" s="134"/>
      <c r="L103" s="134"/>
      <c r="M103" s="148"/>
      <c r="N103" s="138"/>
      <c r="O103" s="139"/>
      <c r="P103" s="139"/>
      <c r="Q103" s="139"/>
      <c r="R103" s="139"/>
      <c r="S103" s="138"/>
      <c r="T103" s="138"/>
      <c r="U103" s="139"/>
      <c r="V103" s="138"/>
      <c r="W103" s="139"/>
      <c r="X103" s="139"/>
      <c r="Y103" s="139"/>
      <c r="Z103" s="139"/>
      <c r="AA103" s="139"/>
      <c r="AB103" s="139"/>
      <c r="AC103" s="139"/>
      <c r="AD103" s="139"/>
      <c r="AE103" s="139"/>
      <c r="AF103" s="139"/>
      <c r="AG103" s="139"/>
    </row>
    <row r="104" spans="1:33" s="1" customFormat="1" ht="45" customHeight="1" x14ac:dyDescent="0.25">
      <c r="A104" s="136" t="str">
        <f t="shared" si="5"/>
        <v/>
      </c>
      <c r="B104" s="136" t="str">
        <f t="shared" si="6"/>
        <v/>
      </c>
      <c r="C104" s="135"/>
      <c r="D104" s="135"/>
      <c r="E104" s="135"/>
      <c r="F104" s="135"/>
      <c r="G104" s="147"/>
      <c r="H104" s="137"/>
      <c r="I104" s="138"/>
      <c r="J104" s="134"/>
      <c r="K104" s="134"/>
      <c r="L104" s="134"/>
      <c r="M104" s="148"/>
      <c r="N104" s="138"/>
      <c r="O104" s="139"/>
      <c r="P104" s="139"/>
      <c r="Q104" s="139"/>
      <c r="R104" s="139"/>
      <c r="S104" s="138"/>
      <c r="T104" s="138"/>
      <c r="U104" s="139"/>
      <c r="V104" s="138"/>
      <c r="W104" s="139"/>
      <c r="X104" s="139"/>
      <c r="Y104" s="139"/>
      <c r="Z104" s="139"/>
      <c r="AA104" s="139"/>
      <c r="AB104" s="139"/>
      <c r="AC104" s="139"/>
      <c r="AD104" s="139"/>
      <c r="AE104" s="139"/>
      <c r="AF104" s="139"/>
      <c r="AG104" s="139"/>
    </row>
    <row r="105" spans="1:33" s="1" customFormat="1" ht="45" customHeight="1" x14ac:dyDescent="0.25">
      <c r="A105" s="136" t="str">
        <f t="shared" si="5"/>
        <v/>
      </c>
      <c r="B105" s="136" t="str">
        <f t="shared" si="6"/>
        <v/>
      </c>
      <c r="C105" s="135"/>
      <c r="D105" s="135"/>
      <c r="E105" s="135"/>
      <c r="F105" s="135"/>
      <c r="G105" s="147"/>
      <c r="H105" s="137"/>
      <c r="I105" s="138"/>
      <c r="J105" s="134"/>
      <c r="K105" s="134"/>
      <c r="L105" s="134"/>
      <c r="M105" s="148"/>
      <c r="N105" s="138"/>
      <c r="O105" s="139"/>
      <c r="P105" s="139"/>
      <c r="Q105" s="139"/>
      <c r="R105" s="139"/>
      <c r="S105" s="138"/>
      <c r="T105" s="138"/>
      <c r="U105" s="139"/>
      <c r="V105" s="138"/>
      <c r="W105" s="139"/>
      <c r="X105" s="139"/>
      <c r="Y105" s="139"/>
      <c r="Z105" s="139"/>
      <c r="AA105" s="139"/>
      <c r="AB105" s="139"/>
      <c r="AC105" s="139"/>
      <c r="AD105" s="139"/>
      <c r="AE105" s="139"/>
      <c r="AF105" s="139"/>
      <c r="AG105" s="139"/>
    </row>
    <row r="106" spans="1:33" s="1" customFormat="1" ht="45" customHeight="1" x14ac:dyDescent="0.25">
      <c r="A106" s="136" t="str">
        <f t="shared" si="5"/>
        <v/>
      </c>
      <c r="B106" s="136" t="str">
        <f t="shared" si="6"/>
        <v/>
      </c>
      <c r="C106" s="135"/>
      <c r="D106" s="135"/>
      <c r="E106" s="135"/>
      <c r="F106" s="135"/>
      <c r="G106" s="147"/>
      <c r="H106" s="137"/>
      <c r="I106" s="138"/>
      <c r="J106" s="134"/>
      <c r="K106" s="134"/>
      <c r="L106" s="134"/>
      <c r="M106" s="148"/>
      <c r="N106" s="138"/>
      <c r="O106" s="139"/>
      <c r="P106" s="139"/>
      <c r="Q106" s="139"/>
      <c r="R106" s="139"/>
      <c r="S106" s="138"/>
      <c r="T106" s="138"/>
      <c r="U106" s="139"/>
      <c r="V106" s="138"/>
      <c r="W106" s="139"/>
      <c r="X106" s="139"/>
      <c r="Y106" s="139"/>
      <c r="Z106" s="139"/>
      <c r="AA106" s="139"/>
      <c r="AB106" s="139"/>
      <c r="AC106" s="139"/>
      <c r="AD106" s="139"/>
      <c r="AE106" s="139"/>
      <c r="AF106" s="139"/>
      <c r="AG106" s="139"/>
    </row>
    <row r="107" spans="1:33" s="1" customFormat="1" ht="45" customHeight="1" x14ac:dyDescent="0.25">
      <c r="A107" s="136" t="str">
        <f t="shared" si="5"/>
        <v/>
      </c>
      <c r="B107" s="136" t="str">
        <f t="shared" si="6"/>
        <v/>
      </c>
      <c r="C107" s="135"/>
      <c r="D107" s="135"/>
      <c r="E107" s="135"/>
      <c r="F107" s="135"/>
      <c r="G107" s="147"/>
      <c r="H107" s="137"/>
      <c r="I107" s="138"/>
      <c r="J107" s="134"/>
      <c r="K107" s="134"/>
      <c r="L107" s="134"/>
      <c r="M107" s="148"/>
      <c r="N107" s="138"/>
      <c r="O107" s="139"/>
      <c r="P107" s="139"/>
      <c r="Q107" s="139"/>
      <c r="R107" s="139"/>
      <c r="S107" s="138"/>
      <c r="T107" s="138"/>
      <c r="U107" s="139"/>
      <c r="V107" s="138"/>
      <c r="W107" s="139"/>
      <c r="X107" s="139"/>
      <c r="Y107" s="139"/>
      <c r="Z107" s="139"/>
      <c r="AA107" s="139"/>
      <c r="AB107" s="139"/>
      <c r="AC107" s="139"/>
      <c r="AD107" s="139"/>
      <c r="AE107" s="139"/>
      <c r="AF107" s="139"/>
      <c r="AG107" s="139"/>
    </row>
    <row r="108" spans="1:33" s="1" customFormat="1" ht="45" customHeight="1" x14ac:dyDescent="0.25">
      <c r="A108" s="136" t="str">
        <f t="shared" si="5"/>
        <v/>
      </c>
      <c r="B108" s="136" t="str">
        <f t="shared" si="6"/>
        <v/>
      </c>
      <c r="C108" s="135"/>
      <c r="D108" s="135"/>
      <c r="E108" s="135"/>
      <c r="F108" s="135"/>
      <c r="G108" s="147"/>
      <c r="H108" s="137"/>
      <c r="I108" s="138"/>
      <c r="J108" s="134"/>
      <c r="K108" s="134"/>
      <c r="L108" s="134"/>
      <c r="M108" s="148"/>
      <c r="N108" s="138"/>
      <c r="O108" s="139"/>
      <c r="P108" s="139"/>
      <c r="Q108" s="139"/>
      <c r="R108" s="139"/>
      <c r="S108" s="138"/>
      <c r="T108" s="138"/>
      <c r="U108" s="139"/>
      <c r="V108" s="138"/>
      <c r="W108" s="139"/>
      <c r="X108" s="139"/>
      <c r="Y108" s="139"/>
      <c r="Z108" s="139"/>
      <c r="AA108" s="139"/>
      <c r="AB108" s="139"/>
      <c r="AC108" s="139"/>
      <c r="AD108" s="139"/>
      <c r="AE108" s="139"/>
      <c r="AF108" s="139"/>
      <c r="AG108" s="139"/>
    </row>
    <row r="109" spans="1:33" s="1" customFormat="1" ht="45" customHeight="1" x14ac:dyDescent="0.25">
      <c r="A109" s="136" t="str">
        <f t="shared" si="5"/>
        <v/>
      </c>
      <c r="B109" s="136" t="str">
        <f t="shared" si="6"/>
        <v/>
      </c>
      <c r="C109" s="135"/>
      <c r="D109" s="135"/>
      <c r="E109" s="135"/>
      <c r="F109" s="135"/>
      <c r="G109" s="147"/>
      <c r="H109" s="137"/>
      <c r="I109" s="138"/>
      <c r="J109" s="134"/>
      <c r="K109" s="134"/>
      <c r="L109" s="134"/>
      <c r="M109" s="148"/>
      <c r="N109" s="138"/>
      <c r="O109" s="139"/>
      <c r="P109" s="139"/>
      <c r="Q109" s="139"/>
      <c r="R109" s="139"/>
      <c r="S109" s="138"/>
      <c r="T109" s="138"/>
      <c r="U109" s="139"/>
      <c r="V109" s="138"/>
      <c r="W109" s="139"/>
      <c r="X109" s="139"/>
      <c r="Y109" s="139"/>
      <c r="Z109" s="139"/>
      <c r="AA109" s="139"/>
      <c r="AB109" s="139"/>
      <c r="AC109" s="139"/>
      <c r="AD109" s="139"/>
      <c r="AE109" s="139"/>
      <c r="AF109" s="139"/>
      <c r="AG109" s="139"/>
    </row>
    <row r="110" spans="1:33" s="1" customFormat="1" ht="45" customHeight="1" x14ac:dyDescent="0.25">
      <c r="A110" s="136" t="str">
        <f t="shared" si="5"/>
        <v/>
      </c>
      <c r="B110" s="136" t="str">
        <f t="shared" si="6"/>
        <v/>
      </c>
      <c r="C110" s="135"/>
      <c r="D110" s="135"/>
      <c r="E110" s="135"/>
      <c r="F110" s="135"/>
      <c r="G110" s="147"/>
      <c r="H110" s="137"/>
      <c r="I110" s="138"/>
      <c r="J110" s="134"/>
      <c r="K110" s="134"/>
      <c r="L110" s="134"/>
      <c r="M110" s="148"/>
      <c r="N110" s="138"/>
      <c r="O110" s="139"/>
      <c r="P110" s="139"/>
      <c r="Q110" s="139"/>
      <c r="R110" s="139"/>
      <c r="S110" s="138"/>
      <c r="T110" s="138"/>
      <c r="U110" s="139"/>
      <c r="V110" s="138"/>
      <c r="W110" s="139"/>
      <c r="X110" s="139"/>
      <c r="Y110" s="139"/>
      <c r="Z110" s="139"/>
      <c r="AA110" s="139"/>
      <c r="AB110" s="139"/>
      <c r="AC110" s="139"/>
      <c r="AD110" s="139"/>
      <c r="AE110" s="139"/>
      <c r="AF110" s="139"/>
      <c r="AG110" s="139"/>
    </row>
    <row r="111" spans="1:33" s="1" customFormat="1" ht="45" customHeight="1" x14ac:dyDescent="0.25">
      <c r="A111" s="136" t="str">
        <f t="shared" si="5"/>
        <v/>
      </c>
      <c r="B111" s="136" t="str">
        <f t="shared" si="6"/>
        <v/>
      </c>
      <c r="C111" s="135"/>
      <c r="D111" s="135"/>
      <c r="E111" s="135"/>
      <c r="F111" s="135"/>
      <c r="G111" s="147"/>
      <c r="H111" s="137"/>
      <c r="I111" s="138"/>
      <c r="J111" s="134"/>
      <c r="K111" s="134"/>
      <c r="L111" s="134"/>
      <c r="M111" s="148"/>
      <c r="N111" s="138"/>
      <c r="O111" s="139"/>
      <c r="P111" s="139"/>
      <c r="Q111" s="139"/>
      <c r="R111" s="139"/>
      <c r="S111" s="138"/>
      <c r="T111" s="138"/>
      <c r="U111" s="139"/>
      <c r="V111" s="138"/>
      <c r="W111" s="139"/>
      <c r="X111" s="139"/>
      <c r="Y111" s="139"/>
      <c r="Z111" s="139"/>
      <c r="AA111" s="139"/>
      <c r="AB111" s="139"/>
      <c r="AC111" s="139"/>
      <c r="AD111" s="139"/>
      <c r="AE111" s="139"/>
      <c r="AF111" s="139"/>
      <c r="AG111" s="139"/>
    </row>
    <row r="112" spans="1:33" s="1" customFormat="1" ht="45" customHeight="1" x14ac:dyDescent="0.25">
      <c r="A112" s="136" t="str">
        <f t="shared" si="5"/>
        <v/>
      </c>
      <c r="B112" s="136" t="str">
        <f t="shared" si="6"/>
        <v/>
      </c>
      <c r="C112" s="135"/>
      <c r="D112" s="135"/>
      <c r="E112" s="135"/>
      <c r="F112" s="135"/>
      <c r="G112" s="147"/>
      <c r="H112" s="137"/>
      <c r="I112" s="138"/>
      <c r="J112" s="134"/>
      <c r="K112" s="134"/>
      <c r="L112" s="134"/>
      <c r="M112" s="148"/>
      <c r="N112" s="138"/>
      <c r="O112" s="139"/>
      <c r="P112" s="139"/>
      <c r="Q112" s="139"/>
      <c r="R112" s="139"/>
      <c r="S112" s="138"/>
      <c r="T112" s="138"/>
      <c r="U112" s="139"/>
      <c r="V112" s="138"/>
      <c r="W112" s="139"/>
      <c r="X112" s="139"/>
      <c r="Y112" s="139"/>
      <c r="Z112" s="139"/>
      <c r="AA112" s="139"/>
      <c r="AB112" s="139"/>
      <c r="AC112" s="139"/>
      <c r="AD112" s="139"/>
      <c r="AE112" s="139"/>
      <c r="AF112" s="139"/>
      <c r="AG112" s="139"/>
    </row>
    <row r="113" spans="1:33" s="1" customFormat="1" ht="45" customHeight="1" x14ac:dyDescent="0.25">
      <c r="A113" s="136" t="str">
        <f t="shared" si="5"/>
        <v/>
      </c>
      <c r="B113" s="136" t="str">
        <f t="shared" si="6"/>
        <v/>
      </c>
      <c r="C113" s="135"/>
      <c r="D113" s="135"/>
      <c r="E113" s="135"/>
      <c r="F113" s="135"/>
      <c r="G113" s="147"/>
      <c r="H113" s="137"/>
      <c r="I113" s="138"/>
      <c r="J113" s="134"/>
      <c r="K113" s="134"/>
      <c r="L113" s="134"/>
      <c r="M113" s="148"/>
      <c r="N113" s="138"/>
      <c r="O113" s="139"/>
      <c r="P113" s="139"/>
      <c r="Q113" s="139"/>
      <c r="R113" s="139"/>
      <c r="S113" s="138"/>
      <c r="T113" s="138"/>
      <c r="U113" s="139"/>
      <c r="V113" s="138"/>
      <c r="W113" s="139"/>
      <c r="X113" s="139"/>
      <c r="Y113" s="139"/>
      <c r="Z113" s="139"/>
      <c r="AA113" s="139"/>
      <c r="AB113" s="139"/>
      <c r="AC113" s="139"/>
      <c r="AD113" s="139"/>
      <c r="AE113" s="139"/>
      <c r="AF113" s="139"/>
      <c r="AG113" s="139"/>
    </row>
    <row r="114" spans="1:33" s="1" customFormat="1" ht="45" customHeight="1" x14ac:dyDescent="0.25">
      <c r="A114" s="136" t="str">
        <f t="shared" si="5"/>
        <v/>
      </c>
      <c r="B114" s="136" t="str">
        <f t="shared" si="6"/>
        <v/>
      </c>
      <c r="C114" s="135"/>
      <c r="D114" s="135"/>
      <c r="E114" s="135"/>
      <c r="F114" s="135"/>
      <c r="G114" s="147"/>
      <c r="H114" s="137"/>
      <c r="I114" s="138"/>
      <c r="J114" s="134"/>
      <c r="K114" s="134"/>
      <c r="L114" s="134"/>
      <c r="M114" s="148"/>
      <c r="N114" s="138"/>
      <c r="O114" s="139"/>
      <c r="P114" s="139"/>
      <c r="Q114" s="139"/>
      <c r="R114" s="139"/>
      <c r="S114" s="138"/>
      <c r="T114" s="138"/>
      <c r="U114" s="139"/>
      <c r="V114" s="138"/>
      <c r="W114" s="139"/>
      <c r="X114" s="139"/>
      <c r="Y114" s="139"/>
      <c r="Z114" s="139"/>
      <c r="AA114" s="139"/>
      <c r="AB114" s="139"/>
      <c r="AC114" s="139"/>
      <c r="AD114" s="139"/>
      <c r="AE114" s="139"/>
      <c r="AF114" s="139"/>
      <c r="AG114" s="139"/>
    </row>
    <row r="115" spans="1:33" s="1" customFormat="1" ht="45" customHeight="1" x14ac:dyDescent="0.25">
      <c r="A115" s="136" t="str">
        <f t="shared" si="5"/>
        <v/>
      </c>
      <c r="B115" s="136" t="str">
        <f t="shared" si="6"/>
        <v/>
      </c>
      <c r="C115" s="135"/>
      <c r="D115" s="135"/>
      <c r="E115" s="135"/>
      <c r="F115" s="135"/>
      <c r="G115" s="147"/>
      <c r="H115" s="137"/>
      <c r="I115" s="138"/>
      <c r="J115" s="134"/>
      <c r="K115" s="134"/>
      <c r="L115" s="134"/>
      <c r="M115" s="148"/>
      <c r="N115" s="138"/>
      <c r="O115" s="139"/>
      <c r="P115" s="139"/>
      <c r="Q115" s="139"/>
      <c r="R115" s="139"/>
      <c r="S115" s="138"/>
      <c r="T115" s="138"/>
      <c r="U115" s="139"/>
      <c r="V115" s="138"/>
      <c r="W115" s="139"/>
      <c r="X115" s="139"/>
      <c r="Y115" s="139"/>
      <c r="Z115" s="139"/>
      <c r="AA115" s="139"/>
      <c r="AB115" s="139"/>
      <c r="AC115" s="139"/>
      <c r="AD115" s="139"/>
      <c r="AE115" s="139"/>
      <c r="AF115" s="139"/>
      <c r="AG115" s="139"/>
    </row>
    <row r="116" spans="1:33" s="1" customFormat="1" ht="45" customHeight="1" x14ac:dyDescent="0.25">
      <c r="A116" s="136" t="str">
        <f t="shared" si="5"/>
        <v/>
      </c>
      <c r="B116" s="136" t="str">
        <f t="shared" si="6"/>
        <v/>
      </c>
      <c r="C116" s="135"/>
      <c r="D116" s="135"/>
      <c r="E116" s="135"/>
      <c r="F116" s="135"/>
      <c r="G116" s="147"/>
      <c r="H116" s="137"/>
      <c r="I116" s="138"/>
      <c r="J116" s="134"/>
      <c r="K116" s="134"/>
      <c r="L116" s="134"/>
      <c r="M116" s="148"/>
      <c r="N116" s="138"/>
      <c r="O116" s="139"/>
      <c r="P116" s="139"/>
      <c r="Q116" s="139"/>
      <c r="R116" s="139"/>
      <c r="S116" s="138"/>
      <c r="T116" s="138"/>
      <c r="U116" s="139"/>
      <c r="V116" s="138"/>
      <c r="W116" s="139"/>
      <c r="X116" s="139"/>
      <c r="Y116" s="139"/>
      <c r="Z116" s="139"/>
      <c r="AA116" s="139"/>
      <c r="AB116" s="139"/>
      <c r="AC116" s="139"/>
      <c r="AD116" s="139"/>
      <c r="AE116" s="139"/>
      <c r="AF116" s="139"/>
      <c r="AG116" s="139"/>
    </row>
    <row r="117" spans="1:33" s="1" customFormat="1" ht="45" customHeight="1" x14ac:dyDescent="0.25">
      <c r="A117" s="136" t="str">
        <f t="shared" si="5"/>
        <v/>
      </c>
      <c r="B117" s="136" t="str">
        <f t="shared" si="6"/>
        <v/>
      </c>
      <c r="C117" s="135"/>
      <c r="D117" s="135"/>
      <c r="E117" s="135"/>
      <c r="F117" s="135"/>
      <c r="G117" s="147"/>
      <c r="H117" s="137"/>
      <c r="I117" s="138"/>
      <c r="J117" s="134"/>
      <c r="K117" s="134"/>
      <c r="L117" s="134"/>
      <c r="M117" s="148"/>
      <c r="N117" s="138"/>
      <c r="O117" s="139"/>
      <c r="P117" s="139"/>
      <c r="Q117" s="139"/>
      <c r="R117" s="139"/>
      <c r="S117" s="138"/>
      <c r="T117" s="138"/>
      <c r="U117" s="139"/>
      <c r="V117" s="138"/>
      <c r="W117" s="139"/>
      <c r="X117" s="139"/>
      <c r="Y117" s="139"/>
      <c r="Z117" s="139"/>
      <c r="AA117" s="139"/>
      <c r="AB117" s="139"/>
      <c r="AC117" s="139"/>
      <c r="AD117" s="139"/>
      <c r="AE117" s="139"/>
      <c r="AF117" s="139"/>
      <c r="AG117" s="139"/>
    </row>
    <row r="118" spans="1:33" s="1" customFormat="1" ht="45" customHeight="1" x14ac:dyDescent="0.25">
      <c r="A118" s="136" t="str">
        <f t="shared" si="5"/>
        <v/>
      </c>
      <c r="B118" s="136" t="str">
        <f t="shared" si="6"/>
        <v/>
      </c>
      <c r="C118" s="135"/>
      <c r="D118" s="135"/>
      <c r="E118" s="135"/>
      <c r="F118" s="135"/>
      <c r="G118" s="147"/>
      <c r="H118" s="137"/>
      <c r="I118" s="138"/>
      <c r="J118" s="134"/>
      <c r="K118" s="134"/>
      <c r="L118" s="134"/>
      <c r="M118" s="148"/>
      <c r="N118" s="138"/>
      <c r="O118" s="139"/>
      <c r="P118" s="139"/>
      <c r="Q118" s="139"/>
      <c r="R118" s="139"/>
      <c r="S118" s="138"/>
      <c r="T118" s="138"/>
      <c r="U118" s="139"/>
      <c r="V118" s="138"/>
      <c r="W118" s="139"/>
      <c r="X118" s="139"/>
      <c r="Y118" s="139"/>
      <c r="Z118" s="139"/>
      <c r="AA118" s="139"/>
      <c r="AB118" s="139"/>
      <c r="AC118" s="139"/>
      <c r="AD118" s="139"/>
      <c r="AE118" s="139"/>
      <c r="AF118" s="139"/>
      <c r="AG118" s="139"/>
    </row>
    <row r="119" spans="1:33" s="1" customFormat="1" ht="45" customHeight="1" x14ac:dyDescent="0.25">
      <c r="A119" s="136" t="str">
        <f t="shared" si="5"/>
        <v/>
      </c>
      <c r="B119" s="136" t="str">
        <f t="shared" si="6"/>
        <v/>
      </c>
      <c r="C119" s="135"/>
      <c r="D119" s="135"/>
      <c r="E119" s="135"/>
      <c r="F119" s="135"/>
      <c r="G119" s="147"/>
      <c r="H119" s="137"/>
      <c r="I119" s="138"/>
      <c r="J119" s="134"/>
      <c r="K119" s="134"/>
      <c r="L119" s="134"/>
      <c r="M119" s="148"/>
      <c r="N119" s="138"/>
      <c r="O119" s="139"/>
      <c r="P119" s="139"/>
      <c r="Q119" s="139"/>
      <c r="R119" s="139"/>
      <c r="S119" s="138"/>
      <c r="T119" s="138"/>
      <c r="U119" s="139"/>
      <c r="V119" s="138"/>
      <c r="W119" s="139"/>
      <c r="X119" s="139"/>
      <c r="Y119" s="139"/>
      <c r="Z119" s="139"/>
      <c r="AA119" s="139"/>
      <c r="AB119" s="139"/>
      <c r="AC119" s="139"/>
      <c r="AD119" s="139"/>
      <c r="AE119" s="139"/>
      <c r="AF119" s="139"/>
      <c r="AG119" s="139"/>
    </row>
    <row r="120" spans="1:33" s="1" customFormat="1" ht="45" customHeight="1" x14ac:dyDescent="0.25">
      <c r="A120" s="136" t="str">
        <f t="shared" si="5"/>
        <v/>
      </c>
      <c r="B120" s="136" t="str">
        <f t="shared" si="6"/>
        <v/>
      </c>
      <c r="C120" s="135"/>
      <c r="D120" s="135"/>
      <c r="E120" s="135"/>
      <c r="F120" s="135"/>
      <c r="G120" s="147"/>
      <c r="H120" s="137"/>
      <c r="I120" s="138"/>
      <c r="J120" s="134"/>
      <c r="K120" s="134"/>
      <c r="L120" s="134"/>
      <c r="M120" s="148"/>
      <c r="N120" s="138"/>
      <c r="O120" s="139"/>
      <c r="P120" s="139"/>
      <c r="Q120" s="139"/>
      <c r="R120" s="139"/>
      <c r="S120" s="138"/>
      <c r="T120" s="138"/>
      <c r="U120" s="139"/>
      <c r="V120" s="138"/>
      <c r="W120" s="139"/>
      <c r="X120" s="139"/>
      <c r="Y120" s="139"/>
      <c r="Z120" s="139"/>
      <c r="AA120" s="139"/>
      <c r="AB120" s="139"/>
      <c r="AC120" s="139"/>
      <c r="AD120" s="139"/>
      <c r="AE120" s="139"/>
      <c r="AF120" s="139"/>
      <c r="AG120" s="139"/>
    </row>
    <row r="121" spans="1:33" s="1" customFormat="1" ht="45" customHeight="1" x14ac:dyDescent="0.25">
      <c r="A121" s="136" t="str">
        <f t="shared" si="5"/>
        <v/>
      </c>
      <c r="B121" s="136" t="str">
        <f t="shared" si="6"/>
        <v/>
      </c>
      <c r="C121" s="135"/>
      <c r="D121" s="135"/>
      <c r="E121" s="135"/>
      <c r="F121" s="135"/>
      <c r="G121" s="147"/>
      <c r="H121" s="137"/>
      <c r="I121" s="138"/>
      <c r="J121" s="134"/>
      <c r="K121" s="134"/>
      <c r="L121" s="134"/>
      <c r="M121" s="148"/>
      <c r="N121" s="138"/>
      <c r="O121" s="139"/>
      <c r="P121" s="139"/>
      <c r="Q121" s="139"/>
      <c r="R121" s="139"/>
      <c r="S121" s="138"/>
      <c r="T121" s="138"/>
      <c r="U121" s="139"/>
      <c r="V121" s="138"/>
      <c r="W121" s="139"/>
      <c r="X121" s="139"/>
      <c r="Y121" s="139"/>
      <c r="Z121" s="139"/>
      <c r="AA121" s="139"/>
      <c r="AB121" s="139"/>
      <c r="AC121" s="139"/>
      <c r="AD121" s="139"/>
      <c r="AE121" s="139"/>
      <c r="AF121" s="139"/>
      <c r="AG121" s="139"/>
    </row>
    <row r="122" spans="1:33" s="1" customFormat="1" ht="45" customHeight="1" x14ac:dyDescent="0.25">
      <c r="A122" s="136" t="str">
        <f t="shared" si="5"/>
        <v/>
      </c>
      <c r="B122" s="136" t="str">
        <f t="shared" si="6"/>
        <v/>
      </c>
      <c r="C122" s="135"/>
      <c r="D122" s="135"/>
      <c r="E122" s="135"/>
      <c r="F122" s="135"/>
      <c r="G122" s="147"/>
      <c r="H122" s="137"/>
      <c r="I122" s="138"/>
      <c r="J122" s="134"/>
      <c r="K122" s="134"/>
      <c r="L122" s="134"/>
      <c r="M122" s="148"/>
      <c r="N122" s="138"/>
      <c r="O122" s="139"/>
      <c r="P122" s="139"/>
      <c r="Q122" s="139"/>
      <c r="R122" s="139"/>
      <c r="S122" s="138"/>
      <c r="T122" s="138"/>
      <c r="U122" s="139"/>
      <c r="V122" s="138"/>
      <c r="W122" s="139"/>
      <c r="X122" s="139"/>
      <c r="Y122" s="139"/>
      <c r="Z122" s="139"/>
      <c r="AA122" s="139"/>
      <c r="AB122" s="139"/>
      <c r="AC122" s="139"/>
      <c r="AD122" s="139"/>
      <c r="AE122" s="139"/>
      <c r="AF122" s="139"/>
      <c r="AG122" s="139"/>
    </row>
    <row r="123" spans="1:33" s="1" customFormat="1" ht="45" customHeight="1" x14ac:dyDescent="0.25">
      <c r="A123" s="136" t="str">
        <f t="shared" si="5"/>
        <v/>
      </c>
      <c r="B123" s="136" t="str">
        <f t="shared" si="6"/>
        <v/>
      </c>
      <c r="C123" s="135"/>
      <c r="D123" s="135"/>
      <c r="E123" s="135"/>
      <c r="F123" s="135"/>
      <c r="G123" s="147"/>
      <c r="H123" s="137"/>
      <c r="I123" s="138"/>
      <c r="J123" s="134"/>
      <c r="K123" s="134"/>
      <c r="L123" s="134"/>
      <c r="M123" s="148"/>
      <c r="N123" s="138"/>
      <c r="O123" s="139"/>
      <c r="P123" s="139"/>
      <c r="Q123" s="139"/>
      <c r="R123" s="139"/>
      <c r="S123" s="138"/>
      <c r="T123" s="138"/>
      <c r="U123" s="139"/>
      <c r="V123" s="138"/>
      <c r="W123" s="139"/>
      <c r="X123" s="139"/>
      <c r="Y123" s="139"/>
      <c r="Z123" s="139"/>
      <c r="AA123" s="139"/>
      <c r="AB123" s="139"/>
      <c r="AC123" s="139"/>
      <c r="AD123" s="139"/>
      <c r="AE123" s="139"/>
      <c r="AF123" s="139"/>
      <c r="AG123" s="139"/>
    </row>
    <row r="124" spans="1:33" s="1" customFormat="1" ht="45" customHeight="1" x14ac:dyDescent="0.25">
      <c r="A124" s="136" t="str">
        <f t="shared" si="5"/>
        <v/>
      </c>
      <c r="B124" s="136" t="str">
        <f t="shared" si="6"/>
        <v/>
      </c>
      <c r="C124" s="135"/>
      <c r="D124" s="135"/>
      <c r="E124" s="135"/>
      <c r="F124" s="135"/>
      <c r="G124" s="147"/>
      <c r="H124" s="137"/>
      <c r="I124" s="138"/>
      <c r="J124" s="134"/>
      <c r="K124" s="134"/>
      <c r="L124" s="134"/>
      <c r="M124" s="148"/>
      <c r="N124" s="138"/>
      <c r="O124" s="139"/>
      <c r="P124" s="139"/>
      <c r="Q124" s="139"/>
      <c r="R124" s="139"/>
      <c r="S124" s="138"/>
      <c r="T124" s="138"/>
      <c r="U124" s="139"/>
      <c r="V124" s="138"/>
      <c r="W124" s="139"/>
      <c r="X124" s="139"/>
      <c r="Y124" s="139"/>
      <c r="Z124" s="139"/>
      <c r="AA124" s="139"/>
      <c r="AB124" s="139"/>
      <c r="AC124" s="139"/>
      <c r="AD124" s="139"/>
      <c r="AE124" s="139"/>
      <c r="AF124" s="139"/>
      <c r="AG124" s="139"/>
    </row>
    <row r="125" spans="1:33" s="1" customFormat="1" ht="45" customHeight="1" x14ac:dyDescent="0.25">
      <c r="A125" s="136" t="str">
        <f t="shared" si="5"/>
        <v/>
      </c>
      <c r="B125" s="136" t="str">
        <f t="shared" si="6"/>
        <v/>
      </c>
      <c r="C125" s="135"/>
      <c r="D125" s="135"/>
      <c r="E125" s="135"/>
      <c r="F125" s="135"/>
      <c r="G125" s="147"/>
      <c r="H125" s="137"/>
      <c r="I125" s="138"/>
      <c r="J125" s="134"/>
      <c r="K125" s="134"/>
      <c r="L125" s="134"/>
      <c r="M125" s="148"/>
      <c r="N125" s="138"/>
      <c r="O125" s="139"/>
      <c r="P125" s="139"/>
      <c r="Q125" s="139"/>
      <c r="R125" s="139"/>
      <c r="S125" s="138"/>
      <c r="T125" s="138"/>
      <c r="U125" s="139"/>
      <c r="V125" s="138"/>
      <c r="W125" s="139"/>
      <c r="X125" s="139"/>
      <c r="Y125" s="139"/>
      <c r="Z125" s="139"/>
      <c r="AA125" s="139"/>
      <c r="AB125" s="139"/>
      <c r="AC125" s="139"/>
      <c r="AD125" s="139"/>
      <c r="AE125" s="139"/>
      <c r="AF125" s="139"/>
      <c r="AG125" s="139"/>
    </row>
    <row r="126" spans="1:33" s="1" customFormat="1" ht="45" customHeight="1" x14ac:dyDescent="0.25">
      <c r="A126" s="136" t="str">
        <f t="shared" si="5"/>
        <v/>
      </c>
      <c r="B126" s="136" t="str">
        <f t="shared" si="6"/>
        <v/>
      </c>
      <c r="C126" s="135"/>
      <c r="D126" s="135"/>
      <c r="E126" s="135"/>
      <c r="F126" s="135"/>
      <c r="G126" s="147"/>
      <c r="H126" s="137"/>
      <c r="I126" s="138"/>
      <c r="J126" s="134"/>
      <c r="K126" s="134"/>
      <c r="L126" s="134"/>
      <c r="M126" s="148"/>
      <c r="N126" s="138"/>
      <c r="O126" s="139"/>
      <c r="P126" s="139"/>
      <c r="Q126" s="139"/>
      <c r="R126" s="139"/>
      <c r="S126" s="138"/>
      <c r="T126" s="138"/>
      <c r="U126" s="139"/>
      <c r="V126" s="138"/>
      <c r="W126" s="139"/>
      <c r="X126" s="139"/>
      <c r="Y126" s="139"/>
      <c r="Z126" s="139"/>
      <c r="AA126" s="139"/>
      <c r="AB126" s="139"/>
      <c r="AC126" s="139"/>
      <c r="AD126" s="139"/>
      <c r="AE126" s="139"/>
      <c r="AF126" s="139"/>
      <c r="AG126" s="139"/>
    </row>
    <row r="127" spans="1:33" s="1" customFormat="1" ht="45" customHeight="1" x14ac:dyDescent="0.25">
      <c r="A127" s="136" t="str">
        <f t="shared" si="5"/>
        <v/>
      </c>
      <c r="B127" s="136" t="str">
        <f t="shared" si="6"/>
        <v/>
      </c>
      <c r="C127" s="135"/>
      <c r="D127" s="135"/>
      <c r="E127" s="135"/>
      <c r="F127" s="135"/>
      <c r="G127" s="147"/>
      <c r="H127" s="137"/>
      <c r="I127" s="138"/>
      <c r="J127" s="134"/>
      <c r="K127" s="134"/>
      <c r="L127" s="134"/>
      <c r="M127" s="148"/>
      <c r="N127" s="138"/>
      <c r="O127" s="139"/>
      <c r="P127" s="139"/>
      <c r="Q127" s="139"/>
      <c r="R127" s="139"/>
      <c r="S127" s="138"/>
      <c r="T127" s="138"/>
      <c r="U127" s="139"/>
      <c r="V127" s="138"/>
      <c r="W127" s="139"/>
      <c r="X127" s="139"/>
      <c r="Y127" s="139"/>
      <c r="Z127" s="139"/>
      <c r="AA127" s="139"/>
      <c r="AB127" s="139"/>
      <c r="AC127" s="139"/>
      <c r="AD127" s="139"/>
      <c r="AE127" s="139"/>
      <c r="AF127" s="139"/>
      <c r="AG127" s="139"/>
    </row>
    <row r="128" spans="1:33" s="1" customFormat="1" ht="45" customHeight="1" x14ac:dyDescent="0.25">
      <c r="A128" s="136" t="str">
        <f t="shared" si="5"/>
        <v/>
      </c>
      <c r="B128" s="136" t="str">
        <f t="shared" si="6"/>
        <v/>
      </c>
      <c r="C128" s="135"/>
      <c r="D128" s="135"/>
      <c r="E128" s="135"/>
      <c r="F128" s="135"/>
      <c r="G128" s="147"/>
      <c r="H128" s="137"/>
      <c r="I128" s="138"/>
      <c r="J128" s="134"/>
      <c r="K128" s="134"/>
      <c r="L128" s="134"/>
      <c r="M128" s="148"/>
      <c r="N128" s="138"/>
      <c r="O128" s="139"/>
      <c r="P128" s="139"/>
      <c r="Q128" s="139"/>
      <c r="R128" s="139"/>
      <c r="S128" s="138"/>
      <c r="T128" s="138"/>
      <c r="U128" s="139"/>
      <c r="V128" s="138"/>
      <c r="W128" s="139"/>
      <c r="X128" s="139"/>
      <c r="Y128" s="139"/>
      <c r="Z128" s="139"/>
      <c r="AA128" s="139"/>
      <c r="AB128" s="139"/>
      <c r="AC128" s="139"/>
      <c r="AD128" s="139"/>
      <c r="AE128" s="139"/>
      <c r="AF128" s="139"/>
      <c r="AG128" s="139"/>
    </row>
    <row r="129" spans="1:33" s="1" customFormat="1" ht="45" customHeight="1" x14ac:dyDescent="0.25">
      <c r="A129" s="136" t="str">
        <f t="shared" si="5"/>
        <v/>
      </c>
      <c r="B129" s="136" t="str">
        <f t="shared" si="6"/>
        <v/>
      </c>
      <c r="C129" s="135"/>
      <c r="D129" s="135"/>
      <c r="E129" s="135"/>
      <c r="F129" s="135"/>
      <c r="G129" s="147"/>
      <c r="H129" s="137"/>
      <c r="I129" s="138"/>
      <c r="J129" s="134"/>
      <c r="K129" s="134"/>
      <c r="L129" s="134"/>
      <c r="M129" s="148"/>
      <c r="N129" s="138"/>
      <c r="O129" s="139"/>
      <c r="P129" s="139"/>
      <c r="Q129" s="139"/>
      <c r="R129" s="139"/>
      <c r="S129" s="138"/>
      <c r="T129" s="138"/>
      <c r="U129" s="139"/>
      <c r="V129" s="138"/>
      <c r="W129" s="139"/>
      <c r="X129" s="139"/>
      <c r="Y129" s="139"/>
      <c r="Z129" s="139"/>
      <c r="AA129" s="139"/>
      <c r="AB129" s="139"/>
      <c r="AC129" s="139"/>
      <c r="AD129" s="139"/>
      <c r="AE129" s="139"/>
      <c r="AF129" s="139"/>
      <c r="AG129" s="139"/>
    </row>
    <row r="130" spans="1:33" s="1" customFormat="1" ht="45" customHeight="1" x14ac:dyDescent="0.25">
      <c r="A130" s="136" t="str">
        <f t="shared" si="5"/>
        <v/>
      </c>
      <c r="B130" s="136" t="str">
        <f t="shared" si="6"/>
        <v/>
      </c>
      <c r="C130" s="135"/>
      <c r="D130" s="135"/>
      <c r="E130" s="135"/>
      <c r="F130" s="135"/>
      <c r="G130" s="147"/>
      <c r="H130" s="137"/>
      <c r="I130" s="138"/>
      <c r="J130" s="134"/>
      <c r="K130" s="134"/>
      <c r="L130" s="134"/>
      <c r="M130" s="148"/>
      <c r="N130" s="138"/>
      <c r="O130" s="139"/>
      <c r="P130" s="139"/>
      <c r="Q130" s="139"/>
      <c r="R130" s="139"/>
      <c r="S130" s="138"/>
      <c r="T130" s="138"/>
      <c r="U130" s="139"/>
      <c r="V130" s="138"/>
      <c r="W130" s="139"/>
      <c r="X130" s="139"/>
      <c r="Y130" s="139"/>
      <c r="Z130" s="139"/>
      <c r="AA130" s="139"/>
      <c r="AB130" s="139"/>
      <c r="AC130" s="139"/>
      <c r="AD130" s="139"/>
      <c r="AE130" s="139"/>
      <c r="AF130" s="139"/>
      <c r="AG130" s="139"/>
    </row>
    <row r="131" spans="1:33" ht="20.25" customHeight="1" x14ac:dyDescent="0.25">
      <c r="A131" s="136" t="str">
        <f t="shared" si="5"/>
        <v/>
      </c>
      <c r="B131" s="136" t="str">
        <f t="shared" si="6"/>
        <v/>
      </c>
      <c r="C131" s="135"/>
      <c r="D131" s="135"/>
      <c r="E131" s="135"/>
      <c r="F131" s="135"/>
      <c r="G131" s="147"/>
      <c r="H131" s="137"/>
      <c r="I131" s="138"/>
      <c r="J131" s="134"/>
      <c r="K131" s="134"/>
      <c r="L131" s="134"/>
      <c r="M131" s="148"/>
      <c r="N131" s="138"/>
      <c r="O131" s="139"/>
      <c r="P131" s="139"/>
      <c r="Q131" s="139"/>
      <c r="R131" s="139"/>
      <c r="S131" s="138"/>
      <c r="T131" s="138"/>
      <c r="U131" s="139"/>
      <c r="V131" s="138"/>
      <c r="W131" s="139"/>
      <c r="X131" s="139"/>
      <c r="Y131" s="139"/>
      <c r="Z131" s="139"/>
      <c r="AA131" s="139"/>
      <c r="AB131" s="139"/>
      <c r="AC131" s="139"/>
      <c r="AD131" s="139"/>
      <c r="AE131" s="139"/>
      <c r="AF131" s="139"/>
      <c r="AG131" s="139"/>
    </row>
    <row r="132" spans="1:33" ht="20.25" customHeight="1" x14ac:dyDescent="0.25">
      <c r="A132" s="136" t="str">
        <f t="shared" si="5"/>
        <v/>
      </c>
      <c r="B132" s="136" t="str">
        <f t="shared" si="6"/>
        <v/>
      </c>
      <c r="C132" s="135"/>
      <c r="D132" s="135"/>
      <c r="E132" s="135"/>
      <c r="F132" s="135"/>
      <c r="G132" s="147"/>
      <c r="H132" s="137"/>
      <c r="I132" s="138"/>
      <c r="J132" s="134"/>
      <c r="K132" s="134"/>
      <c r="L132" s="134"/>
      <c r="M132" s="148"/>
      <c r="N132" s="138"/>
      <c r="O132" s="139"/>
      <c r="P132" s="139"/>
      <c r="Q132" s="139"/>
      <c r="R132" s="139"/>
      <c r="S132" s="138"/>
      <c r="T132" s="138"/>
      <c r="U132" s="139"/>
      <c r="V132" s="138"/>
      <c r="W132" s="139"/>
      <c r="X132" s="139"/>
      <c r="Y132" s="139"/>
      <c r="Z132" s="139"/>
      <c r="AA132" s="139"/>
      <c r="AB132" s="139"/>
      <c r="AC132" s="139"/>
      <c r="AD132" s="139"/>
      <c r="AE132" s="139"/>
      <c r="AF132" s="139"/>
      <c r="AG132" s="139"/>
    </row>
    <row r="133" spans="1:33" ht="20.25" customHeight="1" x14ac:dyDescent="0.25">
      <c r="A133" s="136" t="str">
        <f t="shared" si="5"/>
        <v/>
      </c>
      <c r="B133" s="136" t="str">
        <f t="shared" ref="B133:B136" si="7">IF(ISBLANK(C133),"",CONCATENATE(A133,"_",TEXT(G133,"yymmdd"),TEXT(H133,"hhmm")))</f>
        <v/>
      </c>
      <c r="C133" s="135"/>
      <c r="D133" s="135"/>
      <c r="E133" s="135"/>
      <c r="F133" s="135"/>
      <c r="G133" s="147"/>
      <c r="H133" s="137"/>
      <c r="I133" s="138"/>
      <c r="J133" s="134"/>
      <c r="K133" s="134"/>
      <c r="L133" s="134"/>
      <c r="M133" s="148"/>
      <c r="N133" s="138"/>
      <c r="O133" s="139"/>
      <c r="P133" s="139"/>
      <c r="Q133" s="139"/>
      <c r="R133" s="139"/>
      <c r="S133" s="138"/>
      <c r="T133" s="138"/>
      <c r="U133" s="139"/>
      <c r="V133" s="138"/>
      <c r="W133" s="139"/>
      <c r="X133" s="139"/>
      <c r="Y133" s="139"/>
      <c r="Z133" s="139"/>
      <c r="AA133" s="139"/>
      <c r="AB133" s="139"/>
      <c r="AC133" s="139"/>
      <c r="AD133" s="139"/>
      <c r="AE133" s="139"/>
      <c r="AF133" s="139"/>
      <c r="AG133" s="139"/>
    </row>
    <row r="134" spans="1:33" ht="20.25" customHeight="1" x14ac:dyDescent="0.25">
      <c r="A134" s="136" t="str">
        <f t="shared" si="5"/>
        <v/>
      </c>
      <c r="B134" s="136" t="str">
        <f t="shared" si="7"/>
        <v/>
      </c>
      <c r="C134" s="135"/>
      <c r="D134" s="135"/>
      <c r="E134" s="135"/>
      <c r="F134" s="135"/>
      <c r="G134" s="147"/>
      <c r="H134" s="137"/>
      <c r="I134" s="138"/>
      <c r="J134" s="134"/>
      <c r="K134" s="134"/>
      <c r="L134" s="134"/>
      <c r="M134" s="148"/>
      <c r="N134" s="138"/>
      <c r="O134" s="139"/>
      <c r="P134" s="139"/>
      <c r="Q134" s="139"/>
      <c r="R134" s="139"/>
      <c r="S134" s="138"/>
      <c r="T134" s="138"/>
      <c r="U134" s="139"/>
      <c r="V134" s="138"/>
      <c r="W134" s="139"/>
      <c r="X134" s="139"/>
      <c r="Y134" s="139"/>
      <c r="Z134" s="139"/>
      <c r="AA134" s="139"/>
      <c r="AB134" s="139"/>
      <c r="AC134" s="139"/>
      <c r="AD134" s="139"/>
      <c r="AE134" s="139"/>
      <c r="AF134" s="139"/>
      <c r="AG134" s="139"/>
    </row>
    <row r="135" spans="1:33" ht="20.25" customHeight="1" x14ac:dyDescent="0.25">
      <c r="A135" s="136" t="str">
        <f t="shared" ref="A135:A136" si="8">IF(ISBLANK(C135),"",CONCATENATE(C135,"-",D135,"-",E135,"/",F135))</f>
        <v/>
      </c>
      <c r="B135" s="136" t="str">
        <f t="shared" si="7"/>
        <v/>
      </c>
      <c r="C135" s="135"/>
      <c r="D135" s="135"/>
      <c r="E135" s="135"/>
      <c r="F135" s="135"/>
      <c r="G135" s="147"/>
      <c r="H135" s="137"/>
      <c r="I135" s="138"/>
      <c r="J135" s="134"/>
      <c r="K135" s="134"/>
      <c r="L135" s="134"/>
      <c r="M135" s="148"/>
      <c r="N135" s="138"/>
      <c r="O135" s="139"/>
      <c r="P135" s="139"/>
      <c r="Q135" s="139"/>
      <c r="R135" s="139"/>
      <c r="S135" s="138"/>
      <c r="T135" s="138"/>
      <c r="U135" s="139"/>
      <c r="V135" s="138"/>
      <c r="W135" s="139"/>
      <c r="X135" s="139"/>
      <c r="Y135" s="139"/>
      <c r="Z135" s="139"/>
      <c r="AA135" s="139"/>
      <c r="AB135" s="139"/>
      <c r="AC135" s="139"/>
      <c r="AD135" s="139"/>
      <c r="AE135" s="139"/>
      <c r="AF135" s="139"/>
      <c r="AG135" s="139"/>
    </row>
    <row r="136" spans="1:33" ht="20.25" customHeight="1" x14ac:dyDescent="0.25">
      <c r="A136" s="136" t="str">
        <f t="shared" si="8"/>
        <v/>
      </c>
      <c r="B136" s="136" t="str">
        <f t="shared" si="7"/>
        <v/>
      </c>
      <c r="C136" s="135"/>
      <c r="D136" s="135"/>
      <c r="E136" s="135"/>
      <c r="F136" s="135"/>
      <c r="G136" s="147"/>
      <c r="H136" s="137"/>
      <c r="I136" s="138"/>
      <c r="J136" s="134"/>
      <c r="K136" s="134"/>
      <c r="L136" s="134"/>
      <c r="M136" s="148"/>
      <c r="N136" s="138"/>
      <c r="O136" s="139"/>
      <c r="P136" s="139"/>
      <c r="Q136" s="139"/>
      <c r="R136" s="139"/>
      <c r="S136" s="138"/>
      <c r="T136" s="138"/>
      <c r="U136" s="139"/>
      <c r="V136" s="138"/>
      <c r="W136" s="139"/>
      <c r="X136" s="139"/>
      <c r="Y136" s="139"/>
      <c r="Z136" s="139"/>
      <c r="AA136" s="139"/>
      <c r="AB136" s="139"/>
      <c r="AC136" s="139"/>
      <c r="AD136" s="139"/>
      <c r="AE136" s="139"/>
      <c r="AF136" s="139"/>
      <c r="AG136" s="139"/>
    </row>
  </sheetData>
  <sheetProtection autoFilter="0"/>
  <mergeCells count="6">
    <mergeCell ref="A1:H1"/>
    <mergeCell ref="AF1:AG1"/>
    <mergeCell ref="I1:P1"/>
    <mergeCell ref="Q1:R1"/>
    <mergeCell ref="S1:V1"/>
    <mergeCell ref="W1:AE1"/>
  </mergeCells>
  <conditionalFormatting sqref="B137:B1048576">
    <cfRule type="duplicateValues" dxfId="38" priority="691"/>
  </conditionalFormatting>
  <conditionalFormatting sqref="B2:B1048576">
    <cfRule type="duplicateValues" dxfId="37" priority="9"/>
  </conditionalFormatting>
  <conditionalFormatting sqref="B3:B136">
    <cfRule type="uniqueValues" dxfId="36" priority="787"/>
  </conditionalFormatting>
  <dataValidations count="7">
    <dataValidation type="time" operator="notEqual" allowBlank="1" showInputMessage="1" showErrorMessage="1" sqref="H10:H12 H15:H26 H28:H136" xr:uid="{00000000-0002-0000-0100-000000000000}">
      <formula1>0.999305555555556</formula1>
    </dataValidation>
    <dataValidation type="list" allowBlank="1" showInputMessage="1" showErrorMessage="1" sqref="E10:E12 E15:E26 E28:E136" xr:uid="{00000000-0002-0000-0100-000001000000}">
      <formula1>UNIDADES</formula1>
    </dataValidation>
    <dataValidation type="whole" allowBlank="1" showInputMessage="1" showErrorMessage="1" sqref="F15 H15" xr:uid="{00000000-0002-0000-0100-000002000000}">
      <formula1>0</formula1>
      <formula2>99</formula2>
    </dataValidation>
    <dataValidation type="list" allowBlank="1" showInputMessage="1" showErrorMessage="1" sqref="C10:C12 C15:C26 C28:C136" xr:uid="{00000000-0002-0000-0100-000003000000}">
      <formula1>"OSL,OSR,DOL,OSC,DOR,DOC"</formula1>
    </dataValidation>
    <dataValidation type="date" operator="greaterThan" allowBlank="1" showInputMessage="1" showErrorMessage="1" sqref="O137:O1048576 O1 G2 G15:G136" xr:uid="{00000000-0002-0000-0100-000004000000}">
      <formula1>43831</formula1>
    </dataValidation>
    <dataValidation type="whole" allowBlank="1" showInputMessage="1" showErrorMessage="1" sqref="G15" xr:uid="{00000000-0002-0000-0100-000005000000}">
      <formula1>43831</formula1>
      <formula2>47484</formula2>
    </dataValidation>
    <dataValidation type="list" allowBlank="1" showInputMessage="1" showErrorMessage="1" sqref="M31:M36 L3:L136" xr:uid="{00000000-0002-0000-0100-000006000000}">
      <formula1>INDIRECT(K3)</formula1>
    </dataValidation>
  </dataValidations>
  <pageMargins left="0.7" right="0.7" top="0.75" bottom="0.75" header="0.3" footer="0.3"/>
  <pageSetup orientation="portrait" r:id="rId1"/>
  <ignoredErrors>
    <ignoredError sqref="G2" listDataValidation="1"/>
    <ignoredError sqref="O67:P67" numberStoredAsText="1"/>
    <ignoredError sqref="AG52:AG54" calculatedColumn="1"/>
  </ignoredError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7000000}">
          <x14:formula1>
            <xm:f>VD!$AA$2:$AA$3</xm:f>
          </x14:formula1>
          <xm:sqref>J10:J12 J15:J26 J28:J136</xm:sqref>
        </x14:dataValidation>
        <x14:dataValidation type="list" allowBlank="1" showInputMessage="1" showErrorMessage="1" xr:uid="{00000000-0002-0000-0100-000008000000}">
          <x14:formula1>
            <xm:f>VD!$A$2:$A$25</xm:f>
          </x14:formula1>
          <xm:sqref>K10:K12 K15:K26 K28:K136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O1000"/>
  <sheetViews>
    <sheetView workbookViewId="0">
      <selection activeCell="B12" sqref="B12"/>
    </sheetView>
  </sheetViews>
  <sheetFormatPr baseColWidth="10" defaultColWidth="14.42578125" defaultRowHeight="15" customHeight="1" x14ac:dyDescent="0.25"/>
  <cols>
    <col min="1" max="1" width="22.140625" style="43" customWidth="1"/>
    <col min="2" max="3" width="18.7109375" style="43" customWidth="1"/>
    <col min="4" max="4" width="2.7109375" style="43" customWidth="1"/>
    <col min="5" max="6" width="12.28515625" style="43" customWidth="1"/>
    <col min="7" max="7" width="12.7109375" style="43" customWidth="1"/>
    <col min="8" max="9" width="12.28515625" style="43" customWidth="1"/>
    <col min="10" max="10" width="12.7109375" style="43" customWidth="1"/>
    <col min="11" max="11" width="2.7109375" style="43" customWidth="1"/>
    <col min="12" max="13" width="18.7109375" style="43" customWidth="1"/>
    <col min="14" max="14" width="10.7109375" style="43" customWidth="1"/>
    <col min="15" max="15" width="37" style="43" customWidth="1"/>
    <col min="16" max="26" width="10.7109375" style="43" customWidth="1"/>
    <col min="27" max="16384" width="14.42578125" style="43"/>
  </cols>
  <sheetData>
    <row r="1" spans="1:15" ht="15" customHeight="1" thickBot="1" x14ac:dyDescent="0.3"/>
    <row r="2" spans="1:15" ht="18.75" customHeight="1" thickBot="1" x14ac:dyDescent="0.3">
      <c r="B2" s="243" t="s">
        <v>589</v>
      </c>
      <c r="C2" s="244"/>
      <c r="D2" s="244"/>
      <c r="E2" s="244"/>
      <c r="F2" s="244"/>
      <c r="G2" s="244"/>
      <c r="H2" s="244"/>
      <c r="I2" s="244"/>
      <c r="J2" s="244"/>
      <c r="K2" s="244"/>
      <c r="L2" s="244"/>
      <c r="M2" s="245"/>
    </row>
    <row r="4" spans="1:15" ht="15.75" thickBot="1" x14ac:dyDescent="0.3">
      <c r="B4" s="246" t="s">
        <v>590</v>
      </c>
      <c r="C4" s="247"/>
      <c r="E4" s="250" t="s">
        <v>591</v>
      </c>
      <c r="F4" s="244"/>
      <c r="G4" s="244"/>
      <c r="H4" s="244"/>
      <c r="I4" s="244"/>
      <c r="J4" s="245"/>
      <c r="L4" s="246" t="s">
        <v>592</v>
      </c>
      <c r="M4" s="247"/>
    </row>
    <row r="5" spans="1:15" ht="15.75" thickBot="1" x14ac:dyDescent="0.3">
      <c r="B5" s="248"/>
      <c r="C5" s="249"/>
      <c r="E5" s="251" t="s">
        <v>6</v>
      </c>
      <c r="F5" s="252"/>
      <c r="G5" s="253"/>
      <c r="H5" s="254" t="s">
        <v>7</v>
      </c>
      <c r="I5" s="252"/>
      <c r="J5" s="247"/>
      <c r="L5" s="248"/>
      <c r="M5" s="249"/>
    </row>
    <row r="6" spans="1:15" ht="15.75" thickBot="1" x14ac:dyDescent="0.3">
      <c r="B6" s="44" t="s">
        <v>6</v>
      </c>
      <c r="C6" s="45" t="s">
        <v>7</v>
      </c>
      <c r="E6" s="46" t="s">
        <v>593</v>
      </c>
      <c r="F6" s="46" t="s">
        <v>594</v>
      </c>
      <c r="G6" s="46" t="s">
        <v>595</v>
      </c>
      <c r="H6" s="46" t="s">
        <v>593</v>
      </c>
      <c r="I6" s="46" t="s">
        <v>594</v>
      </c>
      <c r="J6" s="46" t="s">
        <v>595</v>
      </c>
      <c r="L6" s="44" t="s">
        <v>6</v>
      </c>
      <c r="M6" s="47" t="s">
        <v>7</v>
      </c>
    </row>
    <row r="7" spans="1:15" x14ac:dyDescent="0.25">
      <c r="A7" s="242" t="s">
        <v>596</v>
      </c>
      <c r="B7" s="48" t="s">
        <v>597</v>
      </c>
      <c r="C7" s="49" t="s">
        <v>598</v>
      </c>
      <c r="E7" s="50">
        <v>24</v>
      </c>
      <c r="F7" s="50">
        <v>43</v>
      </c>
      <c r="G7" s="50">
        <v>45</v>
      </c>
      <c r="H7" s="50">
        <v>60</v>
      </c>
      <c r="I7" s="50">
        <v>16</v>
      </c>
      <c r="J7" s="50">
        <v>45</v>
      </c>
      <c r="K7" s="51"/>
      <c r="L7" s="52">
        <f t="shared" ref="L7:L26" si="0">(E7+(F7/60)+(G7/3600))*-1</f>
        <v>-24.729166666666664</v>
      </c>
      <c r="M7" s="53">
        <f>(H7+(I7/60)+(J7/3600))*-1</f>
        <v>-60.279166666666669</v>
      </c>
      <c r="O7" s="54"/>
    </row>
    <row r="8" spans="1:15" x14ac:dyDescent="0.25">
      <c r="A8" s="242"/>
      <c r="B8" s="48" t="s">
        <v>599</v>
      </c>
      <c r="C8" s="55" t="s">
        <v>600</v>
      </c>
      <c r="E8" s="50">
        <v>24</v>
      </c>
      <c r="F8" s="50">
        <v>49</v>
      </c>
      <c r="G8" s="50">
        <v>21</v>
      </c>
      <c r="H8" s="50">
        <v>60</v>
      </c>
      <c r="I8" s="50">
        <v>40</v>
      </c>
      <c r="J8" s="50">
        <v>44</v>
      </c>
      <c r="K8" s="56"/>
      <c r="L8" s="57">
        <f t="shared" si="0"/>
        <v>-24.822499999999998</v>
      </c>
      <c r="M8" s="58">
        <f t="shared" ref="M8:M26" si="1">(H8+(I8/60)+(J8/3600))*-1</f>
        <v>-60.678888888888885</v>
      </c>
    </row>
    <row r="9" spans="1:15" x14ac:dyDescent="0.25">
      <c r="B9" s="59"/>
      <c r="C9" s="60"/>
      <c r="E9" s="50"/>
      <c r="F9" s="50"/>
      <c r="G9" s="50"/>
      <c r="H9" s="50"/>
      <c r="I9" s="50"/>
      <c r="J9" s="50"/>
      <c r="L9" s="57">
        <f t="shared" si="0"/>
        <v>0</v>
      </c>
      <c r="M9" s="61">
        <f t="shared" si="1"/>
        <v>0</v>
      </c>
    </row>
    <row r="10" spans="1:15" x14ac:dyDescent="0.25">
      <c r="B10" s="59"/>
      <c r="C10" s="60"/>
      <c r="E10" s="50"/>
      <c r="F10" s="50"/>
      <c r="G10" s="50"/>
      <c r="H10" s="50"/>
      <c r="I10" s="50"/>
      <c r="J10" s="50"/>
      <c r="L10" s="57">
        <f t="shared" si="0"/>
        <v>0</v>
      </c>
      <c r="M10" s="58">
        <f t="shared" si="1"/>
        <v>0</v>
      </c>
    </row>
    <row r="11" spans="1:15" x14ac:dyDescent="0.25">
      <c r="B11" s="59"/>
      <c r="C11" s="60"/>
      <c r="D11" s="54"/>
      <c r="E11" s="50"/>
      <c r="F11" s="50"/>
      <c r="G11" s="50"/>
      <c r="H11" s="59"/>
      <c r="I11" s="59"/>
      <c r="J11" s="59"/>
      <c r="K11" s="54"/>
      <c r="L11" s="57">
        <f t="shared" si="0"/>
        <v>0</v>
      </c>
      <c r="M11" s="61">
        <f t="shared" si="1"/>
        <v>0</v>
      </c>
      <c r="N11" s="54"/>
      <c r="O11" s="54"/>
    </row>
    <row r="12" spans="1:15" x14ac:dyDescent="0.25">
      <c r="B12" s="59"/>
      <c r="C12" s="60"/>
      <c r="D12" s="54"/>
      <c r="E12" s="50"/>
      <c r="F12" s="50"/>
      <c r="G12" s="50"/>
      <c r="H12" s="59"/>
      <c r="I12" s="59"/>
      <c r="J12" s="59"/>
      <c r="K12" s="54"/>
      <c r="L12" s="57">
        <f t="shared" si="0"/>
        <v>0</v>
      </c>
      <c r="M12" s="58">
        <f t="shared" si="1"/>
        <v>0</v>
      </c>
      <c r="N12" s="54"/>
      <c r="O12" s="54"/>
    </row>
    <row r="13" spans="1:15" x14ac:dyDescent="0.25">
      <c r="B13" s="59"/>
      <c r="C13" s="60"/>
      <c r="D13" s="54"/>
      <c r="E13" s="50"/>
      <c r="F13" s="50"/>
      <c r="G13" s="50"/>
      <c r="H13" s="59"/>
      <c r="I13" s="59"/>
      <c r="J13" s="59"/>
      <c r="K13" s="54"/>
      <c r="L13" s="57">
        <f t="shared" si="0"/>
        <v>0</v>
      </c>
      <c r="M13" s="61">
        <f t="shared" si="1"/>
        <v>0</v>
      </c>
      <c r="N13" s="54"/>
      <c r="O13" s="54"/>
    </row>
    <row r="14" spans="1:15" x14ac:dyDescent="0.25">
      <c r="B14" s="59"/>
      <c r="C14" s="60"/>
      <c r="D14" s="54"/>
      <c r="E14" s="62"/>
      <c r="F14" s="62"/>
      <c r="G14" s="62"/>
      <c r="H14" s="62"/>
      <c r="I14" s="62"/>
      <c r="J14" s="62"/>
      <c r="K14" s="54"/>
      <c r="L14" s="57">
        <f t="shared" si="0"/>
        <v>0</v>
      </c>
      <c r="M14" s="58">
        <f t="shared" si="1"/>
        <v>0</v>
      </c>
      <c r="N14" s="54"/>
      <c r="O14" s="54"/>
    </row>
    <row r="15" spans="1:15" x14ac:dyDescent="0.25">
      <c r="B15" s="59"/>
      <c r="C15" s="60"/>
      <c r="E15" s="62"/>
      <c r="F15" s="62"/>
      <c r="G15" s="62"/>
      <c r="H15" s="62"/>
      <c r="I15" s="62"/>
      <c r="J15" s="62"/>
      <c r="L15" s="57">
        <f t="shared" si="0"/>
        <v>0</v>
      </c>
      <c r="M15" s="61">
        <f t="shared" si="1"/>
        <v>0</v>
      </c>
    </row>
    <row r="16" spans="1:15" x14ac:dyDescent="0.25">
      <c r="B16" s="59"/>
      <c r="C16" s="60"/>
      <c r="E16" s="63"/>
      <c r="F16" s="64"/>
      <c r="G16" s="64"/>
      <c r="H16" s="63"/>
      <c r="I16" s="64"/>
      <c r="J16" s="65"/>
      <c r="L16" s="57">
        <f t="shared" si="0"/>
        <v>0</v>
      </c>
      <c r="M16" s="58">
        <f t="shared" si="1"/>
        <v>0</v>
      </c>
    </row>
    <row r="17" spans="1:15" x14ac:dyDescent="0.25">
      <c r="B17" s="59"/>
      <c r="C17" s="60"/>
      <c r="E17" s="66"/>
      <c r="F17" s="67"/>
      <c r="G17" s="67"/>
      <c r="H17" s="66"/>
      <c r="I17" s="67"/>
      <c r="J17" s="68"/>
      <c r="L17" s="57">
        <f t="shared" si="0"/>
        <v>0</v>
      </c>
      <c r="M17" s="61">
        <f t="shared" si="1"/>
        <v>0</v>
      </c>
    </row>
    <row r="18" spans="1:15" x14ac:dyDescent="0.25">
      <c r="B18" s="59"/>
      <c r="C18" s="60"/>
      <c r="E18" s="69"/>
      <c r="F18" s="70"/>
      <c r="G18" s="70"/>
      <c r="H18" s="69"/>
      <c r="I18" s="70"/>
      <c r="J18" s="71"/>
      <c r="L18" s="57">
        <f t="shared" si="0"/>
        <v>0</v>
      </c>
      <c r="M18" s="58">
        <f t="shared" si="1"/>
        <v>0</v>
      </c>
    </row>
    <row r="19" spans="1:15" x14ac:dyDescent="0.25">
      <c r="B19" s="59"/>
      <c r="C19" s="60"/>
      <c r="E19" s="66"/>
      <c r="F19" s="67"/>
      <c r="G19" s="67"/>
      <c r="H19" s="66"/>
      <c r="I19" s="67"/>
      <c r="J19" s="68"/>
      <c r="L19" s="57">
        <f t="shared" si="0"/>
        <v>0</v>
      </c>
      <c r="M19" s="61">
        <f t="shared" si="1"/>
        <v>0</v>
      </c>
    </row>
    <row r="20" spans="1:15" x14ac:dyDescent="0.25">
      <c r="B20" s="59"/>
      <c r="C20" s="60"/>
      <c r="E20" s="69"/>
      <c r="F20" s="70"/>
      <c r="G20" s="70"/>
      <c r="H20" s="69"/>
      <c r="I20" s="70"/>
      <c r="J20" s="71"/>
      <c r="L20" s="57">
        <f t="shared" si="0"/>
        <v>0</v>
      </c>
      <c r="M20" s="58">
        <f t="shared" si="1"/>
        <v>0</v>
      </c>
    </row>
    <row r="21" spans="1:15" ht="15.75" customHeight="1" x14ac:dyDescent="0.25">
      <c r="B21" s="59"/>
      <c r="C21" s="60"/>
      <c r="E21" s="69"/>
      <c r="F21" s="70"/>
      <c r="G21" s="70"/>
      <c r="H21" s="69"/>
      <c r="I21" s="70"/>
      <c r="J21" s="71"/>
      <c r="L21" s="72">
        <f t="shared" si="0"/>
        <v>0</v>
      </c>
      <c r="M21" s="58">
        <f t="shared" si="1"/>
        <v>0</v>
      </c>
    </row>
    <row r="22" spans="1:15" ht="15.75" customHeight="1" x14ac:dyDescent="0.25">
      <c r="A22" s="54"/>
      <c r="B22" s="62"/>
      <c r="C22" s="73"/>
      <c r="E22" s="69"/>
      <c r="F22" s="70"/>
      <c r="G22" s="70"/>
      <c r="H22" s="69"/>
      <c r="I22" s="70"/>
      <c r="J22" s="71"/>
      <c r="L22" s="72">
        <f t="shared" si="0"/>
        <v>0</v>
      </c>
      <c r="M22" s="58">
        <f t="shared" si="1"/>
        <v>0</v>
      </c>
      <c r="N22" s="54"/>
      <c r="O22" s="54"/>
    </row>
    <row r="23" spans="1:15" ht="15.75" customHeight="1" x14ac:dyDescent="0.25">
      <c r="A23" s="54"/>
      <c r="B23" s="62"/>
      <c r="C23" s="73"/>
      <c r="E23" s="69"/>
      <c r="F23" s="70"/>
      <c r="G23" s="70"/>
      <c r="H23" s="69"/>
      <c r="I23" s="70"/>
      <c r="J23" s="71"/>
      <c r="L23" s="72">
        <f t="shared" si="0"/>
        <v>0</v>
      </c>
      <c r="M23" s="58">
        <f t="shared" si="1"/>
        <v>0</v>
      </c>
      <c r="N23" s="54"/>
      <c r="O23" s="54"/>
    </row>
    <row r="24" spans="1:15" ht="15.75" customHeight="1" x14ac:dyDescent="0.25">
      <c r="B24" s="63"/>
      <c r="C24" s="71"/>
      <c r="E24" s="69"/>
      <c r="F24" s="70"/>
      <c r="G24" s="70"/>
      <c r="H24" s="69"/>
      <c r="I24" s="70"/>
      <c r="J24" s="71"/>
      <c r="L24" s="72">
        <f t="shared" si="0"/>
        <v>0</v>
      </c>
      <c r="M24" s="58">
        <f t="shared" si="1"/>
        <v>0</v>
      </c>
      <c r="N24" s="54"/>
      <c r="O24" s="54"/>
    </row>
    <row r="25" spans="1:15" ht="15.75" customHeight="1" x14ac:dyDescent="0.25">
      <c r="B25" s="69"/>
      <c r="C25" s="71"/>
      <c r="E25" s="69"/>
      <c r="F25" s="70"/>
      <c r="G25" s="70"/>
      <c r="H25" s="69"/>
      <c r="I25" s="70"/>
      <c r="J25" s="71"/>
      <c r="L25" s="72">
        <f t="shared" si="0"/>
        <v>0</v>
      </c>
      <c r="M25" s="58">
        <f t="shared" si="1"/>
        <v>0</v>
      </c>
    </row>
    <row r="26" spans="1:15" ht="15.75" customHeight="1" x14ac:dyDescent="0.25">
      <c r="B26" s="69"/>
      <c r="C26" s="71"/>
      <c r="E26" s="69"/>
      <c r="F26" s="70"/>
      <c r="G26" s="70"/>
      <c r="H26" s="69"/>
      <c r="I26" s="70"/>
      <c r="J26" s="71"/>
      <c r="L26" s="72">
        <f t="shared" si="0"/>
        <v>0</v>
      </c>
      <c r="M26" s="58">
        <f t="shared" si="1"/>
        <v>0</v>
      </c>
    </row>
    <row r="27" spans="1:15" ht="15.75" customHeight="1" x14ac:dyDescent="0.25"/>
    <row r="28" spans="1:15" ht="15.75" customHeight="1" x14ac:dyDescent="0.25"/>
    <row r="29" spans="1:15" ht="15.75" customHeight="1" x14ac:dyDescent="0.25"/>
    <row r="30" spans="1:15" ht="15.75" customHeight="1" x14ac:dyDescent="0.25"/>
    <row r="31" spans="1:15" ht="15.75" customHeight="1" x14ac:dyDescent="0.25"/>
    <row r="32" spans="1: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A7:A8"/>
    <mergeCell ref="B2:M2"/>
    <mergeCell ref="B4:C5"/>
    <mergeCell ref="E4:J4"/>
    <mergeCell ref="L4:M5"/>
    <mergeCell ref="E5:G5"/>
    <mergeCell ref="H5:J5"/>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C9"/>
  <sheetViews>
    <sheetView topLeftCell="A7" workbookViewId="0">
      <selection activeCell="B11" sqref="B11"/>
    </sheetView>
  </sheetViews>
  <sheetFormatPr baseColWidth="10" defaultRowHeight="15" x14ac:dyDescent="0.25"/>
  <cols>
    <col min="1" max="1" width="22.5703125" customWidth="1"/>
    <col min="2" max="2" width="23.7109375" bestFit="1" customWidth="1"/>
    <col min="3" max="3" width="63.140625" style="7" customWidth="1"/>
    <col min="4" max="4" width="55.28515625" bestFit="1" customWidth="1"/>
  </cols>
  <sheetData>
    <row r="1" spans="1:3" x14ac:dyDescent="0.25">
      <c r="A1" s="5" t="s">
        <v>34</v>
      </c>
      <c r="B1" s="6" t="s">
        <v>35</v>
      </c>
      <c r="C1" s="5" t="s">
        <v>36</v>
      </c>
    </row>
    <row r="2" spans="1:3" ht="30" x14ac:dyDescent="0.25">
      <c r="A2" s="8">
        <v>1</v>
      </c>
      <c r="B2" s="8" t="s">
        <v>37</v>
      </c>
      <c r="C2" s="8" t="s">
        <v>38</v>
      </c>
    </row>
    <row r="3" spans="1:3" ht="75" x14ac:dyDescent="0.25">
      <c r="A3" s="8">
        <v>2</v>
      </c>
      <c r="B3" s="8" t="s">
        <v>39</v>
      </c>
      <c r="C3" s="8" t="s">
        <v>40</v>
      </c>
    </row>
    <row r="4" spans="1:3" ht="60" x14ac:dyDescent="0.25">
      <c r="A4" s="8">
        <v>3</v>
      </c>
      <c r="B4" s="8" t="s">
        <v>41</v>
      </c>
      <c r="C4" s="8" t="s">
        <v>42</v>
      </c>
    </row>
    <row r="5" spans="1:3" ht="75" x14ac:dyDescent="0.25">
      <c r="A5" s="8">
        <v>4</v>
      </c>
      <c r="B5" s="8" t="s">
        <v>43</v>
      </c>
      <c r="C5" s="8" t="s">
        <v>44</v>
      </c>
    </row>
    <row r="6" spans="1:3" ht="30" x14ac:dyDescent="0.25">
      <c r="A6" s="8">
        <v>5</v>
      </c>
      <c r="B6" s="8" t="s">
        <v>45</v>
      </c>
      <c r="C6" s="8" t="s">
        <v>46</v>
      </c>
    </row>
    <row r="7" spans="1:3" ht="44.45" customHeight="1" x14ac:dyDescent="0.25">
      <c r="A7" s="8">
        <v>6</v>
      </c>
      <c r="B7" s="8" t="s">
        <v>47</v>
      </c>
      <c r="C7" s="8" t="s">
        <v>48</v>
      </c>
    </row>
    <row r="8" spans="1:3" ht="45" x14ac:dyDescent="0.25">
      <c r="A8" s="8">
        <v>7</v>
      </c>
      <c r="B8" s="8" t="s">
        <v>49</v>
      </c>
      <c r="C8" s="8" t="s">
        <v>50</v>
      </c>
    </row>
    <row r="9" spans="1:3" ht="45" x14ac:dyDescent="0.25">
      <c r="A9" s="8">
        <v>8</v>
      </c>
      <c r="B9" s="8" t="s">
        <v>51</v>
      </c>
      <c r="C9" s="8" t="s">
        <v>52</v>
      </c>
    </row>
  </sheetData>
  <pageMargins left="0.7" right="0.7" top="0.75" bottom="0.75" header="0.3" footer="0.3"/>
  <pageSetup paperSize="9" orientation="landscape" verticalDpi="59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VD</vt:lpstr>
      <vt:lpstr>ORDEN_SERVICIOS</vt:lpstr>
      <vt:lpstr>HEMISFERIO SUR</vt:lpstr>
      <vt:lpstr>Cod_Operativo MinSegSecSeg</vt:lpstr>
      <vt:lpstr>UNIDADES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Malandra</dc:creator>
  <cp:lastModifiedBy>PSA</cp:lastModifiedBy>
  <cp:lastPrinted>2024-11-05T13:06:15Z</cp:lastPrinted>
  <dcterms:created xsi:type="dcterms:W3CDTF">2024-01-25T14:59:15Z</dcterms:created>
  <dcterms:modified xsi:type="dcterms:W3CDTF">2024-11-27T15:41:57Z</dcterms:modified>
</cp:coreProperties>
</file>