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5.jpeg" ContentType="image/jpeg"/>
  <Override PartName="/xl/media/image53.png" ContentType="image/png"/>
  <Override PartName="/xl/media/image51.png" ContentType="image/png"/>
  <Override PartName="/xl/media/image46.jpeg" ContentType="image/jpeg"/>
  <Override PartName="/xl/media/image48.png" ContentType="image/png"/>
  <Override PartName="/xl/media/image52.png" ContentType="image/png"/>
  <Override PartName="/xl/media/image45.jpeg" ContentType="image/jpeg"/>
  <Override PartName="/xl/media/image54.png" ContentType="image/png"/>
  <Override PartName="/xl/media/image47.png" ContentType="image/png"/>
  <Override PartName="/xl/media/image49.png" ContentType="image/png"/>
  <Override PartName="/xl/media/image5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<sst xmlns="http://schemas.openxmlformats.org/spreadsheetml/2006/main" count="459" uniqueCount="228">
  <si>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</si>
  <si>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</si>
  <si>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</si>
  <si>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</si>
  <si>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</si>
  <si>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</si>
  <si>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</si>
  <si>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</si>
  <si>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</si>
  <si>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</si>
  <si>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</si>
  <si>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</si>
  <si>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</si>
  <si>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</si>
  <si>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</si>
  <si>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</si>
  <si>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</si>
  <si>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</si>
  <si>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</si>
  <si>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</si>
  <si>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</si>
  <si>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</si>
  <si>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</si>
  <si>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</si>
  <si>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</si>
  <si>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</si>
  <si>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</si>
  <si>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</si>
  <si>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</si>
  <si>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</si>
  <si>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</si>
  <si>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</si>
  <si>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</si>
  <si>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</si>
  <si>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</si>
  <si>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</si>
  <si>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</si>
  <si>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</si>
  <si>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</si>
  <si>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</si>
  <si>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</si>
  <si>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</si>
  <si>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</si>
  <si>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</si>
  <si>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</si>
  <si>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</si>
  <si>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</si>
  <si>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</si>
  <si>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</si>
  <si>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Mauricio Stagno</t>
  </si>
  <si>
    <t xml:space="preserve">e-mail</t>
  </si>
  <si>
    <t xml:space="preserve">stagnomauricio@gmail.com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</si>
  <si>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</si>
  <si>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</si>
  <si>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</si>
  <si>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</si>
  <si>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</si>
  <si>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</si>
  <si>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</si>
  <si>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</si>
  <si>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</si>
  <si>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</si>
  <si>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</si>
  <si>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</si>
  <si>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</si>
  <si>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</si>
  <si>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</si>
  <si>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</si>
  <si>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</si>
  <si>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</si>
  <si>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</si>
  <si>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</si>
  <si>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</si>
  <si>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</si>
  <si>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</si>
  <si>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</si>
  <si>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</si>
  <si>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</si>
  <si>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</si>
  <si>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</si>
  <si>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</si>
  <si>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</si>
  <si>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</si>
  <si>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</si>
  <si>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</si>
  <si>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</si>
  <si>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</si>
  <si>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</si>
  <si>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</si>
  <si>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</si>
  <si>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</si>
  <si>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</si>
  <si>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</si>
  <si>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</si>
  <si>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</si>
  <si>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</si>
  <si>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</si>
  <si>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</si>
  <si>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</si>
  <si>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</si>
  <si>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</si>
  <si>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</si>
  <si>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</si>
  <si>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</si>
  <si>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</si>
  <si>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</si>
  <si>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</si>
  <si>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</si>
  <si>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</si>
  <si>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</si>
  <si>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</si>
  <si>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</si>
  <si>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</si>
  <si>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</si>
  <si>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</si>
  <si>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</si>
  <si>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</si>
  <si>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</si>
  <si>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</si>
  <si>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</si>
  <si>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</si>
  <si>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</si>
  <si>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</si>
  <si>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</si>
  <si>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</si>
  <si>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</si>
  <si>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</si>
  <si>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</si>
  <si>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</si>
  <si>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</si>
  <si>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</si>
  <si>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</si>
  <si>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</si>
  <si>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</si>
  <si>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</si>
  <si>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</si>
  <si>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</si>
  <si>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</si>
  <si>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</si>
  <si>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</si>
  <si>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</si>
  <si>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</si>
  <si>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</si>
  <si>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</si>
  <si>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</si>
  <si>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</si>
  <si>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</si>
  <si>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</si>
  <si>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</si>
  <si>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</si>
  <si>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</si>
  <si>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</si>
  <si>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</si>
  <si>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</si>
  <si>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</si>
  <si>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</si>
  <si>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</si>
  <si>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</si>
  <si>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</si>
  <si>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</si>
  <si>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</si>
  <si>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</si>
  <si>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</si>
  <si>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</si>
  <si>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</si>
  <si>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</si>
  <si>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</si>
  <si>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suecia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</si>
  <si>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</si>
  <si>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</si>
  <si>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</si>
  <si>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</si>
  <si>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</si>
  <si>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</si>
  <si>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</si>
  <si>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</si>
  <si>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</si>
  <si>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</si>
  <si>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egipto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</si>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</sst>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6.jpeg"/><Relationship Id="rId2" Type="http://schemas.openxmlformats.org/officeDocument/2006/relationships/image" Target="../media/image47.png"/><Relationship Id="rId3" Type="http://schemas.openxmlformats.org/officeDocument/2006/relationships/image" Target="../media/image48.png"/><Relationship Id="rId4" Type="http://schemas.openxmlformats.org/officeDocument/2006/relationships/image" Target="../media/image49.png"/><Relationship Id="rId5" Type="http://schemas.openxmlformats.org/officeDocument/2006/relationships/image" Target="../media/image50.png"/><Relationship Id="rId6" Type="http://schemas.openxmlformats.org/officeDocument/2006/relationships/image" Target="../media/image51.png"/><Relationship Id="rId7" Type="http://schemas.openxmlformats.org/officeDocument/2006/relationships/image" Target="../media/image52.png"/><Relationship Id="rId8" Type="http://schemas.openxmlformats.org/officeDocument/2006/relationships/image" Target="../media/image53.png"/><Relationship Id="rId9" Type="http://schemas.openxmlformats.org/officeDocument/2006/relationships/image" Target="../media/image5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tagnomauricio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false" hidden="false" outlineLevel="0" max="1025" min="10" style="0" width="11.4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82" activeCellId="0" sqref="N82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false" hidden="false" outlineLevel="0" max="1025" min="40" style="0" width="11.4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2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1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4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6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3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6</v>
      </c>
      <c r="R9" s="73" t="n">
        <f aca="false">IF('No modificar!!'!AJ4=2,'No modificar!!'!Z4,IF('No modificar!!'!AJ5=2,'No modificar!!'!Z5,IF('No modificar!!'!AJ6=2,'No modificar!!'!Z6,'No modificar!!'!Z7)))</f>
        <v>5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6</v>
      </c>
      <c r="R10" s="76" t="n">
        <f aca="false">IF('No modificar!!'!AJ4=1,'No modificar!!'!Z4,IF('No modificar!!'!AJ5=1,'No modificar!!'!Z5,IF('No modificar!!'!AJ6=1,'No modificar!!'!Z6,'No modificar!!'!Z7)))</f>
        <v>5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2</v>
      </c>
      <c r="I11" s="63" t="n">
        <v>0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3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!!</v>
      </c>
      <c r="V18" s="69" t="str">
        <f aca="false">IF(AND(T18=T19,S18=S19,Q18=Q19),"El 1° se decide por Fair Play"," ")</f>
        <v>El 1° se decide por Fair Play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6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-5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4</v>
      </c>
      <c r="S28" s="67" t="n">
        <f aca="false">IF('No modificar!!'!AJ24=3,'No modificar!!'!AA24,IF('No modificar!!'!AJ25=3,'No modificar!!'!AA25,IF('No modificar!!'!AJ26=3,'No modificar!!'!AA26,'No modificar!!'!AA27)))</f>
        <v>2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3</v>
      </c>
      <c r="P30" s="76" t="n">
        <f aca="false">IF('No modificar!!'!AJ24=1,'No modificar!!'!X24,IF('No modificar!!'!AJ25=1,'No modificar!!'!X25,IF('No modificar!!'!AJ26=1,'No modificar!!'!X26,'No modificar!!'!X27)))</f>
        <v>0</v>
      </c>
      <c r="Q30" s="76" t="n">
        <f aca="false">IF('No modificar!!'!AJ24=1,'No modificar!!'!Y24,IF('No modificar!!'!AJ25=1,'No modificar!!'!Y25,IF('No modificar!!'!AJ26=1,'No modificar!!'!Y26,'No modificar!!'!Y27)))</f>
        <v>5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2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2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Islandia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5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5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2</v>
      </c>
      <c r="I40" s="93" t="n">
        <v>0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3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2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Suiza</v>
      </c>
      <c r="N48" s="66" t="n">
        <f aca="false">IF('No modificar!!'!AJ44=3,'No modificar!!'!V44,IF('No modificar!!'!AJ45=3,'No modificar!!'!V45,IF('No modificar!!'!AJ46=3,'No modificar!!'!V46,'No modificar!!'!V47)))</f>
        <v>2</v>
      </c>
      <c r="O48" s="67" t="n">
        <f aca="false">IF('No modificar!!'!AJ44=3,'No modificar!!'!W44,IF('No modificar!!'!AJ45=3,'No modificar!!'!W45,IF('No modificar!!'!AJ46=3,'No modificar!!'!W46,'No modificar!!'!W47)))</f>
        <v>1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3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7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Brasil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0</v>
      </c>
      <c r="Q49" s="73" t="n">
        <f aca="false">IF('No modificar!!'!AJ44=2,'No modificar!!'!Y44,IF('No modificar!!'!AJ45=2,'No modificar!!'!Y45,IF('No modificar!!'!AJ46=2,'No modificar!!'!Y46,'No modificar!!'!Y47)))</f>
        <v>8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4</v>
      </c>
      <c r="T49" s="71" t="n">
        <f aca="false">IF('No modificar!!'!AJ44=2,'No modificar!!'!AB44,IF('No modificar!!'!AJ45=2,'No modificar!!'!AB45,IF('No modificar!!'!AJ46=2,'No modificar!!'!AB46,'No modificar!!'!AB47)))</f>
        <v>7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3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7</v>
      </c>
      <c r="S50" s="76" t="n">
        <f aca="false">IF('No modificar!!'!AJ44=1,'No modificar!!'!AA44,IF('No modificar!!'!AJ45=1,'No modificar!!'!AA45,IF('No modificar!!'!AJ46=1,'No modificar!!'!AA46,'No modificar!!'!AA47)))</f>
        <v>-4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3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3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4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10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-4</v>
      </c>
      <c r="T60" s="74" t="n">
        <f aca="false">IF('No modificar!!'!AJ54=1,'No modificar!!'!AB54,IF('No modificar!!'!AJ55=1,'No modificar!!'!AB55,IF('No modificar!!'!AJ56=1,'No modificar!!'!AB56,'No modificar!!'!AB57)))</f>
        <v>1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México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1</v>
      </c>
      <c r="I67" s="88" t="n">
        <v>2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6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Panamá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3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-1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Bélgica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4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0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2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0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stagnomaurici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6" activeCellId="0" sqref="T1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false" hidden="false" outlineLevel="0" max="1025" min="26" style="0" width="11.4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">
        <v>78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3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1</v>
      </c>
      <c r="F10" s="10"/>
      <c r="G10" s="118" t="str">
        <f aca="false">IF(E10&gt;E11,D10,IF(E11&gt;E10,D11,"Manualmente"))</f>
        <v>Argentina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9" t="n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Suiza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2</v>
      </c>
      <c r="F15" s="10"/>
      <c r="G15" s="118" t="s">
        <v>167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168</v>
      </c>
      <c r="D16" s="116"/>
      <c r="E16" s="116"/>
      <c r="F16" s="10"/>
      <c r="G16" s="116" t="s">
        <v>169</v>
      </c>
      <c r="H16" s="116"/>
      <c r="I16" s="10"/>
      <c r="J16" s="118" t="str">
        <f aca="false">IF(H15&gt;H17,G15,IF(H17&gt;H15,G17,"Manualmente"))</f>
        <v>suecia</v>
      </c>
      <c r="K16" s="118" t="n">
        <v>1</v>
      </c>
      <c r="L16" s="10"/>
      <c r="M16" s="10"/>
      <c r="N16" s="10"/>
      <c r="O16" s="10"/>
      <c r="P16" s="77" t="s">
        <v>170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171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3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172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173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174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175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176</v>
      </c>
      <c r="D21" s="118" t="s">
        <v>76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177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2</v>
      </c>
      <c r="F22" s="10"/>
      <c r="G22" s="118" t="s">
        <v>178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suecia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179</v>
      </c>
      <c r="D23" s="116"/>
      <c r="E23" s="116"/>
      <c r="F23" s="10"/>
      <c r="G23" s="116" t="s">
        <v>180</v>
      </c>
      <c r="H23" s="116"/>
      <c r="I23" s="10"/>
      <c r="J23" s="118" t="str">
        <f aca="false">IF(H22&gt;H24,G22,IF(H24&gt;H22,G24,"Manualmente"))</f>
        <v>egipto</v>
      </c>
      <c r="K23" s="118" t="n">
        <v>1</v>
      </c>
      <c r="L23" s="10"/>
      <c r="M23" s="120" t="s">
        <v>181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182</v>
      </c>
      <c r="D24" s="118" t="str">
        <f aca="false">IF(AND('Fase de grupos'!T38='Fase de grupos'!T39,'Fase de grupos'!S38='Fase de grupos'!S39,'Fase de grupos'!Q38='Fase de grupos'!Q39),"Manualmente",'Fase de grupos'!M38)</f>
        <v>Islandia</v>
      </c>
      <c r="E24" s="119" t="n">
        <v>1</v>
      </c>
      <c r="F24" s="10"/>
      <c r="G24" s="118" t="str">
        <f aca="false">IF(E24&gt;E25,D24,IF(E25&gt;E24,D25,"Manualmente"))</f>
        <v>Perú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egipto</v>
      </c>
      <c r="N24" s="121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183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184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185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186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187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Brasil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188</v>
      </c>
      <c r="D30" s="116"/>
      <c r="E30" s="116"/>
      <c r="F30" s="10"/>
      <c r="G30" s="116" t="s">
        <v>189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190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3</v>
      </c>
      <c r="F31" s="10"/>
      <c r="G31" s="118" t="str">
        <f aca="false">IF(E31&gt;E32,D31,IF(E32&gt;E31,D32,"Manualmente"))</f>
        <v>Colombia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191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false" hidden="false" outlineLevel="0" max="1025" min="13" style="0" width="11.4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2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3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2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2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2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4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1</v>
      </c>
      <c r="E14" s="123" t="n">
        <f aca="false">'Fase de grupos'!I67</f>
        <v>2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2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3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2</v>
      </c>
      <c r="E27" s="123" t="n">
        <f aca="false">'Fase de grupos'!I40</f>
        <v>0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3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0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2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2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0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3</v>
      </c>
      <c r="E47" s="123" t="n">
        <f aca="false">'Fase de grupos'!I52</f>
        <v>0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2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0</v>
      </c>
      <c r="F56" s="133" t="str">
        <f aca="false">'Fase final'!D8</f>
        <v>España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2</v>
      </c>
      <c r="F57" s="134" t="str">
        <f aca="false">'Fase final'!D11</f>
        <v>Argentina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Suiza</v>
      </c>
      <c r="D58" s="60" t="n">
        <f aca="false">'Fase final'!E14</f>
        <v>2</v>
      </c>
      <c r="E58" s="60" t="n">
        <f aca="false">'Fase final'!E15</f>
        <v>2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3</v>
      </c>
      <c r="E59" s="60" t="n">
        <f aca="false">'Fase final'!E18</f>
        <v>1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Portugal</v>
      </c>
      <c r="D60" s="60" t="n">
        <f aca="false">'Fase final'!E21</f>
        <v>2</v>
      </c>
      <c r="E60" s="60" t="n">
        <f aca="false">'Fase final'!E22</f>
        <v>2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Islandia</v>
      </c>
      <c r="D61" s="60" t="n">
        <f aca="false">'Fase final'!E24</f>
        <v>1</v>
      </c>
      <c r="E61" s="60" t="n">
        <f aca="false">'Fase final'!E25</f>
        <v>2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34" t="str">
        <f aca="false">'Fase final'!D29</f>
        <v>Brasil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3</v>
      </c>
      <c r="E63" s="135" t="n">
        <f aca="false">'Fase final'!E32</f>
        <v>1</v>
      </c>
      <c r="F63" s="136" t="str">
        <f aca="false">'Fase final'!D32</f>
        <v>Panamá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Argentina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suecia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egipto</v>
      </c>
      <c r="D68" s="60" t="n">
        <f aca="false">'Fase final'!H22</f>
        <v>2</v>
      </c>
      <c r="E68" s="60" t="n">
        <f aca="false">'Fase final'!H24</f>
        <v>1</v>
      </c>
      <c r="F68" s="139" t="str">
        <f aca="false">'Fase final'!G24</f>
        <v>Perú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0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3</v>
      </c>
      <c r="E72" s="126" t="n">
        <f aca="false">'Fase final'!K16</f>
        <v>1</v>
      </c>
      <c r="F72" s="127" t="str">
        <f aca="false">'Fase final'!J16</f>
        <v>suecia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egipto</v>
      </c>
      <c r="D73" s="130" t="n">
        <f aca="false">'Fase final'!K23</f>
        <v>1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suecia</v>
      </c>
      <c r="D77" s="130" t="n">
        <f aca="false">'Fase final'!N22</f>
        <v>1</v>
      </c>
      <c r="E77" s="130" t="n">
        <f aca="false">'Fase final'!N24</f>
        <v>3</v>
      </c>
      <c r="F77" s="131" t="str">
        <f aca="false">'Fase final'!M24</f>
        <v>egipto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192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193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194</v>
      </c>
      <c r="C82" s="124" t="str">
        <f aca="false">'Fase final'!D21</f>
        <v>Portugal</v>
      </c>
    </row>
    <row r="83" customFormat="false" ht="15" hidden="false" customHeight="false" outlineLevel="0" collapsed="false">
      <c r="B83" s="128" t="s">
        <v>195</v>
      </c>
      <c r="C83" s="124" t="str">
        <f aca="false">'Fase final'!D8</f>
        <v>España</v>
      </c>
    </row>
    <row r="84" customFormat="false" ht="15" hidden="false" customHeight="false" outlineLevel="0" collapsed="false">
      <c r="B84" s="128" t="s">
        <v>196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197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198</v>
      </c>
      <c r="C86" s="124" t="str">
        <f aca="false">'Fase final'!D24</f>
        <v>Islandia</v>
      </c>
    </row>
    <row r="87" s="8" customFormat="true" ht="15" hidden="false" customHeight="false" outlineLevel="0" collapsed="false">
      <c r="B87" s="128" t="s">
        <v>199</v>
      </c>
      <c r="C87" s="1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128" t="s">
        <v>200</v>
      </c>
      <c r="C88" s="124" t="str">
        <f aca="false">'Fase final'!D14</f>
        <v>Suiza</v>
      </c>
      <c r="E88" s="1"/>
      <c r="F88" s="1"/>
    </row>
    <row r="89" s="8" customFormat="true" ht="15" hidden="false" customHeight="false" outlineLevel="0" collapsed="false">
      <c r="B89" s="128" t="s">
        <v>201</v>
      </c>
      <c r="C89" s="124" t="str">
        <f aca="false">'Fase final'!D29</f>
        <v>Brasil</v>
      </c>
      <c r="E89" s="1"/>
      <c r="F89" s="1"/>
    </row>
    <row r="90" s="8" customFormat="true" ht="15" hidden="false" customHeight="false" outlineLevel="0" collapsed="false">
      <c r="B90" s="128" t="s">
        <v>202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203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204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205</v>
      </c>
      <c r="C93" s="124" t="str">
        <f aca="false">'Fase final'!D32</f>
        <v>Panamá</v>
      </c>
      <c r="E93" s="1"/>
      <c r="F93" s="1"/>
    </row>
    <row r="94" s="8" customFormat="true" ht="15" hidden="false" customHeight="false" outlineLevel="0" collapsed="false">
      <c r="B94" s="128" t="s">
        <v>206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207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208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209</v>
      </c>
      <c r="C99" s="124" t="str">
        <f aca="false">'Fase final'!G10</f>
        <v>Argentina</v>
      </c>
      <c r="E99" s="1"/>
      <c r="F99" s="1"/>
    </row>
    <row r="100" s="8" customFormat="true" ht="15" hidden="false" customHeight="false" outlineLevel="0" collapsed="false">
      <c r="B100" s="128" t="s">
        <v>210</v>
      </c>
      <c r="C100" s="124" t="str">
        <f aca="false">'Fase final'!G15</f>
        <v>suecia</v>
      </c>
      <c r="E100" s="1"/>
      <c r="F100" s="1"/>
    </row>
    <row r="101" s="8" customFormat="true" ht="15" hidden="false" customHeight="false" outlineLevel="0" collapsed="false">
      <c r="B101" s="128" t="s">
        <v>211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212</v>
      </c>
      <c r="C102" s="124" t="str">
        <f aca="false">'Fase final'!G22</f>
        <v>egipto</v>
      </c>
      <c r="E102" s="1"/>
      <c r="F102" s="1"/>
    </row>
    <row r="103" s="8" customFormat="true" ht="15" hidden="false" customHeight="false" outlineLevel="0" collapsed="false">
      <c r="B103" s="128" t="s">
        <v>213</v>
      </c>
      <c r="C103" s="124" t="str">
        <f aca="false">'Fase final'!G24</f>
        <v>Perú</v>
      </c>
      <c r="E103" s="1"/>
      <c r="F103" s="1"/>
    </row>
    <row r="104" s="8" customFormat="true" ht="15" hidden="false" customHeight="false" outlineLevel="0" collapsed="false">
      <c r="B104" s="128" t="s">
        <v>214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215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216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217</v>
      </c>
      <c r="C109" s="124" t="str">
        <f aca="false">F72</f>
        <v>suecia</v>
      </c>
    </row>
    <row r="110" customFormat="false" ht="15" hidden="false" customHeight="false" outlineLevel="0" collapsed="false">
      <c r="B110" s="128" t="s">
        <v>218</v>
      </c>
      <c r="C110" s="124" t="str">
        <f aca="false">C73</f>
        <v>egipto</v>
      </c>
    </row>
    <row r="111" customFormat="false" ht="15.75" hidden="false" customHeight="false" outlineLevel="0" collapsed="false">
      <c r="B111" s="129" t="s">
        <v>219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220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221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222</v>
      </c>
      <c r="C116" s="124" t="str">
        <f aca="false">C77</f>
        <v>suecia</v>
      </c>
    </row>
    <row r="117" customFormat="false" ht="15.75" hidden="false" customHeight="false" outlineLevel="0" collapsed="false">
      <c r="B117" s="129" t="s">
        <v>223</v>
      </c>
      <c r="C117" s="131" t="str">
        <f aca="false">F77</f>
        <v>egipto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224</v>
      </c>
      <c r="C122" s="122" t="str">
        <f aca="false">'Fase final'!P17</f>
        <v>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false" hidden="false" outlineLevel="0" max="1025" min="37" style="0" width="11.4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225</v>
      </c>
      <c r="H3" s="121" t="s">
        <v>226</v>
      </c>
      <c r="I3" s="122" t="s">
        <v>227</v>
      </c>
      <c r="J3" s="121" t="s">
        <v>225</v>
      </c>
      <c r="K3" s="121" t="s">
        <v>226</v>
      </c>
      <c r="L3" s="122" t="s">
        <v>227</v>
      </c>
      <c r="M3" s="121" t="s">
        <v>225</v>
      </c>
      <c r="N3" s="121" t="s">
        <v>226</v>
      </c>
      <c r="O3" s="122" t="s">
        <v>227</v>
      </c>
      <c r="P3" s="121" t="s">
        <v>225</v>
      </c>
      <c r="Q3" s="121" t="s">
        <v>226</v>
      </c>
      <c r="R3" s="122" t="s">
        <v>227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2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6</v>
      </c>
      <c r="Z4" s="126" t="n">
        <f aca="false">D4+D6+D8</f>
        <v>5</v>
      </c>
      <c r="AA4" s="126" t="n">
        <f aca="false">Y4-Z4</f>
        <v>1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3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3</v>
      </c>
      <c r="Z5" s="123" t="n">
        <f aca="false">C4+D7+D9</f>
        <v>7</v>
      </c>
      <c r="AA5" s="123" t="n">
        <f aca="false">Y5-Z5</f>
        <v>-4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3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6</v>
      </c>
      <c r="Z6" s="123" t="n">
        <f aca="false">D5+C6+C9</f>
        <v>5</v>
      </c>
      <c r="AA6" s="123" t="n">
        <f aca="false">Y6-Z6</f>
        <v>1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0</v>
      </c>
      <c r="X7" s="130" t="n">
        <f aca="false">R10</f>
        <v>1</v>
      </c>
      <c r="Y7" s="130" t="n">
        <f aca="false">D5+D7+D8</f>
        <v>6</v>
      </c>
      <c r="Z7" s="130" t="n">
        <f aca="false">C5+C7+C8</f>
        <v>4</v>
      </c>
      <c r="AA7" s="130" t="n">
        <f aca="false">Y7-Z7</f>
        <v>2</v>
      </c>
      <c r="AB7" s="144" t="n">
        <f aca="false">3*V7+W7</f>
        <v>6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0</v>
      </c>
      <c r="E8" s="1" t="str">
        <f aca="false">'Fase de grupos'!J11</f>
        <v>Uruguay</v>
      </c>
      <c r="G8" s="128" t="n">
        <f aca="false">IF(C8&gt;D8,1,0)</f>
        <v>1</v>
      </c>
      <c r="H8" s="123" t="n">
        <f aca="false">IF(C8=D8,1,0)</f>
        <v>0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0</v>
      </c>
      <c r="R8" s="124" t="n">
        <f aca="false">IF(D8&lt;C8,1,0)</f>
        <v>1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0</v>
      </c>
      <c r="R10" s="122" t="n">
        <f aca="false">SUM(R4:R9)</f>
        <v>1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225</v>
      </c>
      <c r="H13" s="121" t="s">
        <v>226</v>
      </c>
      <c r="I13" s="122" t="s">
        <v>227</v>
      </c>
      <c r="J13" s="121" t="s">
        <v>225</v>
      </c>
      <c r="K13" s="121" t="s">
        <v>226</v>
      </c>
      <c r="L13" s="122" t="s">
        <v>227</v>
      </c>
      <c r="M13" s="121" t="s">
        <v>225</v>
      </c>
      <c r="N13" s="121" t="s">
        <v>226</v>
      </c>
      <c r="O13" s="122" t="s">
        <v>227</v>
      </c>
      <c r="P13" s="121" t="s">
        <v>225</v>
      </c>
      <c r="Q13" s="121" t="s">
        <v>226</v>
      </c>
      <c r="R13" s="122" t="s">
        <v>227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7</v>
      </c>
      <c r="Z14" s="126" t="n">
        <f aca="false">D14+D16+D18</f>
        <v>1</v>
      </c>
      <c r="AA14" s="126" t="n">
        <f aca="false">Y14-Z14</f>
        <v>6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1</v>
      </c>
      <c r="AA15" s="123" t="n">
        <f aca="false">Y15-Z15</f>
        <v>6</v>
      </c>
      <c r="AB15" s="143" t="n">
        <f aca="false">3*V15+W15</f>
        <v>7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0</v>
      </c>
      <c r="Z16" s="123" t="n">
        <f aca="false">D15+C16+C19</f>
        <v>7</v>
      </c>
      <c r="AA16" s="123" t="n">
        <f aca="false">Y16-Z16</f>
        <v>-7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6</v>
      </c>
      <c r="AA17" s="130" t="n">
        <f aca="false">Y17-Z17</f>
        <v>-5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225</v>
      </c>
      <c r="H23" s="121" t="s">
        <v>226</v>
      </c>
      <c r="I23" s="122" t="s">
        <v>227</v>
      </c>
      <c r="J23" s="121" t="s">
        <v>225</v>
      </c>
      <c r="K23" s="121" t="s">
        <v>226</v>
      </c>
      <c r="L23" s="122" t="s">
        <v>227</v>
      </c>
      <c r="M23" s="121" t="s">
        <v>225</v>
      </c>
      <c r="N23" s="121" t="s">
        <v>226</v>
      </c>
      <c r="O23" s="122" t="s">
        <v>227</v>
      </c>
      <c r="P23" s="121" t="s">
        <v>225</v>
      </c>
      <c r="Q23" s="121" t="s">
        <v>226</v>
      </c>
      <c r="R23" s="122" t="s">
        <v>227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4</v>
      </c>
      <c r="AA24" s="126" t="n">
        <f aca="false">Y24-Z24</f>
        <v>2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2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2</v>
      </c>
      <c r="Z25" s="123" t="n">
        <f aca="false">C24+D27+D29</f>
        <v>5</v>
      </c>
      <c r="AA25" s="123" t="n">
        <f aca="false">Y25-Z25</f>
        <v>-3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5</v>
      </c>
      <c r="Z26" s="123" t="n">
        <f aca="false">D25+C26+C29</f>
        <v>4</v>
      </c>
      <c r="AA26" s="123" t="n">
        <f aca="false">Y26-Z26</f>
        <v>1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3</v>
      </c>
      <c r="X27" s="130" t="n">
        <f aca="false">R30</f>
        <v>0</v>
      </c>
      <c r="Y27" s="130" t="n">
        <f aca="false">D25+D27+D28</f>
        <v>5</v>
      </c>
      <c r="Z27" s="130" t="n">
        <f aca="false">C25+C27+C28</f>
        <v>5</v>
      </c>
      <c r="AA27" s="130" t="n">
        <f aca="false">Y27-Z27</f>
        <v>0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2</v>
      </c>
      <c r="E28" s="1" t="str">
        <f aca="false">'Fase de grupos'!J31</f>
        <v>Dinamarca</v>
      </c>
      <c r="G28" s="128" t="n">
        <f aca="false">IF(C28&gt;D28,1,0)</f>
        <v>0</v>
      </c>
      <c r="H28" s="123" t="n">
        <f aca="false">IF(C28=D28,1,0)</f>
        <v>1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1</v>
      </c>
      <c r="R28" s="124" t="n">
        <f aca="false">IF(D28&lt;C28,1,0)</f>
        <v>0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3</v>
      </c>
      <c r="R30" s="122" t="n">
        <f aca="false">SUM(R24:R29)</f>
        <v>0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225</v>
      </c>
      <c r="H33" s="121" t="s">
        <v>226</v>
      </c>
      <c r="I33" s="122" t="s">
        <v>227</v>
      </c>
      <c r="J33" s="121" t="s">
        <v>225</v>
      </c>
      <c r="K33" s="121" t="s">
        <v>226</v>
      </c>
      <c r="L33" s="122" t="s">
        <v>227</v>
      </c>
      <c r="M33" s="121" t="s">
        <v>225</v>
      </c>
      <c r="N33" s="121" t="s">
        <v>226</v>
      </c>
      <c r="O33" s="122" t="s">
        <v>227</v>
      </c>
      <c r="P33" s="121" t="s">
        <v>225</v>
      </c>
      <c r="Q33" s="121" t="s">
        <v>226</v>
      </c>
      <c r="R33" s="122" t="s">
        <v>227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2</v>
      </c>
      <c r="E34" s="1" t="str">
        <f aca="false">'Fase de grupos'!J37</f>
        <v>Islandia</v>
      </c>
      <c r="G34" s="128" t="n">
        <f aca="false">IF(C34&gt;D34,1,0)</f>
        <v>0</v>
      </c>
      <c r="H34" s="123" t="n">
        <f aca="false">IF(C34=D34,1,0)</f>
        <v>1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1</v>
      </c>
      <c r="L34" s="124" t="n">
        <f aca="false">IF(D34&lt;C34,1,0)</f>
        <v>0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1</v>
      </c>
      <c r="W34" s="126" t="n">
        <f aca="false">H40</f>
        <v>2</v>
      </c>
      <c r="X34" s="126" t="n">
        <f aca="false">I40</f>
        <v>0</v>
      </c>
      <c r="Y34" s="126" t="n">
        <f aca="false">C34+C36+C38</f>
        <v>6</v>
      </c>
      <c r="Z34" s="126" t="n">
        <f aca="false">D34+D36+D38</f>
        <v>5</v>
      </c>
      <c r="AA34" s="126" t="n">
        <f aca="false">Y34-Z34</f>
        <v>1</v>
      </c>
      <c r="AB34" s="142" t="n">
        <f aca="false">3*V34+W34</f>
        <v>5</v>
      </c>
      <c r="AD34" s="0" t="n">
        <f aca="false">IF(OR(AB34&gt;AB35,AND(AB34=AB35,AA34&gt;AA35),AND(AB34=AB35,AA34=AA35,Y34&gt;Y35)),1,0)</f>
        <v>0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2</v>
      </c>
      <c r="W35" s="123" t="n">
        <f aca="false">K40</f>
        <v>1</v>
      </c>
      <c r="X35" s="123" t="n">
        <f aca="false">L40</f>
        <v>0</v>
      </c>
      <c r="Y35" s="123" t="n">
        <f aca="false">D34+C37+C39</f>
        <v>5</v>
      </c>
      <c r="Z35" s="123" t="n">
        <f aca="false">C34+D37+D39</f>
        <v>2</v>
      </c>
      <c r="AA35" s="123" t="n">
        <f aca="false">Y35-Z35</f>
        <v>3</v>
      </c>
      <c r="AB35" s="143" t="n">
        <f aca="false">3*V35+W35</f>
        <v>7</v>
      </c>
      <c r="AD35" s="0" t="n">
        <f aca="false">IF(OR(AB35&gt;AB34,AND(AB35=AB34,AA35&gt;AA34),AND(AB35=AB34,AA35=AA34,Y35&gt;Y34)),1,0)</f>
        <v>1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1</v>
      </c>
      <c r="AH35" s="0" t="n">
        <f aca="false">SUM(AD35:AF35)</f>
        <v>3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3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0</v>
      </c>
      <c r="X36" s="123" t="n">
        <f aca="false">O40</f>
        <v>2</v>
      </c>
      <c r="Y36" s="123" t="n">
        <f aca="false">C35+D36+D39</f>
        <v>3</v>
      </c>
      <c r="Z36" s="123" t="n">
        <f aca="false">D35+C36+C39</f>
        <v>4</v>
      </c>
      <c r="AA36" s="123" t="n">
        <f aca="false">Y36-Z36</f>
        <v>-1</v>
      </c>
      <c r="AB36" s="143" t="n">
        <f aca="false">3*V36+W36</f>
        <v>3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1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2</v>
      </c>
      <c r="D37" s="124" t="n">
        <f aca="false">'Fase de grupos'!I40</f>
        <v>0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1</v>
      </c>
      <c r="K37" s="123" t="n">
        <f aca="false">IF(C37=D37,1,0)</f>
        <v>0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0</v>
      </c>
      <c r="R37" s="124" t="n">
        <f aca="false">IF(D37&lt;C37,1,0)</f>
        <v>1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6</v>
      </c>
      <c r="AA37" s="130" t="n">
        <f aca="false">Y37-Z37</f>
        <v>-3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2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0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1</v>
      </c>
      <c r="K39" s="123" t="n">
        <f aca="false">IF(C39=D39,1,0)</f>
        <v>0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0</v>
      </c>
      <c r="O39" s="124" t="n">
        <f aca="false">IF(D39&lt;C39,1,0)</f>
        <v>1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1</v>
      </c>
      <c r="H40" s="145" t="n">
        <f aca="false">SUM(H34:H39)</f>
        <v>2</v>
      </c>
      <c r="I40" s="122" t="n">
        <f aca="false">SUM(I34:I39)</f>
        <v>0</v>
      </c>
      <c r="J40" s="141" t="n">
        <f aca="false">SUM(J34:J39)</f>
        <v>2</v>
      </c>
      <c r="K40" s="145" t="n">
        <f aca="false">SUM(K34:K39)</f>
        <v>1</v>
      </c>
      <c r="L40" s="122" t="n">
        <f aca="false">SUM(L34:L39)</f>
        <v>0</v>
      </c>
      <c r="M40" s="141" t="n">
        <f aca="false">SUM(M34:M39)</f>
        <v>1</v>
      </c>
      <c r="N40" s="145" t="n">
        <f aca="false">SUM(N34:N39)</f>
        <v>0</v>
      </c>
      <c r="O40" s="122" t="n">
        <f aca="false">SUM(O34:O39)</f>
        <v>2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225</v>
      </c>
      <c r="H43" s="121" t="s">
        <v>226</v>
      </c>
      <c r="I43" s="122" t="s">
        <v>227</v>
      </c>
      <c r="J43" s="121" t="s">
        <v>225</v>
      </c>
      <c r="K43" s="121" t="s">
        <v>226</v>
      </c>
      <c r="L43" s="122" t="s">
        <v>227</v>
      </c>
      <c r="M43" s="121" t="s">
        <v>225</v>
      </c>
      <c r="N43" s="121" t="s">
        <v>226</v>
      </c>
      <c r="O43" s="122" t="s">
        <v>227</v>
      </c>
      <c r="P43" s="121" t="s">
        <v>225</v>
      </c>
      <c r="Q43" s="121" t="s">
        <v>226</v>
      </c>
      <c r="R43" s="122" t="s">
        <v>227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2</v>
      </c>
      <c r="E44" s="1" t="str">
        <f aca="false">'Fase de grupos'!J47</f>
        <v>Suiza</v>
      </c>
      <c r="G44" s="128" t="n">
        <f aca="false">IF(C44&gt;D44,1,0)</f>
        <v>0</v>
      </c>
      <c r="H44" s="123" t="n">
        <f aca="false">IF(C44=D44,1,0)</f>
        <v>1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1</v>
      </c>
      <c r="L44" s="124" t="n">
        <f aca="false">IF(D44&lt;C44,1,0)</f>
        <v>0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2</v>
      </c>
      <c r="W44" s="126" t="n">
        <f aca="false">H50</f>
        <v>1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4</v>
      </c>
      <c r="AA44" s="126" t="n">
        <f aca="false">Y44-Z44</f>
        <v>4</v>
      </c>
      <c r="AB44" s="142" t="n">
        <f aca="false">3*V44+W44</f>
        <v>7</v>
      </c>
      <c r="AD44" s="0" t="n">
        <f aca="false">IF(OR(AB44&gt;AB45,AND(AB44=AB45,AA44&gt;AA45),AND(AB44=AB45,AA44=AA45,Y44&gt;Y45)),1,0)</f>
        <v>0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2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2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1</v>
      </c>
      <c r="X45" s="123" t="n">
        <f aca="false">L50</f>
        <v>0</v>
      </c>
      <c r="Y45" s="123" t="n">
        <f aca="false">D44+C47+C49</f>
        <v>8</v>
      </c>
      <c r="Z45" s="123" t="n">
        <f aca="false">C44+D47+D49</f>
        <v>3</v>
      </c>
      <c r="AA45" s="123" t="n">
        <f aca="false">Y45-Z45</f>
        <v>5</v>
      </c>
      <c r="AB45" s="143" t="n">
        <f aca="false">3*V45+W45</f>
        <v>7</v>
      </c>
      <c r="AD45" s="0" t="n">
        <f aca="false">IF(OR(AB45&gt;AB44,AND(AB45=AB44,AA45&gt;AA44),AND(AB45=AB44,AA45=AA44,Y45&gt;Y44)),1,0)</f>
        <v>1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3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3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0</v>
      </c>
      <c r="X46" s="123" t="n">
        <f aca="false">O50</f>
        <v>2</v>
      </c>
      <c r="Y46" s="123" t="n">
        <f aca="false">C45+D46+D49</f>
        <v>3</v>
      </c>
      <c r="Z46" s="123" t="n">
        <f aca="false">D45+C46+C49</f>
        <v>7</v>
      </c>
      <c r="AA46" s="123" t="n">
        <f aca="false">Y46-Z46</f>
        <v>-4</v>
      </c>
      <c r="AB46" s="143" t="n">
        <f aca="false">3*V46+W46</f>
        <v>3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3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3</v>
      </c>
      <c r="Z47" s="130" t="n">
        <f aca="false">C45+C47+C48</f>
        <v>8</v>
      </c>
      <c r="AA47" s="130" t="n">
        <f aca="false">Y47-Z47</f>
        <v>-5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3</v>
      </c>
      <c r="D49" s="131" t="n">
        <f aca="false">'Fase de grupos'!I52</f>
        <v>0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2</v>
      </c>
      <c r="H50" s="145" t="n">
        <f aca="false">SUM(H44:H49)</f>
        <v>1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1</v>
      </c>
      <c r="L50" s="122" t="n">
        <f aca="false">SUM(L44:L49)</f>
        <v>0</v>
      </c>
      <c r="M50" s="141" t="n">
        <f aca="false">SUM(M44:M49)</f>
        <v>1</v>
      </c>
      <c r="N50" s="145" t="n">
        <f aca="false">SUM(N44:N49)</f>
        <v>0</v>
      </c>
      <c r="O50" s="122" t="n">
        <f aca="false">SUM(O44:O49)</f>
        <v>2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225</v>
      </c>
      <c r="H53" s="121" t="s">
        <v>226</v>
      </c>
      <c r="I53" s="122" t="s">
        <v>227</v>
      </c>
      <c r="J53" s="121" t="s">
        <v>225</v>
      </c>
      <c r="K53" s="121" t="s">
        <v>226</v>
      </c>
      <c r="L53" s="122" t="s">
        <v>227</v>
      </c>
      <c r="M53" s="121" t="s">
        <v>225</v>
      </c>
      <c r="N53" s="121" t="s">
        <v>226</v>
      </c>
      <c r="O53" s="122" t="s">
        <v>227</v>
      </c>
      <c r="P53" s="121" t="s">
        <v>225</v>
      </c>
      <c r="Q53" s="121" t="s">
        <v>226</v>
      </c>
      <c r="R53" s="122" t="s">
        <v>227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4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10</v>
      </c>
      <c r="Z54" s="126" t="n">
        <f aca="false">D54+D56+D58</f>
        <v>2</v>
      </c>
      <c r="AA54" s="126" t="n">
        <f aca="false">Y54-Z54</f>
        <v>8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1</v>
      </c>
      <c r="X55" s="123" t="n">
        <f aca="false">L60</f>
        <v>2</v>
      </c>
      <c r="Y55" s="123" t="n">
        <f aca="false">D54+C57+C59</f>
        <v>2</v>
      </c>
      <c r="Z55" s="123" t="n">
        <f aca="false">C54+D57+D59</f>
        <v>7</v>
      </c>
      <c r="AA55" s="123" t="n">
        <f aca="false">Y55-Z55</f>
        <v>-5</v>
      </c>
      <c r="AB55" s="143" t="n">
        <f aca="false">3*V55+W55</f>
        <v>1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0</v>
      </c>
      <c r="AH55" s="0" t="n">
        <f aca="false">SUM(AD55:AF55)</f>
        <v>0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2</v>
      </c>
      <c r="W56" s="123" t="n">
        <f aca="false">N60</f>
        <v>0</v>
      </c>
      <c r="X56" s="123" t="n">
        <f aca="false">O60</f>
        <v>1</v>
      </c>
      <c r="Y56" s="123" t="n">
        <f aca="false">C55+D56+D59</f>
        <v>4</v>
      </c>
      <c r="Z56" s="123" t="n">
        <f aca="false">D55+C56+C59</f>
        <v>3</v>
      </c>
      <c r="AA56" s="123" t="n">
        <f aca="false">Y56-Z56</f>
        <v>1</v>
      </c>
      <c r="AB56" s="143" t="n">
        <f aca="false">3*V56+W56</f>
        <v>6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2</v>
      </c>
      <c r="Z57" s="130" t="n">
        <f aca="false">C55+C57+C58</f>
        <v>6</v>
      </c>
      <c r="AA57" s="130" t="n">
        <f aca="false">Y57-Z57</f>
        <v>-4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0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2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0</v>
      </c>
      <c r="L59" s="124" t="n">
        <f aca="false">IF(C59&lt;D59,1,0)</f>
        <v>1</v>
      </c>
      <c r="M59" s="128" t="n">
        <f aca="false">IF(D59&gt;C59,1,0)</f>
        <v>1</v>
      </c>
      <c r="N59" s="123" t="n">
        <f aca="false">IF(D59=C59,1,0)</f>
        <v>0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1</v>
      </c>
      <c r="L60" s="122" t="n">
        <f aca="false">SUM(L54:L59)</f>
        <v>2</v>
      </c>
      <c r="M60" s="141" t="n">
        <f aca="false">SUM(M54:M59)</f>
        <v>2</v>
      </c>
      <c r="N60" s="145" t="n">
        <f aca="false">SUM(N54:N59)</f>
        <v>0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225</v>
      </c>
      <c r="H63" s="121" t="s">
        <v>226</v>
      </c>
      <c r="I63" s="122" t="s">
        <v>227</v>
      </c>
      <c r="J63" s="121" t="s">
        <v>225</v>
      </c>
      <c r="K63" s="121" t="s">
        <v>226</v>
      </c>
      <c r="L63" s="122" t="s">
        <v>227</v>
      </c>
      <c r="M63" s="121" t="s">
        <v>225</v>
      </c>
      <c r="N63" s="121" t="s">
        <v>226</v>
      </c>
      <c r="O63" s="122" t="s">
        <v>227</v>
      </c>
      <c r="P63" s="121" t="s">
        <v>225</v>
      </c>
      <c r="Q63" s="121" t="s">
        <v>226</v>
      </c>
      <c r="R63" s="122" t="s">
        <v>227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1</v>
      </c>
      <c r="D64" s="127" t="n">
        <f aca="false">'Fase de grupos'!I67</f>
        <v>2</v>
      </c>
      <c r="E64" s="1" t="str">
        <f aca="false">'Fase de grupos'!J67</f>
        <v>Panamá</v>
      </c>
      <c r="G64" s="128" t="n">
        <f aca="false">IF(C64&gt;D64,1,0)</f>
        <v>0</v>
      </c>
      <c r="H64" s="123" t="n">
        <f aca="false">IF(C64=D64,1,0)</f>
        <v>0</v>
      </c>
      <c r="I64" s="124" t="n">
        <f aca="false">IF(C64&lt;D64,1,0)</f>
        <v>1</v>
      </c>
      <c r="J64" s="128" t="n">
        <f aca="false">IF(D64&gt;C64,1,0)</f>
        <v>1</v>
      </c>
      <c r="K64" s="123" t="n">
        <f aca="false">IF(D64=C64,1,0)</f>
        <v>0</v>
      </c>
      <c r="L64" s="124" t="n">
        <f aca="false">IF(D64&lt;C64,1,0)</f>
        <v>0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1</v>
      </c>
      <c r="W64" s="126" t="n">
        <f aca="false">H70</f>
        <v>0</v>
      </c>
      <c r="X64" s="126" t="n">
        <f aca="false">I70</f>
        <v>2</v>
      </c>
      <c r="Y64" s="126" t="n">
        <f aca="false">C64+C66+C68</f>
        <v>4</v>
      </c>
      <c r="Z64" s="126" t="n">
        <f aca="false">D64+D66+D68</f>
        <v>4</v>
      </c>
      <c r="AA64" s="126" t="n">
        <f aca="false">Y64-Z64</f>
        <v>0</v>
      </c>
      <c r="AB64" s="142" t="n">
        <f aca="false">3*V64+W64</f>
        <v>3</v>
      </c>
      <c r="AD64" s="0" t="n">
        <f aca="false">IF(OR(AB64&gt;AB65,AND(AB64=AB65,AA64&gt;AA65),AND(AB64=AB65,AA64=AA65,Y64&gt;Y65)),1,0)</f>
        <v>0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1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2</v>
      </c>
      <c r="W65" s="123" t="n">
        <f aca="false">K70</f>
        <v>0</v>
      </c>
      <c r="X65" s="123" t="n">
        <f aca="false">L70</f>
        <v>1</v>
      </c>
      <c r="Y65" s="123" t="n">
        <f aca="false">D64+C67+C69</f>
        <v>3</v>
      </c>
      <c r="Z65" s="123" t="n">
        <f aca="false">C64+D67+D69</f>
        <v>4</v>
      </c>
      <c r="AA65" s="123" t="n">
        <f aca="false">Y65-Z65</f>
        <v>-1</v>
      </c>
      <c r="AB65" s="143" t="n">
        <f aca="false">3*V65+W65</f>
        <v>6</v>
      </c>
      <c r="AD65" s="0" t="n">
        <f aca="false">IF(OR(AB65&gt;AB64,AND(AB65=AB64,AA65&gt;AA64),AND(AB65=AB64,AA65=AA64,Y65&gt;Y64)),1,0)</f>
        <v>1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2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0</v>
      </c>
      <c r="Z66" s="123" t="n">
        <f aca="false">D65+C66+C69</f>
        <v>5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7</v>
      </c>
      <c r="Z67" s="130" t="n">
        <f aca="false">C65+C67+C68</f>
        <v>1</v>
      </c>
      <c r="AA67" s="130" t="n">
        <f aca="false">Y67-Z67</f>
        <v>6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1</v>
      </c>
      <c r="H70" s="145" t="n">
        <f aca="false">SUM(H64:H69)</f>
        <v>0</v>
      </c>
      <c r="I70" s="122" t="n">
        <f aca="false">SUM(I64:I69)</f>
        <v>2</v>
      </c>
      <c r="J70" s="141" t="n">
        <f aca="false">SUM(J64:J69)</f>
        <v>2</v>
      </c>
      <c r="K70" s="145" t="n">
        <f aca="false">SUM(K64:K69)</f>
        <v>0</v>
      </c>
      <c r="L70" s="122" t="n">
        <f aca="false">SUM(L64:L69)</f>
        <v>1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225</v>
      </c>
      <c r="H73" s="121" t="s">
        <v>226</v>
      </c>
      <c r="I73" s="122" t="s">
        <v>227</v>
      </c>
      <c r="J73" s="121" t="s">
        <v>225</v>
      </c>
      <c r="K73" s="121" t="s">
        <v>226</v>
      </c>
      <c r="L73" s="122" t="s">
        <v>227</v>
      </c>
      <c r="M73" s="121" t="s">
        <v>225</v>
      </c>
      <c r="N73" s="121" t="s">
        <v>226</v>
      </c>
      <c r="O73" s="122" t="s">
        <v>227</v>
      </c>
      <c r="P73" s="121" t="s">
        <v>225</v>
      </c>
      <c r="Q73" s="121" t="s">
        <v>226</v>
      </c>
      <c r="R73" s="122" t="s">
        <v>227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1</v>
      </c>
      <c r="W74" s="126" t="n">
        <f aca="false">H80</f>
        <v>0</v>
      </c>
      <c r="X74" s="126" t="n">
        <f aca="false">I80</f>
        <v>2</v>
      </c>
      <c r="Y74" s="126" t="n">
        <f aca="false">C74+C76+C78</f>
        <v>2</v>
      </c>
      <c r="Z74" s="126" t="n">
        <f aca="false">D74+D76+D78</f>
        <v>4</v>
      </c>
      <c r="AA74" s="126" t="n">
        <f aca="false">Y74-Z74</f>
        <v>-2</v>
      </c>
      <c r="AB74" s="142" t="n">
        <f aca="false">3*V74+W74</f>
        <v>3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2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1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1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2</v>
      </c>
      <c r="Z75" s="123" t="n">
        <f aca="false">C74+D77+D79</f>
        <v>6</v>
      </c>
      <c r="AA75" s="123" t="n">
        <f aca="false">Y75-Z75</f>
        <v>-4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7</v>
      </c>
      <c r="Z76" s="123" t="n">
        <f aca="false">D75+C76+C79</f>
        <v>3</v>
      </c>
      <c r="AA76" s="123" t="n">
        <f aca="false">Y76-Z76</f>
        <v>4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1</v>
      </c>
      <c r="X77" s="130" t="n">
        <f aca="false">R80</f>
        <v>0</v>
      </c>
      <c r="Y77" s="130" t="n">
        <f aca="false">D75+D77+D78</f>
        <v>4</v>
      </c>
      <c r="Z77" s="130" t="n">
        <f aca="false">C75+C77+C78</f>
        <v>2</v>
      </c>
      <c r="AA77" s="130" t="n">
        <f aca="false">Y77-Z77</f>
        <v>2</v>
      </c>
      <c r="AB77" s="144" t="n">
        <f aca="false">3*V77+W77</f>
        <v>7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1</v>
      </c>
      <c r="H80" s="145" t="n">
        <f aca="false">SUM(H74:H79)</f>
        <v>0</v>
      </c>
      <c r="I80" s="122" t="n">
        <f aca="false">SUM(I74:I79)</f>
        <v>2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2</v>
      </c>
      <c r="Q80" s="145" t="n">
        <f aca="false">SUM(Q74:Q79)</f>
        <v>1</v>
      </c>
      <c r="R80" s="122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2018-06-29T20:06:06Z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