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<sst xmlns="http://schemas.openxmlformats.org/spreadsheetml/2006/main" count="459" uniqueCount="226">
  <si>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</si>
  <si>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</si>
  <si>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</si>
  <si>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</si>
  <si>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</si>
  <si>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</si>
  <si>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</si>
  <si>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</si>
  <si>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</si>
  <si>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</si>
  <si>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</si>
  <si>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</si>
  <si>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</si>
  <si>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</si>
  <si>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</si>
  <si>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</si>
  <si>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</si>
  <si>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</si>
  <si>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</si>
  <si>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</si>
  <si>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</si>
  <si>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</si>
  <si>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</si>
  <si>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</si>
  <si>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</si>
  <si>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</si>
  <si>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</si>
  <si>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</si>
  <si>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</si>
  <si>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</si>
  <si>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</si>
  <si>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</si>
  <si>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</si>
  <si>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</si>
  <si>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</si>
  <si>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</si>
  <si>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</si>
  <si>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</si>
  <si>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</si>
  <si>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</si>
  <si>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</si>
  <si>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</si>
  <si>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</si>
  <si>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</si>
  <si>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</si>
  <si>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</si>
  <si>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</si>
  <si>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</si>
  <si>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</si>
  <si>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Enrique Ventura</t>
  </si>
  <si>
    <t xml:space="preserve">e-mail</t>
  </si>
  <si>
    <t xml:space="preserve">jemarven@gmail.com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</si>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</sst>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emarven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83" activeCellId="0" sqref="I8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3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2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Rusia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4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6</v>
      </c>
      <c r="R9" s="73" t="n">
        <f aca="false">IF('No modificar!!'!AJ4=2,'No modificar!!'!Z4,IF('No modificar!!'!AJ5=2,'No modificar!!'!Z5,IF('No modificar!!'!AJ6=2,'No modificar!!'!Z6,'No modificar!!'!Z7)))</f>
        <v>5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0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6</v>
      </c>
      <c r="S10" s="76" t="n">
        <f aca="false">IF('No modificar!!'!AJ4=1,'No modificar!!'!AA4,IF('No modificar!!'!AJ5=1,'No modificar!!'!AA5,IF('No modificar!!'!AJ6=1,'No modificar!!'!AA6,'No modificar!!'!AA7)))</f>
        <v>-3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0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Uruguay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4</v>
      </c>
      <c r="S11" s="81" t="n">
        <f aca="false">IF('No modificar!!'!AJ4=0,'No modificar!!'!AA4,IF('No modificar!!'!AJ5=0,'No modificar!!'!AA5,IF('No modificar!!'!AJ6=0,'No modificar!!'!AA6,'No modificar!!'!AA7)))</f>
        <v>-2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3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7</v>
      </c>
      <c r="S20" s="76" t="n">
        <f aca="false">IF('No modificar!!'!AJ14=1,'No modificar!!'!AA14,IF('No modificar!!'!AJ15=1,'No modificar!!'!AA15,IF('No modificar!!'!AJ16=1,'No modificar!!'!AA16,'No modificar!!'!AA17)))</f>
        <v>-5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7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3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5</v>
      </c>
      <c r="S29" s="73" t="n">
        <f aca="false">IF('No modificar!!'!AJ24=2,'No modificar!!'!AA24,IF('No modificar!!'!AJ25=2,'No modificar!!'!AA25,IF('No modificar!!'!AJ26=2,'No modificar!!'!AA26,'No modificar!!'!AA27)))</f>
        <v>-1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7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3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3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8</v>
      </c>
      <c r="S41" s="81" t="n">
        <f aca="false">IF('No modificar!!'!AJ34=0,'No modificar!!'!AA34,IF('No modificar!!'!AJ35=0,'No modificar!!'!AA35,IF('No modificar!!'!AJ36=0,'No modificar!!'!AA36,'No modificar!!'!AA37)))</f>
        <v>-7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6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-2</v>
      </c>
      <c r="T49" s="71" t="n">
        <f aca="false">IF('No modificar!!'!AJ44=2,'No modificar!!'!AB44,IF('No modificar!!'!AJ45=2,'No modificar!!'!AB45,IF('No modificar!!'!AJ46=2,'No modificar!!'!AB46,'No modificar!!'!AB47)))</f>
        <v>2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2</v>
      </c>
      <c r="P51" s="81" t="n">
        <f aca="false">IF('No modificar!!'!AJ44=0,'No modificar!!'!X44,IF('No modificar!!'!AJ45=0,'No modificar!!'!X45,IF('No modificar!!'!AJ46=0,'No modificar!!'!X46,'No modificar!!'!X47)))</f>
        <v>1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3</v>
      </c>
      <c r="S51" s="81" t="n">
        <f aca="false">IF('No modificar!!'!AJ44=0,'No modificar!!'!AA44,IF('No modificar!!'!AJ45=0,'No modificar!!'!AA45,IF('No modificar!!'!AJ46=0,'No modificar!!'!AA46,'No modificar!!'!AA47)))</f>
        <v>-2</v>
      </c>
      <c r="T51" s="79" t="n">
        <f aca="false">IF('No modificar!!'!AJ44=0,'No modificar!!'!AB44,IF('No modificar!!'!AJ45=0,'No modificar!!'!AB45,IF('No modificar!!'!AJ46=0,'No modificar!!'!AB46,'No modificar!!'!AB47)))</f>
        <v>2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0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6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4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!!</v>
      </c>
      <c r="V68" s="69" t="str">
        <f aca="false">IF(AND(T68=T69,S68=S69,Q68=Q69),"El 1° se decide por Fair Play"," ")</f>
        <v>El 1° se decide por Fair Play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Senegal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3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3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jemarve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Rusia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2</v>
      </c>
      <c r="F8" s="10"/>
      <c r="G8" s="118" t="str">
        <f aca="false">IF(E7&gt;E8,D7,IF(E8&gt;E7,D8,"Manualmente"))</f>
        <v>Portugal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3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España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España</v>
      </c>
      <c r="N14" s="121" t="n">
        <v>3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3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">
        <v>136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">
        <v>78</v>
      </c>
      <c r="K23" s="118" t="n">
        <v>2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tr">
        <f aca="false">IF(E24&gt;E25,D24,IF(E25&gt;E24,D25,"Manualmente"))</f>
        <v>Argentina</v>
      </c>
      <c r="H24" s="118" t="n">
        <v>2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Senegal</v>
      </c>
      <c r="E31" s="119" t="n">
        <v>2</v>
      </c>
      <c r="F31" s="10"/>
      <c r="G31" s="118" t="s">
        <v>130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">
        <v>130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3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2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3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2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2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2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0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1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3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3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1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2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3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0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3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3</v>
      </c>
      <c r="E44" s="123" t="n">
        <f aca="false">'Fase de grupos'!I41</f>
        <v>2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0</v>
      </c>
      <c r="E47" s="123" t="n">
        <f aca="false">'Fase de grupos'!I52</f>
        <v>0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3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Rusia</v>
      </c>
      <c r="D56" s="132" t="n">
        <f aca="false">'Fase final'!E7</f>
        <v>1</v>
      </c>
      <c r="E56" s="132" t="n">
        <f aca="false">'Fase final'!E8</f>
        <v>2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1</v>
      </c>
      <c r="F57" s="134" t="str">
        <f aca="false">'Fase final'!D11</f>
        <v>Nigeria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34" t="str">
        <f aca="false">'Fase final'!D15</f>
        <v>Suecia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1</v>
      </c>
      <c r="F59" s="134" t="str">
        <f aca="false">'Fase final'!D18</f>
        <v>Colombia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Egipto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Serbia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Senegal</v>
      </c>
      <c r="D63" s="135" t="n">
        <f aca="false">'Fase final'!E31</f>
        <v>2</v>
      </c>
      <c r="E63" s="135" t="n">
        <f aca="false">'Fase final'!E32</f>
        <v>2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Portugal</v>
      </c>
      <c r="D66" s="132" t="n">
        <f aca="false">'Fase final'!H8</f>
        <v>1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2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Bélgica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1</v>
      </c>
      <c r="E72" s="126" t="n">
        <f aca="false">'Fase final'!K16</f>
        <v>3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2</v>
      </c>
      <c r="E73" s="130" t="n">
        <f aca="false">'Fase final'!K30</f>
        <v>1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2</v>
      </c>
      <c r="E76" s="126" t="n">
        <f aca="false">'Fase final'!N14</f>
        <v>3</v>
      </c>
      <c r="F76" s="127" t="str">
        <f aca="false">'Fase final'!M14</f>
        <v>España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1</v>
      </c>
      <c r="E77" s="130" t="n">
        <f aca="false">'Fase final'!N24</f>
        <v>3</v>
      </c>
      <c r="F77" s="131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Rusia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Egipto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Senegal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Bélgica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España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España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3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3</v>
      </c>
      <c r="W4" s="126" t="n">
        <f aca="false">H10</f>
        <v>0</v>
      </c>
      <c r="X4" s="126" t="n">
        <f aca="false">I10</f>
        <v>0</v>
      </c>
      <c r="Y4" s="126" t="n">
        <f aca="false">C4+C6+C8</f>
        <v>6</v>
      </c>
      <c r="Z4" s="126" t="n">
        <f aca="false">D4+D6+D8</f>
        <v>2</v>
      </c>
      <c r="AA4" s="126" t="n">
        <f aca="false">Y4-Z4</f>
        <v>4</v>
      </c>
      <c r="AB4" s="142" t="n">
        <f aca="false">3*V4+W4</f>
        <v>9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1</v>
      </c>
      <c r="AH4" s="0" t="n">
        <f aca="false">SUM(AD4:AF4)</f>
        <v>3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2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1</v>
      </c>
      <c r="O5" s="124" t="n">
        <f aca="false">IF(C5&lt;D5,1,0)</f>
        <v>0</v>
      </c>
      <c r="P5" s="123" t="n">
        <f aca="false">IF(D5&gt;C5,1,0)</f>
        <v>0</v>
      </c>
      <c r="Q5" s="123" t="n">
        <f aca="false">IF(D5=C5,1,0)</f>
        <v>1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1</v>
      </c>
      <c r="W5" s="123" t="n">
        <f aca="false">K10</f>
        <v>0</v>
      </c>
      <c r="X5" s="123" t="n">
        <f aca="false">L10</f>
        <v>2</v>
      </c>
      <c r="Y5" s="123" t="n">
        <f aca="false">D4+C7+C9</f>
        <v>3</v>
      </c>
      <c r="Z5" s="123" t="n">
        <f aca="false">C4+D7+D9</f>
        <v>6</v>
      </c>
      <c r="AA5" s="123" t="n">
        <f aca="false">Y5-Z5</f>
        <v>-3</v>
      </c>
      <c r="AB5" s="143" t="n">
        <f aca="false">3*V5+W5</f>
        <v>3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1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2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6</v>
      </c>
      <c r="Z6" s="123" t="n">
        <f aca="false">D5+C6+C9</f>
        <v>5</v>
      </c>
      <c r="AA6" s="123" t="n">
        <f aca="false">Y6-Z6</f>
        <v>1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1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0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1</v>
      </c>
      <c r="K7" s="123" t="n">
        <f aca="false">IF(C7=D7,1,0)</f>
        <v>0</v>
      </c>
      <c r="L7" s="124" t="n">
        <f aca="false">IF(C7&lt;D7,1,0)</f>
        <v>0</v>
      </c>
      <c r="M7" s="128"/>
      <c r="N7" s="123"/>
      <c r="O7" s="124"/>
      <c r="P7" s="123" t="n">
        <f aca="false">IF(D7&gt;C7,1,0)</f>
        <v>0</v>
      </c>
      <c r="Q7" s="123" t="n">
        <f aca="false">IF(D7=C7,1,0)</f>
        <v>0</v>
      </c>
      <c r="R7" s="124" t="n">
        <f aca="false">IF(D7&lt;C7,1,0)</f>
        <v>1</v>
      </c>
      <c r="S7" s="123"/>
      <c r="T7" s="0" t="n">
        <v>4</v>
      </c>
      <c r="U7" s="129" t="str">
        <f aca="false">P2</f>
        <v>Uruguay</v>
      </c>
      <c r="V7" s="129" t="n">
        <f aca="false">P10</f>
        <v>0</v>
      </c>
      <c r="W7" s="130" t="n">
        <f aca="false">Q10</f>
        <v>1</v>
      </c>
      <c r="X7" s="130" t="n">
        <f aca="false">R10</f>
        <v>2</v>
      </c>
      <c r="Y7" s="130" t="n">
        <f aca="false">D5+D7+D8</f>
        <v>2</v>
      </c>
      <c r="Z7" s="130" t="n">
        <f aca="false">C5+C7+C8</f>
        <v>4</v>
      </c>
      <c r="AA7" s="130" t="n">
        <f aca="false">Y7-Z7</f>
        <v>-2</v>
      </c>
      <c r="AB7" s="144" t="n">
        <f aca="false">3*V7+W7</f>
        <v>1</v>
      </c>
      <c r="AD7" s="0" t="n">
        <f aca="false">IF(OR(AB7&gt;AB4,AND(AB7=AB4,AA7&gt;AA4),AND(AB7=AB4,AA7=AA4,Y7&gt;Y4)),1,0)</f>
        <v>0</v>
      </c>
      <c r="AE7" s="0" t="n">
        <f aca="false">IF(OR(AB7&gt;AB5,AND(AB7=AB5,AA7&gt;AA5),AND(AB7=AB5,AA7=AA5,Y7&gt;Y5)),1,0)</f>
        <v>0</v>
      </c>
      <c r="AF7" s="0" t="n">
        <f aca="false">IF(OR(AB7&gt;AB6,AND(AB7=AB6,AA7&gt;AA6),AND(AB7=AB6,AA7=AA6,Y7&gt;Y6)),1,0)</f>
        <v>0</v>
      </c>
      <c r="AH7" s="0" t="n">
        <f aca="false">SUM(AD7:AF7)</f>
        <v>0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0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0</v>
      </c>
      <c r="E8" s="1" t="str">
        <f aca="false">'Fase de grupos'!J11</f>
        <v>Uruguay</v>
      </c>
      <c r="G8" s="128" t="n">
        <f aca="false">IF(C8&gt;D8,1,0)</f>
        <v>1</v>
      </c>
      <c r="H8" s="123" t="n">
        <f aca="false">IF(C8=D8,1,0)</f>
        <v>0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0</v>
      </c>
      <c r="R8" s="124" t="n">
        <f aca="false">IF(D8&lt;C8,1,0)</f>
        <v>1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3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3</v>
      </c>
      <c r="H10" s="145" t="n">
        <f aca="false">SUM(H4:H9)</f>
        <v>0</v>
      </c>
      <c r="I10" s="122" t="n">
        <f aca="false">SUM(I4:I9)</f>
        <v>0</v>
      </c>
      <c r="J10" s="141" t="n">
        <f aca="false">SUM(J4:J9)</f>
        <v>1</v>
      </c>
      <c r="K10" s="145" t="n">
        <f aca="false">SUM(K4:K9)</f>
        <v>0</v>
      </c>
      <c r="L10" s="122" t="n">
        <f aca="false">SUM(L4:L9)</f>
        <v>2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0</v>
      </c>
      <c r="Q10" s="145" t="n">
        <f aca="false">SUM(Q4:Q9)</f>
        <v>1</v>
      </c>
      <c r="R10" s="122" t="n">
        <f aca="false">SUM(R4:R9)</f>
        <v>2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3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6</v>
      </c>
      <c r="Z14" s="126" t="n">
        <f aca="false">D14+D16+D18</f>
        <v>3</v>
      </c>
      <c r="AA14" s="126" t="n">
        <f aca="false">Y14-Z14</f>
        <v>3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9</v>
      </c>
      <c r="Z15" s="123" t="n">
        <f aca="false">C14+D17+D19</f>
        <v>2</v>
      </c>
      <c r="AA15" s="123" t="n">
        <f aca="false">Y15-Z15</f>
        <v>7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1</v>
      </c>
      <c r="Z16" s="123" t="n">
        <f aca="false">D15+C16+C19</f>
        <v>6</v>
      </c>
      <c r="AA16" s="123" t="n">
        <f aca="false">Y16-Z16</f>
        <v>-5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1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2</v>
      </c>
      <c r="Z17" s="130" t="n">
        <f aca="false">C15+C17+C18</f>
        <v>7</v>
      </c>
      <c r="AA17" s="130" t="n">
        <f aca="false">Y17-Z17</f>
        <v>-5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8</v>
      </c>
      <c r="Z24" s="126" t="n">
        <f aca="false">D24+D26+D28</f>
        <v>1</v>
      </c>
      <c r="AA24" s="126" t="n">
        <f aca="false">Y24-Z24</f>
        <v>7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2</v>
      </c>
      <c r="Z25" s="123" t="n">
        <f aca="false">C24+D27+D29</f>
        <v>7</v>
      </c>
      <c r="AA25" s="123" t="n">
        <f aca="false">Y25-Z25</f>
        <v>-5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3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4</v>
      </c>
      <c r="Z26" s="123" t="n">
        <f aca="false">D25+C26+C29</f>
        <v>5</v>
      </c>
      <c r="AA26" s="123" t="n">
        <f aca="false">Y26-Z26</f>
        <v>-1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1</v>
      </c>
      <c r="X27" s="130" t="n">
        <f aca="false">R30</f>
        <v>1</v>
      </c>
      <c r="Y27" s="130" t="n">
        <f aca="false">D25+D27+D28</f>
        <v>3</v>
      </c>
      <c r="Z27" s="130" t="n">
        <f aca="false">C25+C27+C28</f>
        <v>4</v>
      </c>
      <c r="AA27" s="130" t="n">
        <f aca="false">Y27-Z27</f>
        <v>-1</v>
      </c>
      <c r="AB27" s="144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1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2</v>
      </c>
      <c r="AA34" s="126" t="n">
        <f aca="false">Y34-Z34</f>
        <v>6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2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0</v>
      </c>
      <c r="O35" s="124" t="n">
        <f aca="false">IF(C35&lt;D35,1,0)</f>
        <v>1</v>
      </c>
      <c r="P35" s="123" t="n">
        <f aca="false">IF(D35&gt;C35,1,0)</f>
        <v>1</v>
      </c>
      <c r="Q35" s="123" t="n">
        <f aca="false">IF(D35=C35,1,0)</f>
        <v>0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1</v>
      </c>
      <c r="Z35" s="123" t="n">
        <f aca="false">C34+D37+D39</f>
        <v>8</v>
      </c>
      <c r="AA35" s="123" t="n">
        <f aca="false">Y35-Z35</f>
        <v>-7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0</v>
      </c>
      <c r="X36" s="123" t="n">
        <f aca="false">O40</f>
        <v>2</v>
      </c>
      <c r="Y36" s="123" t="n">
        <f aca="false">C35+D36+D39</f>
        <v>3</v>
      </c>
      <c r="Z36" s="123" t="n">
        <f aca="false">D35+C36+C39</f>
        <v>5</v>
      </c>
      <c r="AA36" s="123" t="n">
        <f aca="false">Y36-Z36</f>
        <v>-2</v>
      </c>
      <c r="AB36" s="143" t="n">
        <f aca="false">3*V36+W36</f>
        <v>3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3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2</v>
      </c>
      <c r="W37" s="130" t="n">
        <f aca="false">Q40</f>
        <v>0</v>
      </c>
      <c r="X37" s="130" t="n">
        <f aca="false">R40</f>
        <v>1</v>
      </c>
      <c r="Y37" s="130" t="n">
        <f aca="false">D35+D37+D38</f>
        <v>7</v>
      </c>
      <c r="Z37" s="130" t="n">
        <f aca="false">C35+C37+C38</f>
        <v>4</v>
      </c>
      <c r="AA37" s="130" t="n">
        <f aca="false">Y37-Z37</f>
        <v>3</v>
      </c>
      <c r="AB37" s="144" t="n">
        <f aca="false">3*V37+W37</f>
        <v>6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3</v>
      </c>
      <c r="D38" s="124" t="n">
        <f aca="false">'Fase de grupos'!I41</f>
        <v>2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1</v>
      </c>
      <c r="N40" s="145" t="n">
        <f aca="false">SUM(N34:N39)</f>
        <v>0</v>
      </c>
      <c r="O40" s="122" t="n">
        <f aca="false">SUM(O34:O39)</f>
        <v>2</v>
      </c>
      <c r="P40" s="145" t="n">
        <f aca="false">SUM(P34:P39)</f>
        <v>2</v>
      </c>
      <c r="Q40" s="145" t="n">
        <f aca="false">SUM(Q34:Q39)</f>
        <v>0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2</v>
      </c>
      <c r="AA44" s="126" t="n">
        <f aca="false">Y44-Z44</f>
        <v>6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2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4</v>
      </c>
      <c r="AA45" s="123" t="n">
        <f aca="false">Y45-Z45</f>
        <v>-2</v>
      </c>
      <c r="AB45" s="143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1</v>
      </c>
      <c r="Z46" s="123" t="n">
        <f aca="false">D45+C46+C49</f>
        <v>3</v>
      </c>
      <c r="AA46" s="123" t="n">
        <f aca="false">Y46-Z46</f>
        <v>-2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2</v>
      </c>
      <c r="X47" s="130" t="n">
        <f aca="false">R50</f>
        <v>1</v>
      </c>
      <c r="Y47" s="130" t="n">
        <f aca="false">D45+D47+D48</f>
        <v>3</v>
      </c>
      <c r="Z47" s="130" t="n">
        <f aca="false">C45+C47+C48</f>
        <v>5</v>
      </c>
      <c r="AA47" s="130" t="n">
        <f aca="false">Y47-Z47</f>
        <v>-2</v>
      </c>
      <c r="AB47" s="144" t="n">
        <f aca="false">3*V47+W47</f>
        <v>2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0</v>
      </c>
      <c r="D49" s="131" t="n">
        <f aca="false">'Fase de grupos'!I52</f>
        <v>0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2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2</v>
      </c>
      <c r="R50" s="122" t="n">
        <f aca="false">SUM(R44:R49)</f>
        <v>1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1</v>
      </c>
      <c r="AA54" s="126" t="n">
        <f aca="false">Y54-Z54</f>
        <v>7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3</v>
      </c>
      <c r="Z55" s="123" t="n">
        <f aca="false">C54+D57+D59</f>
        <v>4</v>
      </c>
      <c r="AA55" s="123" t="n">
        <f aca="false">Y55-Z55</f>
        <v>-1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4</v>
      </c>
      <c r="Z56" s="123" t="n">
        <f aca="false">D55+C56+C59</f>
        <v>5</v>
      </c>
      <c r="AA56" s="123" t="n">
        <f aca="false">Y56-Z56</f>
        <v>-1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2</v>
      </c>
      <c r="Z57" s="130" t="n">
        <f aca="false">C55+C57+C58</f>
        <v>7</v>
      </c>
      <c r="AA57" s="130" t="n">
        <f aca="false">Y57-Z57</f>
        <v>-5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6</v>
      </c>
      <c r="Z64" s="126" t="n">
        <f aca="false">D64+D66+D68</f>
        <v>2</v>
      </c>
      <c r="AA64" s="126" t="n">
        <f aca="false">Y64-Z64</f>
        <v>4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4</v>
      </c>
      <c r="AA65" s="123" t="n">
        <f aca="false">Y65-Z65</f>
        <v>-3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1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2</v>
      </c>
      <c r="Z66" s="123" t="n">
        <f aca="false">D65+C66+C69</f>
        <v>7</v>
      </c>
      <c r="AA66" s="123" t="n">
        <f aca="false">Y66-Z66</f>
        <v>-5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2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6</v>
      </c>
      <c r="Z67" s="130" t="n">
        <f aca="false">C65+C67+C68</f>
        <v>2</v>
      </c>
      <c r="AA67" s="130" t="n">
        <f aca="false">Y67-Z67</f>
        <v>4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2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1</v>
      </c>
      <c r="W74" s="126" t="n">
        <f aca="false">H80</f>
        <v>0</v>
      </c>
      <c r="X74" s="126" t="n">
        <f aca="false">I80</f>
        <v>2</v>
      </c>
      <c r="Y74" s="126" t="n">
        <f aca="false">C74+C76+C78</f>
        <v>4</v>
      </c>
      <c r="Z74" s="126" t="n">
        <f aca="false">D74+D76+D78</f>
        <v>5</v>
      </c>
      <c r="AA74" s="126" t="n">
        <f aca="false">Y74-Z74</f>
        <v>-1</v>
      </c>
      <c r="AB74" s="142" t="n">
        <f aca="false">3*V74+W74</f>
        <v>3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3</v>
      </c>
      <c r="W75" s="123" t="n">
        <f aca="false">K80</f>
        <v>0</v>
      </c>
      <c r="X75" s="123" t="n">
        <f aca="false">L80</f>
        <v>0</v>
      </c>
      <c r="Y75" s="123" t="n">
        <f aca="false">D74+C77+C79</f>
        <v>8</v>
      </c>
      <c r="Z75" s="123" t="n">
        <f aca="false">C74+D77+D79</f>
        <v>4</v>
      </c>
      <c r="AA75" s="123" t="n">
        <f aca="false">Y75-Z75</f>
        <v>4</v>
      </c>
      <c r="AB75" s="143" t="n">
        <f aca="false">3*V75+W75</f>
        <v>9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1</v>
      </c>
      <c r="AF75" s="0" t="n">
        <f aca="false">IF(OR(AB75&gt;AB77,AND(AB75=AB77,AA75&gt;AA77),AND(AB75=AB77,AA75=AA77,Y75&gt;Y77)),1,0)</f>
        <v>1</v>
      </c>
      <c r="AH75" s="0" t="n">
        <f aca="false">SUM(AD75:AF75)</f>
        <v>3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0</v>
      </c>
      <c r="X76" s="123" t="n">
        <f aca="false">O80</f>
        <v>1</v>
      </c>
      <c r="Y76" s="123" t="n">
        <f aca="false">C75+D76+D79</f>
        <v>6</v>
      </c>
      <c r="Z76" s="123" t="n">
        <f aca="false">D75+C76+C79</f>
        <v>4</v>
      </c>
      <c r="AA76" s="123" t="n">
        <f aca="false">Y76-Z76</f>
        <v>2</v>
      </c>
      <c r="AB76" s="143" t="n">
        <f aca="false">3*V76+W76</f>
        <v>6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3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0</v>
      </c>
      <c r="X77" s="130" t="n">
        <f aca="false">R80</f>
        <v>3</v>
      </c>
      <c r="Y77" s="130" t="n">
        <f aca="false">D75+D77+D78</f>
        <v>2</v>
      </c>
      <c r="Z77" s="130" t="n">
        <f aca="false">C75+C77+C78</f>
        <v>7</v>
      </c>
      <c r="AA77" s="130" t="n">
        <f aca="false">Y77-Z77</f>
        <v>-5</v>
      </c>
      <c r="AB77" s="144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3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1</v>
      </c>
      <c r="K79" s="123" t="n">
        <f aca="false">IF(C79=D79,1,0)</f>
        <v>0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0</v>
      </c>
      <c r="O79" s="124" t="n">
        <f aca="false">IF(D79&lt;C79,1,0)</f>
        <v>1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1</v>
      </c>
      <c r="H80" s="145" t="n">
        <f aca="false">SUM(H74:H79)</f>
        <v>0</v>
      </c>
      <c r="I80" s="122" t="n">
        <f aca="false">SUM(I74:I79)</f>
        <v>2</v>
      </c>
      <c r="J80" s="141" t="n">
        <f aca="false">SUM(J74:J79)</f>
        <v>3</v>
      </c>
      <c r="K80" s="145" t="n">
        <f aca="false">SUM(K74:K79)</f>
        <v>0</v>
      </c>
      <c r="L80" s="122" t="n">
        <f aca="false">SUM(L74:L79)</f>
        <v>0</v>
      </c>
      <c r="M80" s="141" t="n">
        <f aca="false">SUM(M74:M79)</f>
        <v>2</v>
      </c>
      <c r="N80" s="145" t="n">
        <f aca="false">SUM(N74:N79)</f>
        <v>0</v>
      </c>
      <c r="O80" s="122" t="n">
        <f aca="false">SUM(O74:O79)</f>
        <v>1</v>
      </c>
      <c r="P80" s="145" t="n">
        <f aca="false">SUM(P74:P79)</f>
        <v>0</v>
      </c>
      <c r="Q80" s="145" t="n">
        <f aca="false">SUM(Q74:Q79)</f>
        <v>0</v>
      </c>
      <c r="R80" s="122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2018-06-29T20:03:00Z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