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66.jpeg" ContentType="image/jpeg"/>
  <Override PartName="/xl/media/image64.png" ContentType="image/png"/>
  <Override PartName="/xl/media/image63.png" ContentType="image/png"/>
  <Override PartName="/xl/media/image62.png" ContentType="image/png"/>
  <Override PartName="/xl/media/image57.jpeg" ContentType="image/jpeg"/>
  <Override PartName="/xl/media/image56.jpeg" ContentType="image/jpeg"/>
  <Override PartName="/xl/media/image59.png" ContentType="image/png"/>
  <Override PartName="/xl/media/image60.png" ContentType="image/png"/>
  <Override PartName="/xl/media/image65.png" ContentType="image/png"/>
  <Override PartName="/xl/media/image58.png" ContentType="image/png"/>
  <Override PartName="/xl/media/image6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<sst xmlns="http://schemas.openxmlformats.org/spreadsheetml/2006/main" count="456" uniqueCount="225">
  <si>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</si>
  <si>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</si>
  <si>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</si>
  <si>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</si>
  <si>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</si>
  <si>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</si>
  <si>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</si>
  <si>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</si>
  <si>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</si>
  <si>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</si>
  <si>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</si>
  <si>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</si>
  <si>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</si>
  <si>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</si>
  <si>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</si>
  <si>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</si>
  <si>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</si>
  <si>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</si>
  <si>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</si>
  <si>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</si>
  <si>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</si>
  <si>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</si>
  <si>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</si>
  <si>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</si>
  <si>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</si>
  <si>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</si>
  <si>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</si>
  <si>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</si>
  <si>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</si>
  <si>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</si>
  <si>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</si>
  <si>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</si>
  <si>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</si>
  <si>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</si>
  <si>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</si>
  <si>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</si>
  <si>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</si>
  <si>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</si>
  <si>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</si>
  <si>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</si>
  <si>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</si>
  <si>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</si>
  <si>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</si>
  <si>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</si>
  <si>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</si>
  <si>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</si>
  <si>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</si>
  <si>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</si>
  <si>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</si>
  <si>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Juan Manuel Laporte1</t>
  </si>
  <si>
    <t xml:space="preserve">e-mail</t>
  </si>
  <si>
    <t xml:space="preserve">laportejuanmanuel@gmail.com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</si>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</sst>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7.jpeg"/><Relationship Id="rId2" Type="http://schemas.openxmlformats.org/officeDocument/2006/relationships/image" Target="../media/image58.png"/><Relationship Id="rId3" Type="http://schemas.openxmlformats.org/officeDocument/2006/relationships/image" Target="../media/image59.png"/><Relationship Id="rId4" Type="http://schemas.openxmlformats.org/officeDocument/2006/relationships/image" Target="../media/image60.png"/><Relationship Id="rId5" Type="http://schemas.openxmlformats.org/officeDocument/2006/relationships/image" Target="../media/image61.png"/><Relationship Id="rId6" Type="http://schemas.openxmlformats.org/officeDocument/2006/relationships/image" Target="../media/image62.png"/><Relationship Id="rId7" Type="http://schemas.openxmlformats.org/officeDocument/2006/relationships/image" Target="../media/image63.png"/><Relationship Id="rId8" Type="http://schemas.openxmlformats.org/officeDocument/2006/relationships/image" Target="../media/image64.png"/><Relationship Id="rId9" Type="http://schemas.openxmlformats.org/officeDocument/2006/relationships/image" Target="../media/image6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aportejuanmanuel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false" hidden="false" outlineLevel="0" max="1025" min="10" style="0" width="11.4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16" colorId="64" zoomScale="100" zoomScaleNormal="100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false" hidden="false" outlineLevel="0" max="1025" min="40" style="0" width="11.4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0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7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6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2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1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-3</v>
      </c>
      <c r="T10" s="74" t="n">
        <f aca="false">IF('No modificar!!'!AJ4=1,'No modificar!!'!AB4,IF('No modificar!!'!AJ5=1,'No modificar!!'!AB5,IF('No modificar!!'!AJ6=1,'No modificar!!'!AB6,'No modificar!!'!AB7)))</f>
        <v>1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0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0</v>
      </c>
      <c r="R11" s="81" t="n">
        <f aca="false">IF('No modificar!!'!AJ4=0,'No modificar!!'!Z4,IF('No modificar!!'!AJ5=0,'No modificar!!'!Z5,IF('No modificar!!'!AJ6=0,'No modificar!!'!Z6,'No modificar!!'!Z7)))</f>
        <v>4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0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Portugal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6</v>
      </c>
      <c r="R18" s="67" t="n">
        <f aca="false">IF('No modificar!!'!AJ14=3,'No modificar!!'!Z14,IF('No modificar!!'!AJ15=3,'No modificar!!'!Z15,IF('No modificar!!'!AJ16=3,'No modificar!!'!Z16,'No modificar!!'!Z17)))</f>
        <v>0</v>
      </c>
      <c r="S18" s="67" t="n">
        <f aca="false">IF('No modificar!!'!AJ14=3,'No modificar!!'!AA14,IF('No modificar!!'!AJ15=3,'No modificar!!'!AA15,IF('No modificar!!'!AJ16=3,'No modificar!!'!AA16,'No modificar!!'!AA17)))</f>
        <v>6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España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1</v>
      </c>
      <c r="S19" s="73" t="n">
        <f aca="false">IF('No modificar!!'!AJ14=2,'No modificar!!'!AA14,IF('No modificar!!'!AJ15=2,'No modificar!!'!AA15,IF('No modificar!!'!AJ16=2,'No modificar!!'!AA16,'No modificar!!'!AA17)))</f>
        <v>4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2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1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-4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6</v>
      </c>
      <c r="S21" s="81" t="n">
        <f aca="false">IF('No modificar!!'!AJ14=0,'No modificar!!'!AA14,IF('No modificar!!'!AJ15=0,'No modificar!!'!AA15,IF('No modificar!!'!AJ16=0,'No modificar!!'!AA16,'No modificar!!'!AA17)))</f>
        <v>-6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3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8</v>
      </c>
      <c r="R28" s="67" t="n">
        <f aca="false">IF('No modificar!!'!AJ24=3,'No modificar!!'!Z24,IF('No modificar!!'!AJ25=3,'No modificar!!'!Z25,IF('No modificar!!'!AJ26=3,'No modificar!!'!Z26,'No modificar!!'!Z27)))</f>
        <v>0</v>
      </c>
      <c r="S28" s="67" t="n">
        <f aca="false">IF('No modificar!!'!AJ24=3,'No modificar!!'!AA24,IF('No modificar!!'!AJ25=3,'No modificar!!'!AA25,IF('No modificar!!'!AJ26=3,'No modificar!!'!AA26,'No modificar!!'!AA27)))</f>
        <v>8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0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5</v>
      </c>
      <c r="S30" s="76" t="n">
        <f aca="false">IF('No modificar!!'!AJ24=1,'No modificar!!'!AA24,IF('No modificar!!'!AJ25=1,'No modificar!!'!AA25,IF('No modificar!!'!AJ26=1,'No modificar!!'!AA26,'No modificar!!'!AA27)))</f>
        <v>-3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3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0</v>
      </c>
      <c r="R31" s="81" t="n">
        <f aca="false">IF('No modificar!!'!AJ24=0,'No modificar!!'!Z24,IF('No modificar!!'!AJ25=0,'No modificar!!'!Z25,IF('No modificar!!'!AJ26=0,'No modificar!!'!Z26,'No modificar!!'!Z27)))</f>
        <v>5</v>
      </c>
      <c r="S31" s="81" t="n">
        <f aca="false">IF('No modificar!!'!AJ24=0,'No modificar!!'!AA24,IF('No modificar!!'!AJ25=0,'No modificar!!'!AA25,IF('No modificar!!'!AJ26=0,'No modificar!!'!AA26,'No modificar!!'!AA27)))</f>
        <v>-5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1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Croacia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4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1</v>
      </c>
      <c r="I39" s="93" t="n">
        <v>2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Argentina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3</v>
      </c>
      <c r="R39" s="73" t="n">
        <f aca="false">IF('No modificar!!'!AJ34=2,'No modificar!!'!Z34,IF('No modificar!!'!AJ35=2,'No modificar!!'!Z35,IF('No modificar!!'!AJ36=2,'No modificar!!'!Z36,'No modificar!!'!Z37)))</f>
        <v>2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0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3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0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0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-5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2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0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9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8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3</v>
      </c>
      <c r="S50" s="76" t="n">
        <f aca="false">IF('No modificar!!'!AJ44=1,'No modificar!!'!AA44,IF('No modificar!!'!AJ45=1,'No modificar!!'!AA45,IF('No modificar!!'!AJ46=1,'No modificar!!'!AA46,'No modificar!!'!AA47)))</f>
        <v>-1</v>
      </c>
      <c r="T50" s="74" t="n">
        <f aca="false">IF('No modificar!!'!AJ44=1,'No modificar!!'!AB44,IF('No modificar!!'!AJ45=1,'No modificar!!'!AB45,IF('No modificar!!'!AJ46=1,'No modificar!!'!AB46,'No modificar!!'!AB47)))</f>
        <v>4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4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0</v>
      </c>
      <c r="R51" s="81" t="n">
        <f aca="false">IF('No modificar!!'!AJ44=0,'No modificar!!'!Z44,IF('No modificar!!'!AJ45=0,'No modificar!!'!Z45,IF('No modificar!!'!AJ46=0,'No modificar!!'!Z46,'No modificar!!'!Z47)))</f>
        <v>6</v>
      </c>
      <c r="S51" s="81" t="n">
        <f aca="false">IF('No modificar!!'!AJ44=0,'No modificar!!'!AA44,IF('No modificar!!'!AJ45=0,'No modificar!!'!AA45,IF('No modificar!!'!AJ46=0,'No modificar!!'!AA46,'No modificar!!'!AA47)))</f>
        <v>-6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6</v>
      </c>
      <c r="R58" s="67" t="n">
        <f aca="false">IF('No modificar!!'!AJ54=3,'No modificar!!'!Z54,IF('No modificar!!'!AJ55=3,'No modificar!!'!Z55,IF('No modificar!!'!AJ56=3,'No modificar!!'!Z56,'No modificar!!'!Z57)))</f>
        <v>0</v>
      </c>
      <c r="S58" s="67" t="n">
        <f aca="false">IF('No modificar!!'!AJ54=3,'No modificar!!'!AA54,IF('No modificar!!'!AJ55=3,'No modificar!!'!AA55,IF('No modificar!!'!AJ56=3,'No modificar!!'!AA56,'No modificar!!'!AA57)))</f>
        <v>6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1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1</v>
      </c>
      <c r="R59" s="73" t="n">
        <f aca="false">IF('No modificar!!'!AJ54=2,'No modificar!!'!Z54,IF('No modificar!!'!AJ55=2,'No modificar!!'!Z55,IF('No modificar!!'!AJ56=2,'No modificar!!'!Z56,'No modificar!!'!Z57)))</f>
        <v>2</v>
      </c>
      <c r="S59" s="73" t="n">
        <f aca="false">IF('No modificar!!'!AJ54=2,'No modificar!!'!AA54,IF('No modificar!!'!AJ55=2,'No modificar!!'!AA55,IF('No modificar!!'!AJ56=2,'No modificar!!'!AA56,'No modificar!!'!AA57)))</f>
        <v>-1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0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1</v>
      </c>
      <c r="R60" s="76" t="n">
        <f aca="false">IF('No modificar!!'!AJ54=1,'No modificar!!'!Z54,IF('No modificar!!'!AJ55=1,'No modificar!!'!Z55,IF('No modificar!!'!AJ56=1,'No modificar!!'!Z56,'No modificar!!'!Z57)))</f>
        <v>2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0</v>
      </c>
      <c r="R61" s="81" t="n">
        <f aca="false">IF('No modificar!!'!AJ54=0,'No modificar!!'!Z54,IF('No modificar!!'!AJ55=0,'No modificar!!'!Z55,IF('No modificar!!'!AJ56=0,'No modificar!!'!Z56,'No modificar!!'!Z57)))</f>
        <v>4</v>
      </c>
      <c r="S61" s="81" t="n">
        <f aca="false">IF('No modificar!!'!AJ54=0,'No modificar!!'!AA54,IF('No modificar!!'!AJ55=0,'No modificar!!'!AA55,IF('No modificar!!'!AJ56=0,'No modificar!!'!AA56,'No modificar!!'!AA57)))</f>
        <v>-4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0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7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!!</v>
      </c>
      <c r="V68" s="69" t="str">
        <f aca="false">IF(AND(T68=T69,S68=S69,Q68=Q69),"El 1° se decide por Fair Play"," ")</f>
        <v>El 1° se decide por Fair Play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7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5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4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-7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0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7</v>
      </c>
      <c r="R78" s="67" t="n">
        <f aca="false">IF('No modificar!!'!AJ74=3,'No modificar!!'!Z74,IF('No modificar!!'!AJ75=3,'No modificar!!'!Z75,IF('No modificar!!'!AJ76=3,'No modificar!!'!Z76,'No modificar!!'!Z77)))</f>
        <v>2</v>
      </c>
      <c r="S78" s="67" t="n">
        <f aca="false">IF('No modificar!!'!AJ74=3,'No modificar!!'!AA74,IF('No modificar!!'!AJ75=3,'No modificar!!'!AA75,IF('No modificar!!'!AJ76=3,'No modificar!!'!AA76,'No modificar!!'!AA77)))</f>
        <v>5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0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Japón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5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6</v>
      </c>
      <c r="S80" s="76" t="n">
        <f aca="false">IF('No modificar!!'!AJ74=1,'No modificar!!'!AA74,IF('No modificar!!'!AJ75=1,'No modificar!!'!AA75,IF('No modificar!!'!AJ76=1,'No modificar!!'!AA76,'No modificar!!'!AA77)))</f>
        <v>-3</v>
      </c>
      <c r="T80" s="74" t="n">
        <f aca="false">IF('No modificar!!'!AJ74=1,'No modificar!!'!AB74,IF('No modificar!!'!AJ75=1,'No modificar!!'!AB75,IF('No modificar!!'!AJ76=1,'No modificar!!'!AB76,'No modificar!!'!AB77)))</f>
        <v>1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0</v>
      </c>
      <c r="I81" s="93" t="n">
        <v>2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Polonia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5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3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laportejuanmanue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1" activeCellId="0" sqref="S21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false" hidden="false" outlineLevel="0" max="1025" min="26" style="0" width="11.4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19" t="n">
        <v>1</v>
      </c>
      <c r="F8" s="10"/>
      <c r="G8" s="118" t="str">
        <f aca="false">IF(E7&gt;E8,D7,IF(E8&gt;E7,D8,"Manualmente"))</f>
        <v>Uruguay</v>
      </c>
      <c r="H8" s="118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Francia</v>
      </c>
      <c r="K9" s="118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3</v>
      </c>
      <c r="F10" s="10"/>
      <c r="G10" s="118" t="str">
        <f aca="false">IF(E10&gt;E11,D10,IF(E11&gt;E10,D11,"Manualmente"))</f>
        <v>Francia</v>
      </c>
      <c r="H10" s="118" t="n">
        <v>2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Brasil</v>
      </c>
      <c r="N12" s="122" t="n">
        <v>4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/>
      <c r="N13" s="120"/>
      <c r="O13" s="10"/>
      <c r="P13" s="121" t="str">
        <f aca="false">IF(N12&gt;N14,M12,IF(N14&gt;N12,M14,"Manualmente"))</f>
        <v>Brasil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164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165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1</v>
      </c>
      <c r="F15" s="10"/>
      <c r="G15" s="118" t="str">
        <f aca="false">IF(E14&gt;E15,D14,IF(E15&gt;E14,D15,"Manualmente"))</f>
        <v>Brasil</v>
      </c>
      <c r="H15" s="118" t="n">
        <v>3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166</v>
      </c>
      <c r="D16" s="116"/>
      <c r="E16" s="116"/>
      <c r="F16" s="10"/>
      <c r="G16" s="116" t="s">
        <v>167</v>
      </c>
      <c r="H16" s="116"/>
      <c r="I16" s="10"/>
      <c r="J16" s="118" t="str">
        <f aca="false">IF(H15&gt;H17,G15,IF(H17&gt;H15,G17,"Manualmente"))</f>
        <v>Brasil</v>
      </c>
      <c r="K16" s="118" t="n">
        <v>3</v>
      </c>
      <c r="L16" s="10"/>
      <c r="M16" s="10"/>
      <c r="N16" s="10"/>
      <c r="O16" s="10"/>
      <c r="P16" s="77" t="s">
        <v>168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169</v>
      </c>
      <c r="D17" s="118" t="s">
        <v>130</v>
      </c>
      <c r="E17" s="119" t="n">
        <v>3</v>
      </c>
      <c r="F17" s="10"/>
      <c r="G17" s="118" t="str">
        <f aca="false">IF(E17&gt;E18,D17,IF(E18&gt;E17,D18,"Manualmente"))</f>
        <v>Bélgica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170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171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172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173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174</v>
      </c>
      <c r="D21" s="118" t="str">
        <f aca="false">IF(AND('Fase de grupos'!T18='Fase de grupos'!T19,'Fase de grupos'!S18='Fase de grupos'!S19,'Fase de grupos'!Q18='Fase de grupos'!Q19),"Manualmente",'Fase de grupos'!M18)</f>
        <v>Portugal</v>
      </c>
      <c r="E21" s="119" t="n">
        <v>2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175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9" t="n">
        <v>1</v>
      </c>
      <c r="F22" s="10"/>
      <c r="G22" s="118" t="str">
        <f aca="false">IF(E21&gt;E22,D21,IF(E22&gt;E21,D22,"Manualmente"))</f>
        <v>Portugal</v>
      </c>
      <c r="H22" s="118" t="n">
        <v>3</v>
      </c>
      <c r="I22" s="10"/>
      <c r="J22" s="10"/>
      <c r="K22" s="10"/>
      <c r="L22" s="10"/>
      <c r="M22" s="121" t="str">
        <f aca="false">IF(K9&gt;K16,J16,IF(K16&gt;K9,J9,"Manualmente"))</f>
        <v>Francia</v>
      </c>
      <c r="N22" s="122" t="n">
        <v>3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176</v>
      </c>
      <c r="D23" s="116"/>
      <c r="E23" s="116"/>
      <c r="F23" s="10"/>
      <c r="G23" s="116" t="s">
        <v>177</v>
      </c>
      <c r="H23" s="116"/>
      <c r="I23" s="10"/>
      <c r="J23" s="118" t="str">
        <f aca="false">IF(H22&gt;H24,G22,IF(H24&gt;H22,G24,"Manualmente"))</f>
        <v>Portugal</v>
      </c>
      <c r="K23" s="118" t="n">
        <v>2</v>
      </c>
      <c r="L23" s="10"/>
      <c r="M23" s="120" t="s">
        <v>178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179</v>
      </c>
      <c r="D24" s="118" t="str">
        <f aca="false">IF(AND('Fase de grupos'!T38='Fase de grupos'!T39,'Fase de grupos'!S38='Fase de grupos'!S39,'Fase de grupos'!Q38='Fase de grupos'!Q39),"Manualmente",'Fase de grupos'!M38)</f>
        <v>Croacia</v>
      </c>
      <c r="E24" s="119" t="n">
        <v>0</v>
      </c>
      <c r="F24" s="10"/>
      <c r="G24" s="118" t="str">
        <f aca="false">IF(E24&gt;E25,D24,IF(E25&gt;E24,D25,"Manualmente"))</f>
        <v>Perú</v>
      </c>
      <c r="H24" s="118" t="n">
        <v>1</v>
      </c>
      <c r="I24" s="10"/>
      <c r="J24" s="10"/>
      <c r="K24" s="10"/>
      <c r="L24" s="10"/>
      <c r="M24" s="121" t="str">
        <f aca="false">IF(K23&gt;K30,J30,IF(K30&gt;K23,J23,"Manualmente"))</f>
        <v>Portugal</v>
      </c>
      <c r="N24" s="121" t="n">
        <v>1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180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181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182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183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184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185</v>
      </c>
      <c r="D30" s="116"/>
      <c r="E30" s="116"/>
      <c r="F30" s="10"/>
      <c r="G30" s="116" t="s">
        <v>186</v>
      </c>
      <c r="H30" s="116"/>
      <c r="I30" s="10"/>
      <c r="J30" s="118" t="str">
        <f aca="false">IF(H29&gt;H31,G29,IF(H31&gt;H29,G31,"Manualmente"))</f>
        <v>Alemania</v>
      </c>
      <c r="K30" s="118" t="n">
        <v>3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187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2</v>
      </c>
      <c r="F31" s="10"/>
      <c r="G31" s="118" t="str">
        <f aca="false">IF(E31&gt;E32,D31,IF(E32&gt;E31,D32,"Manualmente"))</f>
        <v>Colombia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188</v>
      </c>
      <c r="D32" s="118" t="s">
        <v>136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false" hidden="false" outlineLevel="0" max="1025" min="13" style="0" width="11.4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0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0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0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2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1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2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0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3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1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2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3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2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0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0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1</v>
      </c>
      <c r="E26" s="123" t="n">
        <f aca="false">'Fase de grupos'!I39</f>
        <v>2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0</v>
      </c>
      <c r="E27" s="123" t="n">
        <f aca="false">'Fase de grupos'!I40</f>
        <v>2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1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0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0</v>
      </c>
      <c r="E34" s="123" t="n">
        <f aca="false">'Fase de grupos'!I79</f>
        <v>2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1</v>
      </c>
      <c r="E35" s="130" t="n">
        <f aca="false">'Fase de grupos'!I80</f>
        <v>2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0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1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3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3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1</v>
      </c>
      <c r="E44" s="123" t="n">
        <f aca="false">'Fase de grupos'!I41</f>
        <v>0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2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4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0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0</v>
      </c>
      <c r="E51" s="123" t="n">
        <f aca="false">'Fase de grupos'!I72</f>
        <v>1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0</v>
      </c>
      <c r="E52" s="123" t="n">
        <f aca="false">'Fase de grupos'!I81</f>
        <v>2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3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1</v>
      </c>
      <c r="F56" s="133" t="str">
        <f aca="false">'Fase final'!D8</f>
        <v>España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3</v>
      </c>
      <c r="E57" s="60" t="n">
        <f aca="false">'Fase final'!E11</f>
        <v>1</v>
      </c>
      <c r="F57" s="134" t="str">
        <f aca="false">'Fase final'!D11</f>
        <v>Argentina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34" t="str">
        <f aca="false">'Fase final'!D15</f>
        <v>México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Bélgica</v>
      </c>
      <c r="D59" s="60" t="n">
        <f aca="false">'Fase final'!E17</f>
        <v>3</v>
      </c>
      <c r="E59" s="60" t="n">
        <f aca="false">'Fase final'!E18</f>
        <v>1</v>
      </c>
      <c r="F59" s="134" t="str">
        <f aca="false">'Fase final'!D18</f>
        <v>Japón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Portugal</v>
      </c>
      <c r="D60" s="60" t="n">
        <f aca="false">'Fase final'!E21</f>
        <v>2</v>
      </c>
      <c r="E60" s="60" t="n">
        <f aca="false">'Fase final'!E22</f>
        <v>1</v>
      </c>
      <c r="F60" s="134" t="str">
        <f aca="false">'Fase final'!D22</f>
        <v>Egipto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Croacia</v>
      </c>
      <c r="D61" s="60" t="n">
        <f aca="false">'Fase final'!E24</f>
        <v>0</v>
      </c>
      <c r="E61" s="60" t="n">
        <f aca="false">'Fase final'!E25</f>
        <v>1</v>
      </c>
      <c r="F61" s="134" t="str">
        <f aca="false">'Fase final'!D25</f>
        <v>Perú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34" t="str">
        <f aca="false">'Fase final'!D29</f>
        <v>Costa Rica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2</v>
      </c>
      <c r="E63" s="135" t="n">
        <f aca="false">'Fase final'!E32</f>
        <v>1</v>
      </c>
      <c r="F63" s="136" t="str">
        <f aca="false">'Fase final'!D32</f>
        <v>Inglaterra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1</v>
      </c>
      <c r="E66" s="137" t="n">
        <f aca="false">'Fase final'!H10</f>
        <v>2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1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Portugal</v>
      </c>
      <c r="D68" s="60" t="n">
        <f aca="false">'Fase final'!H22</f>
        <v>3</v>
      </c>
      <c r="E68" s="60" t="n">
        <f aca="false">'Fase final'!H24</f>
        <v>1</v>
      </c>
      <c r="F68" s="139" t="str">
        <f aca="false">'Fase final'!G24</f>
        <v>Perú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1</v>
      </c>
      <c r="F69" s="140" t="str">
        <f aca="false">'Fase final'!G31</f>
        <v>Colombia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2</v>
      </c>
      <c r="E72" s="126" t="n">
        <f aca="false">'Fase final'!K16</f>
        <v>3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Portugal</v>
      </c>
      <c r="D73" s="130" t="n">
        <f aca="false">'Fase final'!K23</f>
        <v>2</v>
      </c>
      <c r="E73" s="130" t="n">
        <f aca="false">'Fase final'!K30</f>
        <v>3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Brasil</v>
      </c>
      <c r="D76" s="126" t="n">
        <f aca="false">'Fase final'!N12</f>
        <v>4</v>
      </c>
      <c r="E76" s="126" t="n">
        <f aca="false">'Fase final'!N14</f>
        <v>2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Francia</v>
      </c>
      <c r="D77" s="130" t="n">
        <f aca="false">'Fase final'!N22</f>
        <v>3</v>
      </c>
      <c r="E77" s="130" t="n">
        <f aca="false">'Fase final'!N24</f>
        <v>1</v>
      </c>
      <c r="F77" s="131" t="str">
        <f aca="false">'Fase final'!M24</f>
        <v>Portugal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189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190</v>
      </c>
      <c r="C81" s="124" t="str">
        <f aca="false">'Fase final'!D22</f>
        <v>Egipto</v>
      </c>
    </row>
    <row r="82" customFormat="false" ht="15" hidden="false" customHeight="false" outlineLevel="0" collapsed="false">
      <c r="B82" s="128" t="s">
        <v>191</v>
      </c>
      <c r="C82" s="124" t="str">
        <f aca="false">'Fase final'!D21</f>
        <v>Portugal</v>
      </c>
    </row>
    <row r="83" customFormat="false" ht="15" hidden="false" customHeight="false" outlineLevel="0" collapsed="false">
      <c r="B83" s="128" t="s">
        <v>192</v>
      </c>
      <c r="C83" s="124" t="str">
        <f aca="false">'Fase final'!D8</f>
        <v>España</v>
      </c>
    </row>
    <row r="84" customFormat="false" ht="15" hidden="false" customHeight="false" outlineLevel="0" collapsed="false">
      <c r="B84" s="128" t="s">
        <v>193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194</v>
      </c>
      <c r="C85" s="124" t="str">
        <f aca="false">'Fase final'!D25</f>
        <v>Perú</v>
      </c>
    </row>
    <row r="86" customFormat="false" ht="15" hidden="false" customHeight="false" outlineLevel="0" collapsed="false">
      <c r="B86" s="128" t="s">
        <v>195</v>
      </c>
      <c r="C86" s="124" t="str">
        <f aca="false">'Fase final'!D24</f>
        <v>Croacia</v>
      </c>
    </row>
    <row r="87" s="8" customFormat="true" ht="15" hidden="false" customHeight="false" outlineLevel="0" collapsed="false">
      <c r="B87" s="128" t="s">
        <v>196</v>
      </c>
      <c r="C87" s="124" t="str">
        <f aca="false">'Fase final'!D11</f>
        <v>Argentina</v>
      </c>
      <c r="E87" s="1"/>
      <c r="F87" s="1"/>
    </row>
    <row r="88" s="8" customFormat="true" ht="15" hidden="false" customHeight="false" outlineLevel="0" collapsed="false">
      <c r="B88" s="128" t="s">
        <v>197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198</v>
      </c>
      <c r="C89" s="124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8" t="s">
        <v>199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200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201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202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203</v>
      </c>
      <c r="C94" s="1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9" t="s">
        <v>204</v>
      </c>
      <c r="C95" s="131" t="str">
        <f aca="false">'Fase final'!D18</f>
        <v>Japón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205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206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207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208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209</v>
      </c>
      <c r="C102" s="124" t="str">
        <f aca="false">'Fase final'!G22</f>
        <v>Portugal</v>
      </c>
      <c r="E102" s="1"/>
      <c r="F102" s="1"/>
    </row>
    <row r="103" s="8" customFormat="true" ht="15" hidden="false" customHeight="false" outlineLevel="0" collapsed="false">
      <c r="B103" s="128" t="s">
        <v>210</v>
      </c>
      <c r="C103" s="124" t="str">
        <f aca="false">'Fase final'!G24</f>
        <v>Perú</v>
      </c>
      <c r="E103" s="1"/>
      <c r="F103" s="1"/>
    </row>
    <row r="104" s="8" customFormat="true" ht="15" hidden="false" customHeight="false" outlineLevel="0" collapsed="false">
      <c r="B104" s="128" t="s">
        <v>211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212</v>
      </c>
      <c r="C105" s="131" t="str">
        <f aca="false">'Fase final'!G31</f>
        <v>Colombia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213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214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215</v>
      </c>
      <c r="C110" s="124" t="str">
        <f aca="false">C73</f>
        <v>Portugal</v>
      </c>
    </row>
    <row r="111" customFormat="false" ht="15.75" hidden="false" customHeight="false" outlineLevel="0" collapsed="false">
      <c r="B111" s="129" t="s">
        <v>216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217</v>
      </c>
      <c r="C114" s="127" t="str">
        <f aca="false">C76</f>
        <v>Brasil</v>
      </c>
    </row>
    <row r="115" customFormat="false" ht="15" hidden="false" customHeight="false" outlineLevel="0" collapsed="false">
      <c r="B115" s="128" t="s">
        <v>218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219</v>
      </c>
      <c r="C116" s="124" t="str">
        <f aca="false">C77</f>
        <v>Francia</v>
      </c>
    </row>
    <row r="117" customFormat="false" ht="15.75" hidden="false" customHeight="false" outlineLevel="0" collapsed="false">
      <c r="B117" s="129" t="s">
        <v>220</v>
      </c>
      <c r="C117" s="131" t="str">
        <f aca="false">F77</f>
        <v>Portugal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Brasil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221</v>
      </c>
      <c r="C122" s="122" t="str">
        <f aca="false">'Fase final'!P17</f>
        <v>Neymar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false" hidden="false" outlineLevel="0" max="1025" min="37" style="0" width="11.4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222</v>
      </c>
      <c r="H3" s="121" t="s">
        <v>223</v>
      </c>
      <c r="I3" s="122" t="s">
        <v>224</v>
      </c>
      <c r="J3" s="121" t="s">
        <v>222</v>
      </c>
      <c r="K3" s="121" t="s">
        <v>223</v>
      </c>
      <c r="L3" s="122" t="s">
        <v>224</v>
      </c>
      <c r="M3" s="121" t="s">
        <v>222</v>
      </c>
      <c r="N3" s="121" t="s">
        <v>223</v>
      </c>
      <c r="O3" s="122" t="s">
        <v>224</v>
      </c>
      <c r="P3" s="121" t="s">
        <v>222</v>
      </c>
      <c r="Q3" s="121" t="s">
        <v>223</v>
      </c>
      <c r="R3" s="122" t="s">
        <v>224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0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0</v>
      </c>
      <c r="H4" s="123" t="n">
        <f aca="false">IF(C4=D4,1,0)</f>
        <v>1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1</v>
      </c>
      <c r="L4" s="124" t="n">
        <f aca="false">IF(D4&lt;C4,1,0)</f>
        <v>0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0</v>
      </c>
      <c r="W4" s="126" t="n">
        <f aca="false">H10</f>
        <v>1</v>
      </c>
      <c r="X4" s="126" t="n">
        <f aca="false">I10</f>
        <v>2</v>
      </c>
      <c r="Y4" s="126" t="n">
        <f aca="false">C4+C6+C8</f>
        <v>1</v>
      </c>
      <c r="Z4" s="126" t="n">
        <f aca="false">D4+D6+D8</f>
        <v>4</v>
      </c>
      <c r="AA4" s="126" t="n">
        <f aca="false">Y4-Z4</f>
        <v>-3</v>
      </c>
      <c r="AB4" s="142" t="n">
        <f aca="false">3*V4+W4</f>
        <v>1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1</v>
      </c>
      <c r="X5" s="123" t="n">
        <f aca="false">L10</f>
        <v>2</v>
      </c>
      <c r="Y5" s="123" t="n">
        <f aca="false">D4+C7+C9</f>
        <v>0</v>
      </c>
      <c r="Z5" s="123" t="n">
        <f aca="false">C4+D7+D9</f>
        <v>4</v>
      </c>
      <c r="AA5" s="123" t="n">
        <f aca="false">Y5-Z5</f>
        <v>-4</v>
      </c>
      <c r="AB5" s="143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2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0</v>
      </c>
      <c r="I6" s="124" t="n">
        <f aca="false">IF(C6&lt;D6,1,0)</f>
        <v>1</v>
      </c>
      <c r="J6" s="128"/>
      <c r="K6" s="123"/>
      <c r="L6" s="124"/>
      <c r="M6" s="128" t="n">
        <f aca="false">IF(D6&gt;C6,1,0)</f>
        <v>1</v>
      </c>
      <c r="N6" s="123" t="n">
        <f aca="false">IF(D6=C6,1,0)</f>
        <v>0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2</v>
      </c>
      <c r="W6" s="123" t="n">
        <f aca="false">N10</f>
        <v>0</v>
      </c>
      <c r="X6" s="123" t="n">
        <f aca="false">O10</f>
        <v>1</v>
      </c>
      <c r="Y6" s="123" t="n">
        <f aca="false">C5+D6+D9</f>
        <v>4</v>
      </c>
      <c r="Z6" s="123" t="n">
        <f aca="false">D5+C6+C9</f>
        <v>3</v>
      </c>
      <c r="AA6" s="123" t="n">
        <f aca="false">Y6-Z6</f>
        <v>1</v>
      </c>
      <c r="AB6" s="143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3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3</v>
      </c>
      <c r="W7" s="130" t="n">
        <f aca="false">Q10</f>
        <v>0</v>
      </c>
      <c r="X7" s="130" t="n">
        <f aca="false">R10</f>
        <v>0</v>
      </c>
      <c r="Y7" s="130" t="n">
        <f aca="false">D5+D7+D8</f>
        <v>7</v>
      </c>
      <c r="Z7" s="130" t="n">
        <f aca="false">C5+C7+C8</f>
        <v>1</v>
      </c>
      <c r="AA7" s="130" t="n">
        <f aca="false">Y7-Z7</f>
        <v>6</v>
      </c>
      <c r="AB7" s="144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0</v>
      </c>
      <c r="D8" s="124" t="n">
        <f aca="false">'Fase de grupos'!I11</f>
        <v>2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1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0</v>
      </c>
      <c r="H10" s="145" t="n">
        <f aca="false">SUM(H4:H9)</f>
        <v>1</v>
      </c>
      <c r="I10" s="122" t="n">
        <f aca="false">SUM(I4:I9)</f>
        <v>2</v>
      </c>
      <c r="J10" s="141" t="n">
        <f aca="false">SUM(J4:J9)</f>
        <v>0</v>
      </c>
      <c r="K10" s="145" t="n">
        <f aca="false">SUM(K4:K9)</f>
        <v>1</v>
      </c>
      <c r="L10" s="122" t="n">
        <f aca="false">SUM(L4:L9)</f>
        <v>2</v>
      </c>
      <c r="M10" s="141" t="n">
        <f aca="false">SUM(M4:M9)</f>
        <v>2</v>
      </c>
      <c r="N10" s="145" t="n">
        <f aca="false">SUM(N4:N9)</f>
        <v>0</v>
      </c>
      <c r="O10" s="122" t="n">
        <f aca="false">SUM(O4:O9)</f>
        <v>1</v>
      </c>
      <c r="P10" s="145" t="n">
        <f aca="false">SUM(P4:P9)</f>
        <v>3</v>
      </c>
      <c r="Q10" s="145" t="n">
        <f aca="false">SUM(Q4:Q9)</f>
        <v>0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222</v>
      </c>
      <c r="H13" s="121" t="s">
        <v>223</v>
      </c>
      <c r="I13" s="122" t="s">
        <v>224</v>
      </c>
      <c r="J13" s="121" t="s">
        <v>222</v>
      </c>
      <c r="K13" s="121" t="s">
        <v>223</v>
      </c>
      <c r="L13" s="122" t="s">
        <v>224</v>
      </c>
      <c r="M13" s="121" t="s">
        <v>222</v>
      </c>
      <c r="N13" s="121" t="s">
        <v>223</v>
      </c>
      <c r="O13" s="122" t="s">
        <v>224</v>
      </c>
      <c r="P13" s="121" t="s">
        <v>222</v>
      </c>
      <c r="Q13" s="121" t="s">
        <v>223</v>
      </c>
      <c r="R13" s="122" t="s">
        <v>224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0</v>
      </c>
      <c r="E14" s="1" t="str">
        <f aca="false">'Fase de grupos'!J17</f>
        <v>España</v>
      </c>
      <c r="G14" s="128" t="n">
        <f aca="false">IF(C14&gt;D14,1,0)</f>
        <v>1</v>
      </c>
      <c r="H14" s="123" t="n">
        <f aca="false">IF(C14=D14,1,0)</f>
        <v>0</v>
      </c>
      <c r="I14" s="124" t="n">
        <f aca="false">IF(C14&lt;D14,1,0)</f>
        <v>0</v>
      </c>
      <c r="J14" s="128" t="n">
        <f aca="false">IF(D14&gt;C14,1,0)</f>
        <v>0</v>
      </c>
      <c r="K14" s="123" t="n">
        <f aca="false">IF(D14=C14,1,0)</f>
        <v>0</v>
      </c>
      <c r="L14" s="124" t="n">
        <f aca="false">IF(D14&lt;C14,1,0)</f>
        <v>1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3</v>
      </c>
      <c r="W14" s="126" t="n">
        <f aca="false">H20</f>
        <v>0</v>
      </c>
      <c r="X14" s="126" t="n">
        <f aca="false">I20</f>
        <v>0</v>
      </c>
      <c r="Y14" s="126" t="n">
        <f aca="false">C14+C16+C18</f>
        <v>6</v>
      </c>
      <c r="Z14" s="126" t="n">
        <f aca="false">D14+D16+D18</f>
        <v>0</v>
      </c>
      <c r="AA14" s="126" t="n">
        <f aca="false">Y14-Z14</f>
        <v>6</v>
      </c>
      <c r="AB14" s="142" t="n">
        <f aca="false">3*V14+W14</f>
        <v>9</v>
      </c>
      <c r="AD14" s="0" t="n">
        <f aca="false">IF(OR(AB14&gt;AB15,AND(AB14=AB15,AA14&gt;AA15),AND(AB14=AB15,AA14=AA15,Y14&gt;Y15)),1,0)</f>
        <v>1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3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0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0</v>
      </c>
      <c r="O15" s="124" t="n">
        <f aca="false">IF(C15&lt;D15,1,0)</f>
        <v>1</v>
      </c>
      <c r="P15" s="123" t="n">
        <f aca="false">IF(D15&gt;C15,1,0)</f>
        <v>1</v>
      </c>
      <c r="Q15" s="123" t="n">
        <f aca="false">IF(D15=C15,1,0)</f>
        <v>0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0</v>
      </c>
      <c r="X15" s="123" t="n">
        <f aca="false">L20</f>
        <v>1</v>
      </c>
      <c r="Y15" s="123" t="n">
        <f aca="false">D14+C17+C19</f>
        <v>5</v>
      </c>
      <c r="Z15" s="123" t="n">
        <f aca="false">C14+D17+D19</f>
        <v>1</v>
      </c>
      <c r="AA15" s="123" t="n">
        <f aca="false">Y15-Z15</f>
        <v>4</v>
      </c>
      <c r="AB15" s="143" t="n">
        <f aca="false">3*V15+W15</f>
        <v>6</v>
      </c>
      <c r="AD15" s="0" t="n">
        <f aca="false">IF(OR(AB15&gt;AB14,AND(AB15=AB14,AA15&gt;AA14),AND(AB15=AB14,AA15=AA14,Y15&gt;Y14)),1,0)</f>
        <v>0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2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0</v>
      </c>
      <c r="X16" s="123" t="n">
        <f aca="false">O20</f>
        <v>3</v>
      </c>
      <c r="Y16" s="123" t="n">
        <f aca="false">C15+D16+D19</f>
        <v>0</v>
      </c>
      <c r="Z16" s="123" t="n">
        <f aca="false">D15+C16+C19</f>
        <v>6</v>
      </c>
      <c r="AA16" s="123" t="n">
        <f aca="false">Y16-Z16</f>
        <v>-6</v>
      </c>
      <c r="AB16" s="143" t="n">
        <f aca="false">3*V16+W16</f>
        <v>0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2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1</v>
      </c>
      <c r="W17" s="130" t="n">
        <f aca="false">Q20</f>
        <v>0</v>
      </c>
      <c r="X17" s="130" t="n">
        <f aca="false">R20</f>
        <v>2</v>
      </c>
      <c r="Y17" s="130" t="n">
        <f aca="false">D15+D17+D18</f>
        <v>1</v>
      </c>
      <c r="Z17" s="130" t="n">
        <f aca="false">C15+C17+C18</f>
        <v>5</v>
      </c>
      <c r="AA17" s="130" t="n">
        <f aca="false">Y17-Z17</f>
        <v>-4</v>
      </c>
      <c r="AB17" s="144" t="n">
        <f aca="false">3*V17+W17</f>
        <v>3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3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3</v>
      </c>
      <c r="H20" s="145" t="n">
        <f aca="false">SUM(H14:H19)</f>
        <v>0</v>
      </c>
      <c r="I20" s="122" t="n">
        <f aca="false">SUM(I14:I19)</f>
        <v>0</v>
      </c>
      <c r="J20" s="141" t="n">
        <f aca="false">SUM(J14:J19)</f>
        <v>2</v>
      </c>
      <c r="K20" s="145" t="n">
        <f aca="false">SUM(K14:K19)</f>
        <v>0</v>
      </c>
      <c r="L20" s="122" t="n">
        <f aca="false">SUM(L14:L19)</f>
        <v>1</v>
      </c>
      <c r="M20" s="141" t="n">
        <f aca="false">SUM(M14:M19)</f>
        <v>0</v>
      </c>
      <c r="N20" s="145" t="n">
        <f aca="false">SUM(N14:N19)</f>
        <v>0</v>
      </c>
      <c r="O20" s="122" t="n">
        <f aca="false">SUM(O14:O19)</f>
        <v>3</v>
      </c>
      <c r="P20" s="145" t="n">
        <f aca="false">SUM(P14:P19)</f>
        <v>1</v>
      </c>
      <c r="Q20" s="145" t="n">
        <f aca="false">SUM(Q14:Q19)</f>
        <v>0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222</v>
      </c>
      <c r="H23" s="121" t="s">
        <v>223</v>
      </c>
      <c r="I23" s="122" t="s">
        <v>224</v>
      </c>
      <c r="J23" s="121" t="s">
        <v>222</v>
      </c>
      <c r="K23" s="121" t="s">
        <v>223</v>
      </c>
      <c r="L23" s="122" t="s">
        <v>224</v>
      </c>
      <c r="M23" s="121" t="s">
        <v>222</v>
      </c>
      <c r="N23" s="121" t="s">
        <v>223</v>
      </c>
      <c r="O23" s="122" t="s">
        <v>224</v>
      </c>
      <c r="P23" s="121" t="s">
        <v>222</v>
      </c>
      <c r="Q23" s="121" t="s">
        <v>223</v>
      </c>
      <c r="R23" s="122" t="s">
        <v>224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8</v>
      </c>
      <c r="Z24" s="126" t="n">
        <f aca="false">D24+D26+D28</f>
        <v>0</v>
      </c>
      <c r="AA24" s="126" t="n">
        <f aca="false">Y24-Z24</f>
        <v>8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2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1</v>
      </c>
      <c r="N25" s="123" t="n">
        <f aca="false">IF(C25=D25,1,0)</f>
        <v>0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0</v>
      </c>
      <c r="R25" s="124" t="n">
        <f aca="false">IF(D25&lt;C25,1,0)</f>
        <v>1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0</v>
      </c>
      <c r="X25" s="123" t="n">
        <f aca="false">L30</f>
        <v>3</v>
      </c>
      <c r="Y25" s="123" t="n">
        <f aca="false">D24+C27+C29</f>
        <v>0</v>
      </c>
      <c r="Z25" s="123" t="n">
        <f aca="false">C24+D27+D29</f>
        <v>5</v>
      </c>
      <c r="AA25" s="123" t="n">
        <f aca="false">Y25-Z25</f>
        <v>-5</v>
      </c>
      <c r="AB25" s="143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0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2</v>
      </c>
      <c r="W26" s="123" t="n">
        <f aca="false">N30</f>
        <v>0</v>
      </c>
      <c r="X26" s="123" t="n">
        <f aca="false">O30</f>
        <v>1</v>
      </c>
      <c r="Y26" s="123" t="n">
        <f aca="false">C25+D26+D29</f>
        <v>3</v>
      </c>
      <c r="Z26" s="123" t="n">
        <f aca="false">D25+C26+C29</f>
        <v>3</v>
      </c>
      <c r="AA26" s="123" t="n">
        <f aca="false">Y26-Z26</f>
        <v>0</v>
      </c>
      <c r="AB26" s="143" t="n">
        <f aca="false">3*V26+W26</f>
        <v>6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0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0</v>
      </c>
      <c r="L27" s="124" t="n">
        <f aca="false">IF(C27&lt;D27,1,0)</f>
        <v>1</v>
      </c>
      <c r="M27" s="128"/>
      <c r="N27" s="123"/>
      <c r="O27" s="124"/>
      <c r="P27" s="123" t="n">
        <f aca="false">IF(D27&gt;C27,1,0)</f>
        <v>1</v>
      </c>
      <c r="Q27" s="123" t="n">
        <f aca="false">IF(D27=C27,1,0)</f>
        <v>0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1</v>
      </c>
      <c r="W27" s="130" t="n">
        <f aca="false">Q30</f>
        <v>0</v>
      </c>
      <c r="X27" s="130" t="n">
        <f aca="false">R30</f>
        <v>2</v>
      </c>
      <c r="Y27" s="130" t="n">
        <f aca="false">D25+D27+D28</f>
        <v>2</v>
      </c>
      <c r="Z27" s="130" t="n">
        <f aca="false">C25+C27+C28</f>
        <v>5</v>
      </c>
      <c r="AA27" s="130" t="n">
        <f aca="false">Y27-Z27</f>
        <v>-3</v>
      </c>
      <c r="AB27" s="144" t="n">
        <f aca="false">3*V27+W27</f>
        <v>3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3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0</v>
      </c>
      <c r="L30" s="122" t="n">
        <f aca="false">SUM(L24:L29)</f>
        <v>3</v>
      </c>
      <c r="M30" s="141" t="n">
        <f aca="false">SUM(M24:M29)</f>
        <v>2</v>
      </c>
      <c r="N30" s="145" t="n">
        <f aca="false">SUM(N24:N29)</f>
        <v>0</v>
      </c>
      <c r="O30" s="122" t="n">
        <f aca="false">SUM(O24:O29)</f>
        <v>1</v>
      </c>
      <c r="P30" s="145" t="n">
        <f aca="false">SUM(P24:P29)</f>
        <v>1</v>
      </c>
      <c r="Q30" s="145" t="n">
        <f aca="false">SUM(Q24:Q29)</f>
        <v>0</v>
      </c>
      <c r="R30" s="122" t="n">
        <f aca="false">SUM(R24:R29)</f>
        <v>2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222</v>
      </c>
      <c r="H33" s="121" t="s">
        <v>223</v>
      </c>
      <c r="I33" s="122" t="s">
        <v>224</v>
      </c>
      <c r="J33" s="121" t="s">
        <v>222</v>
      </c>
      <c r="K33" s="121" t="s">
        <v>223</v>
      </c>
      <c r="L33" s="122" t="s">
        <v>224</v>
      </c>
      <c r="M33" s="121" t="s">
        <v>222</v>
      </c>
      <c r="N33" s="121" t="s">
        <v>223</v>
      </c>
      <c r="O33" s="122" t="s">
        <v>224</v>
      </c>
      <c r="P33" s="121" t="s">
        <v>222</v>
      </c>
      <c r="Q33" s="121" t="s">
        <v>223</v>
      </c>
      <c r="R33" s="122" t="s">
        <v>224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1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0</v>
      </c>
      <c r="X34" s="126" t="n">
        <f aca="false">I40</f>
        <v>1</v>
      </c>
      <c r="Y34" s="126" t="n">
        <f aca="false">C34+C36+C38</f>
        <v>3</v>
      </c>
      <c r="Z34" s="126" t="n">
        <f aca="false">D34+D36+D38</f>
        <v>2</v>
      </c>
      <c r="AA34" s="126" t="n">
        <f aca="false">Y34-Z34</f>
        <v>1</v>
      </c>
      <c r="AB34" s="142" t="n">
        <f aca="false">3*V34+W34</f>
        <v>6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0</v>
      </c>
      <c r="AF34" s="0" t="n">
        <f aca="false">IF(OR(AB34&gt;AB37,AND(AB34=AB37,AA34&gt;AA37),AND(AB34=AB37,AA34=AA37,Y34&gt;Y37)),1,0)</f>
        <v>1</v>
      </c>
      <c r="AH34" s="0" t="n">
        <f aca="false">SUM(AD34:AF34)</f>
        <v>2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0</v>
      </c>
      <c r="X35" s="123" t="n">
        <f aca="false">L40</f>
        <v>3</v>
      </c>
      <c r="Y35" s="123" t="n">
        <f aca="false">D34+C37+C39</f>
        <v>0</v>
      </c>
      <c r="Z35" s="123" t="n">
        <f aca="false">C34+D37+D39</f>
        <v>5</v>
      </c>
      <c r="AA35" s="123" t="n">
        <f aca="false">Y35-Z35</f>
        <v>-5</v>
      </c>
      <c r="AB35" s="143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1</v>
      </c>
      <c r="D36" s="124" t="n">
        <f aca="false">'Fase de grupos'!I39</f>
        <v>2</v>
      </c>
      <c r="E36" s="1" t="str">
        <f aca="false">'Fase de grupos'!J39</f>
        <v>Croacia</v>
      </c>
      <c r="G36" s="128" t="n">
        <f aca="false">IF(C36&gt;D36,1,0)</f>
        <v>0</v>
      </c>
      <c r="H36" s="123" t="n">
        <f aca="false">IF(C36=D36,1,0)</f>
        <v>0</v>
      </c>
      <c r="I36" s="124" t="n">
        <f aca="false">IF(C36&lt;D36,1,0)</f>
        <v>1</v>
      </c>
      <c r="J36" s="128"/>
      <c r="K36" s="123"/>
      <c r="L36" s="124"/>
      <c r="M36" s="128" t="n">
        <f aca="false">IF(D36&gt;C36,1,0)</f>
        <v>1</v>
      </c>
      <c r="N36" s="123" t="n">
        <f aca="false">IF(D36=C36,1,0)</f>
        <v>0</v>
      </c>
      <c r="O36" s="124" t="n">
        <f aca="false">IF(D36&lt;C36,1,0)</f>
        <v>0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3</v>
      </c>
      <c r="W36" s="123" t="n">
        <f aca="false">N40</f>
        <v>0</v>
      </c>
      <c r="X36" s="123" t="n">
        <f aca="false">O40</f>
        <v>0</v>
      </c>
      <c r="Y36" s="123" t="n">
        <f aca="false">C35+D36+D39</f>
        <v>6</v>
      </c>
      <c r="Z36" s="123" t="n">
        <f aca="false">D35+C36+C39</f>
        <v>2</v>
      </c>
      <c r="AA36" s="123" t="n">
        <f aca="false">Y36-Z36</f>
        <v>4</v>
      </c>
      <c r="AB36" s="143" t="n">
        <f aca="false">3*V36+W36</f>
        <v>9</v>
      </c>
      <c r="AD36" s="0" t="n">
        <f aca="false">IF(OR(AB36&gt;AB34,AND(AB36=AB34,AA36&gt;AA34),AND(AB36=AB34,AA36=AA34,Y36&gt;Y34)),1,0)</f>
        <v>1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3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0</v>
      </c>
      <c r="D37" s="124" t="n">
        <f aca="false">'Fase de grupos'!I40</f>
        <v>2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0</v>
      </c>
      <c r="X37" s="130" t="n">
        <f aca="false">R40</f>
        <v>2</v>
      </c>
      <c r="Y37" s="130" t="n">
        <f aca="false">D35+D37+D38</f>
        <v>3</v>
      </c>
      <c r="Z37" s="130" t="n">
        <f aca="false">C35+C37+C38</f>
        <v>3</v>
      </c>
      <c r="AA37" s="130" t="n">
        <f aca="false">Y37-Z37</f>
        <v>0</v>
      </c>
      <c r="AB37" s="144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1</v>
      </c>
      <c r="D38" s="124" t="n">
        <f aca="false">'Fase de grupos'!I41</f>
        <v>0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2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2</v>
      </c>
      <c r="H40" s="145" t="n">
        <f aca="false">SUM(H34:H39)</f>
        <v>0</v>
      </c>
      <c r="I40" s="122" t="n">
        <f aca="false">SUM(I34:I39)</f>
        <v>1</v>
      </c>
      <c r="J40" s="141" t="n">
        <f aca="false">SUM(J34:J39)</f>
        <v>0</v>
      </c>
      <c r="K40" s="145" t="n">
        <f aca="false">SUM(K34:K39)</f>
        <v>0</v>
      </c>
      <c r="L40" s="122" t="n">
        <f aca="false">SUM(L34:L39)</f>
        <v>3</v>
      </c>
      <c r="M40" s="141" t="n">
        <f aca="false">SUM(M34:M39)</f>
        <v>3</v>
      </c>
      <c r="N40" s="145" t="n">
        <f aca="false">SUM(N34:N39)</f>
        <v>0</v>
      </c>
      <c r="O40" s="122" t="n">
        <f aca="false">SUM(O34:O39)</f>
        <v>0</v>
      </c>
      <c r="P40" s="145" t="n">
        <f aca="false">SUM(P34:P39)</f>
        <v>1</v>
      </c>
      <c r="Q40" s="145" t="n">
        <f aca="false">SUM(Q34:Q39)</f>
        <v>0</v>
      </c>
      <c r="R40" s="122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222</v>
      </c>
      <c r="H43" s="121" t="s">
        <v>223</v>
      </c>
      <c r="I43" s="122" t="s">
        <v>224</v>
      </c>
      <c r="J43" s="121" t="s">
        <v>222</v>
      </c>
      <c r="K43" s="121" t="s">
        <v>223</v>
      </c>
      <c r="L43" s="122" t="s">
        <v>224</v>
      </c>
      <c r="M43" s="121" t="s">
        <v>222</v>
      </c>
      <c r="N43" s="121" t="s">
        <v>223</v>
      </c>
      <c r="O43" s="122" t="s">
        <v>224</v>
      </c>
      <c r="P43" s="121" t="s">
        <v>222</v>
      </c>
      <c r="Q43" s="121" t="s">
        <v>223</v>
      </c>
      <c r="R43" s="122" t="s">
        <v>224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2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9</v>
      </c>
      <c r="Z44" s="126" t="n">
        <f aca="false">D44+D46+D48</f>
        <v>1</v>
      </c>
      <c r="AA44" s="126" t="n">
        <f aca="false">Y44-Z44</f>
        <v>8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0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1</v>
      </c>
      <c r="N45" s="123" t="n">
        <f aca="false">IF(C45=D45,1,0)</f>
        <v>0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0</v>
      </c>
      <c r="R45" s="124" t="n">
        <f aca="false">IF(D45&lt;C45,1,0)</f>
        <v>1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1</v>
      </c>
      <c r="X45" s="123" t="n">
        <f aca="false">L50</f>
        <v>1</v>
      </c>
      <c r="Y45" s="123" t="n">
        <f aca="false">D44+C47+C49</f>
        <v>2</v>
      </c>
      <c r="Z45" s="123" t="n">
        <f aca="false">C44+D47+D49</f>
        <v>3</v>
      </c>
      <c r="AA45" s="123" t="n">
        <f aca="false">Y45-Z45</f>
        <v>-1</v>
      </c>
      <c r="AB45" s="143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1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1</v>
      </c>
      <c r="W46" s="123" t="n">
        <f aca="false">N50</f>
        <v>1</v>
      </c>
      <c r="X46" s="123" t="n">
        <f aca="false">O50</f>
        <v>1</v>
      </c>
      <c r="Y46" s="123" t="n">
        <f aca="false">C45+D46+D49</f>
        <v>3</v>
      </c>
      <c r="Z46" s="123" t="n">
        <f aca="false">D45+C46+C49</f>
        <v>4</v>
      </c>
      <c r="AA46" s="123" t="n">
        <f aca="false">Y46-Z46</f>
        <v>-1</v>
      </c>
      <c r="AB46" s="143" t="n">
        <f aca="false">3*V46+W46</f>
        <v>4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0</v>
      </c>
      <c r="X47" s="130" t="n">
        <f aca="false">R50</f>
        <v>3</v>
      </c>
      <c r="Y47" s="130" t="n">
        <f aca="false">D45+D47+D48</f>
        <v>0</v>
      </c>
      <c r="Z47" s="130" t="n">
        <f aca="false">C45+C47+C48</f>
        <v>6</v>
      </c>
      <c r="AA47" s="130" t="n">
        <f aca="false">Y47-Z47</f>
        <v>-6</v>
      </c>
      <c r="AB47" s="144" t="n">
        <f aca="false">3*V47+W47</f>
        <v>0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4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1</v>
      </c>
      <c r="L50" s="122" t="n">
        <f aca="false">SUM(L44:L49)</f>
        <v>1</v>
      </c>
      <c r="M50" s="141" t="n">
        <f aca="false">SUM(M44:M49)</f>
        <v>1</v>
      </c>
      <c r="N50" s="145" t="n">
        <f aca="false">SUM(N44:N49)</f>
        <v>1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0</v>
      </c>
      <c r="R50" s="122" t="n">
        <f aca="false">SUM(R44:R49)</f>
        <v>3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222</v>
      </c>
      <c r="H53" s="121" t="s">
        <v>223</v>
      </c>
      <c r="I53" s="122" t="s">
        <v>224</v>
      </c>
      <c r="J53" s="121" t="s">
        <v>222</v>
      </c>
      <c r="K53" s="121" t="s">
        <v>223</v>
      </c>
      <c r="L53" s="122" t="s">
        <v>224</v>
      </c>
      <c r="M53" s="121" t="s">
        <v>222</v>
      </c>
      <c r="N53" s="121" t="s">
        <v>223</v>
      </c>
      <c r="O53" s="122" t="s">
        <v>224</v>
      </c>
      <c r="P53" s="121" t="s">
        <v>222</v>
      </c>
      <c r="Q53" s="121" t="s">
        <v>223</v>
      </c>
      <c r="R53" s="122" t="s">
        <v>224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6</v>
      </c>
      <c r="Z54" s="126" t="n">
        <f aca="false">D54+D56+D58</f>
        <v>0</v>
      </c>
      <c r="AA54" s="126" t="n">
        <f aca="false">Y54-Z54</f>
        <v>6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1</v>
      </c>
      <c r="Z55" s="123" t="n">
        <f aca="false">C54+D57+D59</f>
        <v>2</v>
      </c>
      <c r="AA55" s="123" t="n">
        <f aca="false">Y55-Z55</f>
        <v>-1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1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0</v>
      </c>
      <c r="X56" s="123" t="n">
        <f aca="false">O60</f>
        <v>2</v>
      </c>
      <c r="Y56" s="123" t="n">
        <f aca="false">C55+D56+D59</f>
        <v>1</v>
      </c>
      <c r="Z56" s="123" t="n">
        <f aca="false">D55+C56+C59</f>
        <v>2</v>
      </c>
      <c r="AA56" s="123" t="n">
        <f aca="false">Y56-Z56</f>
        <v>-1</v>
      </c>
      <c r="AB56" s="143" t="n">
        <f aca="false">3*V56+W56</f>
        <v>3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0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0</v>
      </c>
      <c r="K57" s="123" t="n">
        <f aca="false">IF(C57=D57,1,0)</f>
        <v>1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1</v>
      </c>
      <c r="R57" s="124" t="n">
        <f aca="false">IF(D57&lt;C57,1,0)</f>
        <v>0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1</v>
      </c>
      <c r="X57" s="130" t="n">
        <f aca="false">R60</f>
        <v>2</v>
      </c>
      <c r="Y57" s="130" t="n">
        <f aca="false">D55+D57+D58</f>
        <v>0</v>
      </c>
      <c r="Z57" s="130" t="n">
        <f aca="false">C55+C57+C58</f>
        <v>4</v>
      </c>
      <c r="AA57" s="130" t="n">
        <f aca="false">Y57-Z57</f>
        <v>-4</v>
      </c>
      <c r="AB57" s="144" t="n">
        <f aca="false">3*V57+W57</f>
        <v>1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0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1</v>
      </c>
      <c r="K59" s="123" t="n">
        <f aca="false">IF(C59=D59,1,0)</f>
        <v>0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0</v>
      </c>
      <c r="O59" s="124" t="n">
        <f aca="false">IF(D59&lt;C59,1,0)</f>
        <v>1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0</v>
      </c>
      <c r="O60" s="122" t="n">
        <f aca="false">SUM(O54:O59)</f>
        <v>2</v>
      </c>
      <c r="P60" s="145" t="n">
        <f aca="false">SUM(P54:P59)</f>
        <v>0</v>
      </c>
      <c r="Q60" s="145" t="n">
        <f aca="false">SUM(Q54:Q59)</f>
        <v>1</v>
      </c>
      <c r="R60" s="122" t="n">
        <f aca="false">SUM(R54:R59)</f>
        <v>2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222</v>
      </c>
      <c r="H63" s="121" t="s">
        <v>223</v>
      </c>
      <c r="I63" s="122" t="s">
        <v>224</v>
      </c>
      <c r="J63" s="121" t="s">
        <v>222</v>
      </c>
      <c r="K63" s="121" t="s">
        <v>223</v>
      </c>
      <c r="L63" s="122" t="s">
        <v>224</v>
      </c>
      <c r="M63" s="121" t="s">
        <v>222</v>
      </c>
      <c r="N63" s="121" t="s">
        <v>223</v>
      </c>
      <c r="O63" s="122" t="s">
        <v>224</v>
      </c>
      <c r="P63" s="121" t="s">
        <v>222</v>
      </c>
      <c r="Q63" s="121" t="s">
        <v>223</v>
      </c>
      <c r="R63" s="122" t="s">
        <v>224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3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7</v>
      </c>
      <c r="Z64" s="126" t="n">
        <f aca="false">D64+D66+D68</f>
        <v>2</v>
      </c>
      <c r="AA64" s="126" t="n">
        <f aca="false">Y64-Z64</f>
        <v>5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0</v>
      </c>
      <c r="X65" s="123" t="n">
        <f aca="false">L70</f>
        <v>3</v>
      </c>
      <c r="Y65" s="123" t="n">
        <f aca="false">D64+C67+C69</f>
        <v>0</v>
      </c>
      <c r="Z65" s="123" t="n">
        <f aca="false">C64+D67+D69</f>
        <v>7</v>
      </c>
      <c r="AA65" s="123" t="n">
        <f aca="false">Y65-Z65</f>
        <v>-7</v>
      </c>
      <c r="AB65" s="143" t="n">
        <f aca="false">3*V65+W65</f>
        <v>0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1</v>
      </c>
      <c r="W66" s="123" t="n">
        <f aca="false">N70</f>
        <v>0</v>
      </c>
      <c r="X66" s="123" t="n">
        <f aca="false">O70</f>
        <v>2</v>
      </c>
      <c r="Y66" s="123" t="n">
        <f aca="false">C65+D66+D69</f>
        <v>1</v>
      </c>
      <c r="Z66" s="123" t="n">
        <f aca="false">D65+C66+C69</f>
        <v>4</v>
      </c>
      <c r="AA66" s="123" t="n">
        <f aca="false">Y66-Z66</f>
        <v>-3</v>
      </c>
      <c r="AB66" s="143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7</v>
      </c>
      <c r="Z67" s="130" t="n">
        <f aca="false">C65+C67+C68</f>
        <v>2</v>
      </c>
      <c r="AA67" s="130" t="n">
        <f aca="false">Y67-Z67</f>
        <v>5</v>
      </c>
      <c r="AB67" s="144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0</v>
      </c>
      <c r="D69" s="131" t="n">
        <f aca="false">'Fase de grupos'!I72</f>
        <v>1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0</v>
      </c>
      <c r="L69" s="124" t="n">
        <f aca="false">IF(C69&lt;D69,1,0)</f>
        <v>1</v>
      </c>
      <c r="M69" s="128" t="n">
        <f aca="false">IF(D69&gt;C69,1,0)</f>
        <v>1</v>
      </c>
      <c r="N69" s="123" t="n">
        <f aca="false">IF(D69=C69,1,0)</f>
        <v>0</v>
      </c>
      <c r="O69" s="124" t="n">
        <f aca="false">IF(D69&lt;C69,1,0)</f>
        <v>0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0</v>
      </c>
      <c r="L70" s="122" t="n">
        <f aca="false">SUM(L64:L69)</f>
        <v>3</v>
      </c>
      <c r="M70" s="141" t="n">
        <f aca="false">SUM(M64:M69)</f>
        <v>1</v>
      </c>
      <c r="N70" s="145" t="n">
        <f aca="false">SUM(N64:N69)</f>
        <v>0</v>
      </c>
      <c r="O70" s="122" t="n">
        <f aca="false">SUM(O64:O69)</f>
        <v>2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222</v>
      </c>
      <c r="H73" s="121" t="s">
        <v>223</v>
      </c>
      <c r="I73" s="122" t="s">
        <v>224</v>
      </c>
      <c r="J73" s="121" t="s">
        <v>222</v>
      </c>
      <c r="K73" s="121" t="s">
        <v>223</v>
      </c>
      <c r="L73" s="122" t="s">
        <v>224</v>
      </c>
      <c r="M73" s="121" t="s">
        <v>222</v>
      </c>
      <c r="N73" s="121" t="s">
        <v>223</v>
      </c>
      <c r="O73" s="122" t="s">
        <v>224</v>
      </c>
      <c r="P73" s="121" t="s">
        <v>222</v>
      </c>
      <c r="Q73" s="121" t="s">
        <v>223</v>
      </c>
      <c r="R73" s="122" t="s">
        <v>224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1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1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0</v>
      </c>
      <c r="W74" s="126" t="n">
        <f aca="false">H80</f>
        <v>1</v>
      </c>
      <c r="X74" s="126" t="n">
        <f aca="false">I80</f>
        <v>2</v>
      </c>
      <c r="Y74" s="126" t="n">
        <f aca="false">C74+C76+C78</f>
        <v>1</v>
      </c>
      <c r="Z74" s="126" t="n">
        <f aca="false">D74+D76+D78</f>
        <v>5</v>
      </c>
      <c r="AA74" s="126" t="n">
        <f aca="false">Y74-Z74</f>
        <v>-4</v>
      </c>
      <c r="AB74" s="142" t="n">
        <f aca="false">3*V74+W74</f>
        <v>1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0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1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1</v>
      </c>
      <c r="X75" s="123" t="n">
        <f aca="false">L80</f>
        <v>2</v>
      </c>
      <c r="Y75" s="123" t="n">
        <f aca="false">D74+C77+C79</f>
        <v>3</v>
      </c>
      <c r="Z75" s="123" t="n">
        <f aca="false">C74+D77+D79</f>
        <v>6</v>
      </c>
      <c r="AA75" s="123" t="n">
        <f aca="false">Y75-Z75</f>
        <v>-3</v>
      </c>
      <c r="AB75" s="143" t="n">
        <f aca="false">3*V75+W75</f>
        <v>1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0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3</v>
      </c>
      <c r="W76" s="123" t="n">
        <f aca="false">N80</f>
        <v>0</v>
      </c>
      <c r="X76" s="123" t="n">
        <f aca="false">O80</f>
        <v>0</v>
      </c>
      <c r="Y76" s="123" t="n">
        <f aca="false">C75+D76+D79</f>
        <v>7</v>
      </c>
      <c r="Z76" s="123" t="n">
        <f aca="false">D75+C76+C79</f>
        <v>2</v>
      </c>
      <c r="AA76" s="123" t="n">
        <f aca="false">Y76-Z76</f>
        <v>5</v>
      </c>
      <c r="AB76" s="143" t="n">
        <f aca="false">3*V76+W76</f>
        <v>9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1</v>
      </c>
      <c r="D77" s="124" t="n">
        <f aca="false">'Fase de grupos'!I80</f>
        <v>2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0</v>
      </c>
      <c r="L77" s="124" t="n">
        <f aca="false">IF(C77&lt;D77,1,0)</f>
        <v>1</v>
      </c>
      <c r="M77" s="128"/>
      <c r="N77" s="123"/>
      <c r="O77" s="124"/>
      <c r="P77" s="123" t="n">
        <f aca="false">IF(D77&gt;C77,1,0)</f>
        <v>1</v>
      </c>
      <c r="Q77" s="123" t="n">
        <f aca="false">IF(D77=C77,1,0)</f>
        <v>0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2</v>
      </c>
      <c r="W77" s="130" t="n">
        <f aca="false">Q80</f>
        <v>0</v>
      </c>
      <c r="X77" s="130" t="n">
        <f aca="false">R80</f>
        <v>1</v>
      </c>
      <c r="Y77" s="130" t="n">
        <f aca="false">D75+D77+D78</f>
        <v>5</v>
      </c>
      <c r="Z77" s="130" t="n">
        <f aca="false">C75+C77+C78</f>
        <v>3</v>
      </c>
      <c r="AA77" s="130" t="n">
        <f aca="false">Y77-Z77</f>
        <v>2</v>
      </c>
      <c r="AB77" s="144" t="n">
        <f aca="false">3*V77+W77</f>
        <v>6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2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0</v>
      </c>
      <c r="D78" s="124" t="n">
        <f aca="false">'Fase de grupos'!I81</f>
        <v>2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0</v>
      </c>
      <c r="I78" s="124" t="n">
        <f aca="false">IF(C78&lt;D78,1,0)</f>
        <v>1</v>
      </c>
      <c r="J78" s="128"/>
      <c r="K78" s="123"/>
      <c r="L78" s="124"/>
      <c r="M78" s="128"/>
      <c r="N78" s="123"/>
      <c r="O78" s="124"/>
      <c r="P78" s="123" t="n">
        <f aca="false">IF(D78&gt;C78,1,0)</f>
        <v>1</v>
      </c>
      <c r="Q78" s="123" t="n">
        <f aca="false">IF(D78=C78,1,0)</f>
        <v>0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3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0</v>
      </c>
      <c r="H80" s="145" t="n">
        <f aca="false">SUM(H74:H79)</f>
        <v>1</v>
      </c>
      <c r="I80" s="122" t="n">
        <f aca="false">SUM(I74:I79)</f>
        <v>2</v>
      </c>
      <c r="J80" s="141" t="n">
        <f aca="false">SUM(J74:J79)</f>
        <v>0</v>
      </c>
      <c r="K80" s="145" t="n">
        <f aca="false">SUM(K74:K79)</f>
        <v>1</v>
      </c>
      <c r="L80" s="122" t="n">
        <f aca="false">SUM(L74:L79)</f>
        <v>2</v>
      </c>
      <c r="M80" s="141" t="n">
        <f aca="false">SUM(M74:M79)</f>
        <v>3</v>
      </c>
      <c r="N80" s="145" t="n">
        <f aca="false">SUM(N74:N79)</f>
        <v>0</v>
      </c>
      <c r="O80" s="122" t="n">
        <f aca="false">SUM(O74:O79)</f>
        <v>0</v>
      </c>
      <c r="P80" s="145" t="n">
        <f aca="false">SUM(P74:P79)</f>
        <v>2</v>
      </c>
      <c r="Q80" s="145" t="n">
        <f aca="false">SUM(Q74:Q79)</f>
        <v>0</v>
      </c>
      <c r="R80" s="122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2018-06-29T20:06:56Z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