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<sst xmlns="http://schemas.openxmlformats.org/spreadsheetml/2006/main" count="458" uniqueCount="225">
  <si>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</si>
  <si>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</si>
  <si>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</si>
  <si>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</si>
  <si>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</si>
  <si>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</si>
  <si>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</si>
  <si>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</si>
  <si>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</si>
  <si>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</si>
  <si>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</si>
  <si>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</si>
  <si>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</si>
  <si>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</si>
  <si>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</si>
  <si>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</si>
  <si>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</si>
  <si>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</si>
  <si>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</si>
  <si>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</si>
  <si>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</si>
  <si>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</si>
  <si>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</si>
  <si>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</si>
  <si>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</si>
  <si>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</si>
  <si>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</si>
  <si>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</si>
  <si>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</si>
  <si>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</si>
  <si>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</si>
  <si>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</si>
  <si>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</si>
  <si>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</si>
  <si>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</si>
  <si>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</si>
  <si>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</si>
  <si>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</si>
  <si>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</si>
  <si>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</si>
  <si>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</si>
  <si>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</si>
  <si>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</si>
  <si>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</si>
  <si>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</si>
  <si>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</si>
  <si>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</si>
  <si>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</si>
  <si>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</si>
  <si>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aaaaaa</t>
  </si>
  <si>
    <t xml:space="preserve">e-mail</t>
  </si>
  <si>
    <t xml:space="preserve">q@asd.com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</si>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</sst>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700200</xdr:colOff>
      <xdr:row>16</xdr:row>
      <xdr:rowOff>158040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3640" y="637920"/>
          <a:ext cx="3342600" cy="2558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1340280</xdr:colOff>
      <xdr:row>6</xdr:row>
      <xdr:rowOff>41040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86640" y="599400"/>
          <a:ext cx="1026720" cy="61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133920</xdr:rowOff>
    </xdr:from>
    <xdr:to>
      <xdr:col>4</xdr:col>
      <xdr:colOff>268920</xdr:colOff>
      <xdr:row>12</xdr:row>
      <xdr:rowOff>153360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2200" y="1105200"/>
          <a:ext cx="2087640" cy="127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238680</xdr:colOff>
      <xdr:row>15</xdr:row>
      <xdr:rowOff>105120</xdr:rowOff>
    </xdr:from>
    <xdr:to>
      <xdr:col>4</xdr:col>
      <xdr:colOff>297360</xdr:colOff>
      <xdr:row>22</xdr:row>
      <xdr:rowOff>173520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2480" y="2899440"/>
          <a:ext cx="2215800" cy="132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10080</xdr:colOff>
      <xdr:row>0</xdr:row>
      <xdr:rowOff>2880</xdr:rowOff>
    </xdr:from>
    <xdr:to>
      <xdr:col>3</xdr:col>
      <xdr:colOff>1112400</xdr:colOff>
      <xdr:row>6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10080" y="2880"/>
          <a:ext cx="2116080" cy="132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278640</xdr:colOff>
      <xdr:row>42</xdr:row>
      <xdr:rowOff>174960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1920" y="6564600"/>
          <a:ext cx="2087640" cy="130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124200</xdr:rowOff>
    </xdr:from>
    <xdr:to>
      <xdr:col>4</xdr:col>
      <xdr:colOff>278640</xdr:colOff>
      <xdr:row>52</xdr:row>
      <xdr:rowOff>183960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2200" y="8388000"/>
          <a:ext cx="2097360" cy="131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352800</xdr:colOff>
      <xdr:row>62</xdr:row>
      <xdr:rowOff>145440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1280" y="10163160"/>
          <a:ext cx="2152440" cy="132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115200</xdr:rowOff>
    </xdr:from>
    <xdr:to>
      <xdr:col>4</xdr:col>
      <xdr:colOff>354960</xdr:colOff>
      <xdr:row>73</xdr:row>
      <xdr:rowOff>2880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1920" y="12025080"/>
          <a:ext cx="2163960" cy="132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76680</xdr:rowOff>
    </xdr:from>
    <xdr:to>
      <xdr:col>4</xdr:col>
      <xdr:colOff>316440</xdr:colOff>
      <xdr:row>82</xdr:row>
      <xdr:rowOff>131040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2200" y="13809600"/>
          <a:ext cx="2135160" cy="1306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158400</xdr:colOff>
      <xdr:row>31</xdr:row>
      <xdr:rowOff>78480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27000" cy="255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q@asd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J87" activeCellId="0" sqref="J87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1" min="11" style="0" width="3.7"/>
    <col collapsed="false" customWidth="true" hidden="false" outlineLevel="0" max="12" min="12" style="1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3.8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5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3.8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1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0</v>
      </c>
      <c r="S8" s="67" t="n">
        <f aca="false">IF('No modificar!!'!AJ4=3,'No modificar!!'!AA4,IF('No modificar!!'!AJ5=3,'No modificar!!'!AA5,IF('No modificar!!'!AJ6=3,'No modificar!!'!AA6,'No modificar!!'!AA7)))</f>
        <v>5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3.8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3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8</v>
      </c>
      <c r="R9" s="73" t="n">
        <f aca="false">IF('No modificar!!'!AJ4=2,'No modificar!!'!Z4,IF('No modificar!!'!AJ5=2,'No modificar!!'!Z5,IF('No modificar!!'!AJ6=2,'No modificar!!'!Z6,'No modificar!!'!Z7)))</f>
        <v>4</v>
      </c>
      <c r="S9" s="73" t="n">
        <f aca="false">IF('No modificar!!'!AJ4=2,'No modificar!!'!AA4,IF('No modificar!!'!AJ5=2,'No modificar!!'!AA5,IF('No modificar!!'!AJ6=2,'No modificar!!'!AA6,'No modificar!!'!AA7)))</f>
        <v>4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3.8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1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Arabia Saudita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7</v>
      </c>
      <c r="S10" s="76" t="n">
        <f aca="false">IF('No modificar!!'!AJ4=1,'No modificar!!'!AA4,IF('No modificar!!'!AJ5=1,'No modificar!!'!AA5,IF('No modificar!!'!AJ6=1,'No modificar!!'!AA6,'No modificar!!'!AA7)))</f>
        <v>-5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3.8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0</v>
      </c>
      <c r="I11" s="63" t="n">
        <v>3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Egipto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6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3.8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2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3.8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3</v>
      </c>
      <c r="I17" s="88" t="n">
        <v>3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3.8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1</v>
      </c>
      <c r="O18" s="67" t="n">
        <f aca="false">IF('No modificar!!'!AJ14=3,'No modificar!!'!W14,IF('No modificar!!'!AJ15=3,'No modificar!!'!W15,IF('No modificar!!'!AJ16=3,'No modificar!!'!W16,'No modificar!!'!W17)))</f>
        <v>2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6</v>
      </c>
      <c r="R18" s="67" t="n">
        <f aca="false">IF('No modificar!!'!AJ14=3,'No modificar!!'!Z14,IF('No modificar!!'!AJ15=3,'No modificar!!'!Z15,IF('No modificar!!'!AJ16=3,'No modificar!!'!Z16,'No modificar!!'!Z17)))</f>
        <v>5</v>
      </c>
      <c r="S18" s="67" t="n">
        <f aca="false">IF('No modificar!!'!AJ14=3,'No modificar!!'!AA14,IF('No modificar!!'!AJ15=3,'No modificar!!'!AA15,IF('No modificar!!'!AJ16=3,'No modificar!!'!AA16,'No modificar!!'!AA17)))</f>
        <v>1</v>
      </c>
      <c r="T18" s="65" t="n">
        <f aca="false">IF('No modificar!!'!AJ14=3,'No modificar!!'!AB14,IF('No modificar!!'!AJ15=3,'No modificar!!'!AB15,IF('No modificar!!'!AJ16=3,'No modificar!!'!AB16,'No modificar!!'!AB17)))</f>
        <v>5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3.8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1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1</v>
      </c>
      <c r="O19" s="73" t="n">
        <f aca="false">IF('No modificar!!'!AJ14=2,'No modificar!!'!W14,IF('No modificar!!'!AJ15=2,'No modificar!!'!W15,IF('No modificar!!'!AJ16=2,'No modificar!!'!W16,'No modificar!!'!W17)))</f>
        <v>2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4</v>
      </c>
      <c r="S19" s="73" t="n">
        <f aca="false">IF('No modificar!!'!AJ14=2,'No modificar!!'!AA14,IF('No modificar!!'!AJ15=2,'No modificar!!'!AA15,IF('No modificar!!'!AJ16=2,'No modificar!!'!AA16,'No modificar!!'!AA17)))</f>
        <v>1</v>
      </c>
      <c r="T19" s="71" t="n">
        <f aca="false">IF('No modificar!!'!AJ14=2,'No modificar!!'!AB14,IF('No modificar!!'!AJ15=2,'No modificar!!'!AB15,IF('No modificar!!'!AJ16=2,'No modificar!!'!AB16,'No modificar!!'!AB17)))</f>
        <v>5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3.8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1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1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2</v>
      </c>
      <c r="S20" s="76" t="n">
        <f aca="false">IF('No modificar!!'!AJ14=1,'No modificar!!'!AA14,IF('No modificar!!'!AJ15=1,'No modificar!!'!AA15,IF('No modificar!!'!AJ16=1,'No modificar!!'!AA16,'No modificar!!'!AA17)))</f>
        <v>0</v>
      </c>
      <c r="T20" s="74" t="n">
        <f aca="false">IF('No modificar!!'!AJ14=1,'No modificar!!'!AB14,IF('No modificar!!'!AJ15=1,'No modificar!!'!AB15,IF('No modificar!!'!AJ16=1,'No modificar!!'!AB16,'No modificar!!'!AB17)))</f>
        <v>4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3.8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1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2</v>
      </c>
      <c r="R21" s="81" t="n">
        <f aca="false">IF('No modificar!!'!AJ14=0,'No modificar!!'!Z14,IF('No modificar!!'!AJ15=0,'No modificar!!'!Z15,IF('No modificar!!'!AJ16=0,'No modificar!!'!Z16,'No modificar!!'!Z17)))</f>
        <v>4</v>
      </c>
      <c r="S21" s="81" t="n">
        <f aca="false">IF('No modificar!!'!AJ14=0,'No modificar!!'!AA14,IF('No modificar!!'!AJ15=0,'No modificar!!'!AA15,IF('No modificar!!'!AJ16=0,'No modificar!!'!AA16,'No modificar!!'!AA17)))</f>
        <v>-2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3.8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2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3.8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3.8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0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3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2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3.8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1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2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2</v>
      </c>
      <c r="R29" s="73" t="n">
        <f aca="false">IF('No modificar!!'!AJ24=2,'No modificar!!'!Z24,IF('No modificar!!'!AJ25=2,'No modificar!!'!Z25,IF('No modificar!!'!AJ26=2,'No modificar!!'!Z26,'No modificar!!'!Z27)))</f>
        <v>1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5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3.8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2</v>
      </c>
      <c r="S30" s="76" t="n">
        <f aca="false">IF('No modificar!!'!AJ24=1,'No modificar!!'!AA24,IF('No modificar!!'!AJ25=1,'No modificar!!'!AA25,IF('No modificar!!'!AJ26=1,'No modificar!!'!AA26,'No modificar!!'!AA27)))</f>
        <v>0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3.8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0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3.8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3.8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1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3.8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0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Croacia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7</v>
      </c>
      <c r="R38" s="67" t="n">
        <f aca="false">IF('No modificar!!'!AJ34=3,'No modificar!!'!Z34,IF('No modificar!!'!AJ35=3,'No modificar!!'!Z35,IF('No modificar!!'!AJ36=3,'No modificar!!'!Z36,'No modificar!!'!Z37)))</f>
        <v>1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3.8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0</v>
      </c>
      <c r="I39" s="93" t="n">
        <v>3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Argentina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3</v>
      </c>
      <c r="R39" s="73" t="n">
        <f aca="false">IF('No modificar!!'!AJ34=2,'No modificar!!'!Z34,IF('No modificar!!'!AJ35=2,'No modificar!!'!Z35,IF('No modificar!!'!AJ36=2,'No modificar!!'!Z36,'No modificar!!'!Z37)))</f>
        <v>5</v>
      </c>
      <c r="S39" s="73" t="n">
        <f aca="false">IF('No modificar!!'!AJ34=2,'No modificar!!'!AA34,IF('No modificar!!'!AJ35=2,'No modificar!!'!AA35,IF('No modificar!!'!AJ36=2,'No modificar!!'!AA36,'No modificar!!'!AA37)))</f>
        <v>-2</v>
      </c>
      <c r="T39" s="71" t="n">
        <f aca="false">IF('No modificar!!'!AJ34=2,'No modificar!!'!AB34,IF('No modificar!!'!AJ35=2,'No modificar!!'!AB35,IF('No modificar!!'!AJ36=2,'No modificar!!'!AB36,'No modificar!!'!AB37)))</f>
        <v>4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3.8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3.8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3.8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3.8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1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3.8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0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2</v>
      </c>
      <c r="O48" s="67" t="n">
        <f aca="false">IF('No modificar!!'!AJ44=3,'No modificar!!'!W44,IF('No modificar!!'!AJ45=3,'No modificar!!'!W45,IF('No modificar!!'!AJ46=3,'No modificar!!'!W46,'No modificar!!'!W47)))</f>
        <v>1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5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4</v>
      </c>
      <c r="T48" s="65" t="n">
        <f aca="false">IF('No modificar!!'!AJ44=3,'No modificar!!'!AB44,IF('No modificar!!'!AJ45=3,'No modificar!!'!AB45,IF('No modificar!!'!AJ46=3,'No modificar!!'!AB46,'No modificar!!'!AB47)))</f>
        <v>7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3.8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2</v>
      </c>
      <c r="P49" s="73" t="n">
        <f aca="false">IF('No modificar!!'!AJ44=2,'No modificar!!'!X44,IF('No modificar!!'!AJ45=2,'No modificar!!'!X45,IF('No modificar!!'!AJ46=2,'No modificar!!'!X46,'No modificar!!'!X47)))</f>
        <v>0</v>
      </c>
      <c r="Q49" s="73" t="n">
        <f aca="false">IF('No modificar!!'!AJ44=2,'No modificar!!'!Y44,IF('No modificar!!'!AJ45=2,'No modificar!!'!Y45,IF('No modificar!!'!AJ46=2,'No modificar!!'!Y46,'No modificar!!'!Y47)))</f>
        <v>5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1</v>
      </c>
      <c r="T49" s="71" t="n">
        <f aca="false">IF('No modificar!!'!AJ44=2,'No modificar!!'!AB44,IF('No modificar!!'!AJ45=2,'No modificar!!'!AB45,IF('No modificar!!'!AJ46=2,'No modificar!!'!AB46,'No modificar!!'!AB47)))</f>
        <v>5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3.8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4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3.8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-3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3.8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2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3.8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0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3.8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Suecia</v>
      </c>
      <c r="N58" s="66" t="n">
        <f aca="false">IF('No modificar!!'!AJ54=3,'No modificar!!'!V54,IF('No modificar!!'!AJ55=3,'No modificar!!'!V55,IF('No modificar!!'!AJ56=3,'No modificar!!'!V56,'No modificar!!'!V57)))</f>
        <v>2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1</v>
      </c>
      <c r="Q58" s="67" t="n">
        <f aca="false">IF('No modificar!!'!AJ54=3,'No modificar!!'!Y54,IF('No modificar!!'!AJ55=3,'No modificar!!'!Y55,IF('No modificar!!'!AJ56=3,'No modificar!!'!Y56,'No modificar!!'!Y57)))</f>
        <v>5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3</v>
      </c>
      <c r="T58" s="65" t="n">
        <f aca="false">IF('No modificar!!'!AJ54=3,'No modificar!!'!AB54,IF('No modificar!!'!AJ55=3,'No modificar!!'!AB55,IF('No modificar!!'!AJ56=3,'No modificar!!'!AB56,'No modificar!!'!AB57)))</f>
        <v>6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3.8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3.8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Corea del Sur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0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3.8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0</v>
      </c>
      <c r="I61" s="93" t="n">
        <v>2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Alemania</v>
      </c>
      <c r="N61" s="80" t="n">
        <f aca="false">IF('No modificar!!'!AJ54=0,'No modificar!!'!V54,IF('No modificar!!'!AJ55=0,'No modificar!!'!V55,IF('No modificar!!'!AJ56=0,'No modificar!!'!V56,'No modificar!!'!V57)))</f>
        <v>1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4</v>
      </c>
      <c r="S61" s="81" t="n">
        <f aca="false">IF('No modificar!!'!AJ54=0,'No modificar!!'!AA54,IF('No modificar!!'!AJ55=0,'No modificar!!'!AA55,IF('No modificar!!'!AJ56=0,'No modificar!!'!AA56,'No modificar!!'!AA57)))</f>
        <v>-2</v>
      </c>
      <c r="T61" s="79" t="n">
        <f aca="false">IF('No modificar!!'!AJ54=0,'No modificar!!'!AB54,IF('No modificar!!'!AJ55=0,'No modificar!!'!AB55,IF('No modificar!!'!AJ56=0,'No modificar!!'!AB56,'No modificar!!'!AB57)))</f>
        <v>3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3.8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0</v>
      </c>
      <c r="I62" s="96" t="n">
        <v>3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3.8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3.8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9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3.8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5</v>
      </c>
      <c r="I69" s="93" t="n">
        <v>2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8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5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3.8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6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5</v>
      </c>
      <c r="R70" s="76" t="n">
        <f aca="false">IF('No modificar!!'!AJ64=1,'No modificar!!'!Z64,IF('No modificar!!'!AJ65=1,'No modificar!!'!Z65,IF('No modificar!!'!AJ66=1,'No modificar!!'!Z66,'No modificar!!'!Z67)))</f>
        <v>8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3.8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0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2</v>
      </c>
      <c r="R71" s="81" t="n">
        <f aca="false">IF('No modificar!!'!AJ64=0,'No modificar!!'!Z64,IF('No modificar!!'!AJ65=0,'No modificar!!'!Z65,IF('No modificar!!'!AJ66=0,'No modificar!!'!Z66,'No modificar!!'!Z67)))</f>
        <v>11</v>
      </c>
      <c r="S71" s="81" t="n">
        <f aca="false">IF('No modificar!!'!AJ64=0,'No modificar!!'!AA64,IF('No modificar!!'!AJ65=0,'No modificar!!'!AA65,IF('No modificar!!'!AJ66=0,'No modificar!!'!AA66,'No modificar!!'!AA67)))</f>
        <v>-9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3.8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2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3.8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3.8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1</v>
      </c>
      <c r="I78" s="93" t="n">
        <v>2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1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2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6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3.8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0</v>
      </c>
      <c r="I79" s="93" t="n">
        <v>3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Senegal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0</v>
      </c>
      <c r="T79" s="71" t="n">
        <f aca="false">IF('No modificar!!'!AJ74=2,'No modificar!!'!AB74,IF('No modificar!!'!AJ75=2,'No modificar!!'!AB75,IF('No modificar!!'!AJ76=2,'No modificar!!'!AB76,'No modificar!!'!AB77)))</f>
        <v>4</v>
      </c>
      <c r="U79" s="68" t="str">
        <f aca="false">IF(AND(T79=T80,S79=S80,Q79=Q80),"!!"," ")</f>
        <v>!!</v>
      </c>
      <c r="V79" s="69" t="str">
        <f aca="false">IF(AND(T79=T80,S79=S80,Q79=Q80),"El 2° se decide por Fair Play"," ")</f>
        <v>El 2° se decide por Fair Play</v>
      </c>
      <c r="W79" s="50"/>
      <c r="X79" s="30"/>
      <c r="Y79" s="30"/>
      <c r="Z79" s="30"/>
      <c r="AA79" s="30"/>
      <c r="AB79" s="30"/>
      <c r="AC79" s="30"/>
    </row>
    <row r="80" customFormat="false" ht="13.8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0</v>
      </c>
      <c r="T80" s="74" t="n">
        <f aca="false">IF('No modificar!!'!AJ74=1,'No modificar!!'!AB74,IF('No modificar!!'!AJ75=1,'No modificar!!'!AB75,IF('No modificar!!'!AJ76=1,'No modificar!!'!AB76,'No modificar!!'!AB77)))</f>
        <v>4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3.8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1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5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3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3.8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0</v>
      </c>
      <c r="I82" s="9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q@asd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35" activeCellId="0" sqref="J35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"/>
    <col collapsed="false" customWidth="true" hidden="false" outlineLevel="0" max="3" min="3" style="105" width="10.43"/>
    <col collapsed="false" customWidth="true" hidden="false" outlineLevel="0" max="4" min="4" style="105" width="13.14"/>
    <col collapsed="false" customWidth="true" hidden="false" outlineLevel="0" max="6" min="5" style="105" width="3.7"/>
    <col collapsed="false" customWidth="true" hidden="false" outlineLevel="0" max="7" min="7" style="1" width="17.57"/>
    <col collapsed="false" customWidth="true" hidden="false" outlineLevel="0" max="8" min="8" style="1" width="3.7"/>
    <col collapsed="false" customWidth="true" hidden="false" outlineLevel="0" max="9" min="9" style="105" width="3.7"/>
    <col collapsed="false" customWidth="true" hidden="false" outlineLevel="0" max="10" min="10" style="1" width="18.71"/>
    <col collapsed="false" customWidth="true" hidden="false" outlineLevel="0" max="11" min="11" style="1" width="3.7"/>
    <col collapsed="false" customWidth="true" hidden="false" outlineLevel="0" max="12" min="12" style="105" width="7.43"/>
    <col collapsed="false" customWidth="true" hidden="false" outlineLevel="0" max="13" min="13" style="1" width="16.71"/>
    <col collapsed="false" customWidth="true" hidden="false" outlineLevel="0" max="14" min="14" style="1" width="3.7"/>
    <col collapsed="false" customWidth="true" hidden="false" outlineLevel="0" max="15" min="15" style="105" width="3.7"/>
    <col collapsed="false" customWidth="true" hidden="false" outlineLevel="0" max="16" min="16" style="1" width="15.71"/>
    <col collapsed="false" customWidth="true" hidden="false" outlineLevel="0" max="17" min="17" style="1" width="3.7"/>
    <col collapsed="false" customWidth="true" hidden="false" outlineLevel="0" max="18" min="18" style="105" width="3.7"/>
    <col collapsed="false" customWidth="true" hidden="false" outlineLevel="0" max="19" min="19" style="1" width="15.71"/>
    <col collapsed="false" customWidth="true" hidden="false" outlineLevel="0" max="20" min="20" style="105" width="3.7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5" t="n">
        <v>1</v>
      </c>
      <c r="F8" s="10"/>
      <c r="G8" s="114" t="str">
        <f aca="false">IF(E7&gt;E8,D7,IF(E8&gt;E7,D8,"Manualmente"))</f>
        <v>Uruguay</v>
      </c>
      <c r="H8" s="114"/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tr">
        <f aca="false">IF(H8&gt;H10,G8,IF(H10&gt;H8,G10,"Manualmente"))</f>
        <v>Manualmente</v>
      </c>
      <c r="K9" s="114"/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4</v>
      </c>
      <c r="F10" s="10"/>
      <c r="G10" s="114" t="str">
        <f aca="false">IF(E10&gt;E11,D10,IF(E11&gt;E10,D11,"Manualmente"))</f>
        <v>Francia</v>
      </c>
      <c r="H10" s="114"/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15" t="n">
        <v>3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Manualmente</v>
      </c>
      <c r="N12" s="19"/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Manualmente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2</v>
      </c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Manualmente</v>
      </c>
      <c r="N14" s="117"/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5" t="n">
        <v>0</v>
      </c>
      <c r="F15" s="10"/>
      <c r="G15" s="114" t="str">
        <f aca="false">IF(E14&gt;E15,D14,IF(E15&gt;E14,D15,"Manualmente"))</f>
        <v>Brasil</v>
      </c>
      <c r="H15" s="114"/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Manualmente</v>
      </c>
      <c r="K16" s="114"/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Bélgica</v>
      </c>
      <c r="E17" s="115" t="n">
        <v>3</v>
      </c>
      <c r="F17" s="10"/>
      <c r="G17" s="114" t="str">
        <f aca="false">IF(E17&gt;E18,D17,IF(E18&gt;E17,D18,"Manualmente"))</f>
        <v>Bélgica</v>
      </c>
      <c r="H17" s="114"/>
      <c r="I17" s="10"/>
      <c r="J17" s="10"/>
      <c r="K17" s="10"/>
      <c r="L17" s="10"/>
      <c r="M17" s="10"/>
      <c r="N17" s="10"/>
      <c r="O17" s="10"/>
      <c r="P17" s="117"/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171</v>
      </c>
      <c r="D18" s="114" t="s">
        <v>147</v>
      </c>
      <c r="E18" s="115" t="n">
        <v>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172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173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174</v>
      </c>
      <c r="D21" s="114" t="str">
        <f aca="false">IF(AND('Fase de grupos'!T18='Fase de grupos'!T19,'Fase de grupos'!S18='Fase de grupos'!S19,'Fase de grupos'!Q18='Fase de grupos'!Q19),"Manualmente",'Fase de grupos'!M18)</f>
        <v>España</v>
      </c>
      <c r="E21" s="115" t="n">
        <v>1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175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5" t="n">
        <v>1</v>
      </c>
      <c r="F22" s="10"/>
      <c r="G22" s="114" t="s">
        <v>62</v>
      </c>
      <c r="H22" s="114"/>
      <c r="I22" s="10"/>
      <c r="J22" s="10"/>
      <c r="K22" s="10"/>
      <c r="L22" s="10"/>
      <c r="M22" s="117" t="str">
        <f aca="false">IF(K9&gt;K16,J16,IF(K16&gt;K9,J9,"Manualmente"))</f>
        <v>Manualmente</v>
      </c>
      <c r="N22" s="19"/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176</v>
      </c>
      <c r="D23" s="112"/>
      <c r="E23" s="112"/>
      <c r="F23" s="10"/>
      <c r="G23" s="112" t="s">
        <v>177</v>
      </c>
      <c r="H23" s="112"/>
      <c r="I23" s="10"/>
      <c r="J23" s="114" t="str">
        <f aca="false">IF(H22&gt;H24,G22,IF(H24&gt;H22,G24,"Manualmente"))</f>
        <v>Manualmente</v>
      </c>
      <c r="K23" s="114"/>
      <c r="L23" s="10"/>
      <c r="M23" s="116" t="s">
        <v>178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179</v>
      </c>
      <c r="D24" s="114" t="str">
        <f aca="false">IF(AND('Fase de grupos'!T38='Fase de grupos'!T39,'Fase de grupos'!S38='Fase de grupos'!S39,'Fase de grupos'!Q38='Fase de grupos'!Q39),"Manualmente",'Fase de grupos'!M38)</f>
        <v>Croacia</v>
      </c>
      <c r="E24" s="115" t="n">
        <v>1</v>
      </c>
      <c r="F24" s="10"/>
      <c r="G24" s="114" t="s">
        <v>101</v>
      </c>
      <c r="H24" s="114"/>
      <c r="I24" s="10"/>
      <c r="J24" s="10"/>
      <c r="K24" s="10"/>
      <c r="L24" s="10"/>
      <c r="M24" s="117" t="str">
        <f aca="false">IF(K23&gt;K30,J30,IF(K30&gt;K23,J23,"Manualmente"))</f>
        <v>Manualmente</v>
      </c>
      <c r="N24" s="117"/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180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5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181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182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183</v>
      </c>
      <c r="D28" s="114" t="str">
        <f aca="false">IF(AND('Fase de grupos'!T58='Fase de grupos'!T59,'Fase de grupos'!S58='Fase de grupos'!S59,'Fase de grupos'!Q58='Fase de grupos'!Q59),"Manualmente",'Fase de grupos'!M58)</f>
        <v>Suecia</v>
      </c>
      <c r="E28" s="115" t="n">
        <v>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184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5" t="n">
        <v>0</v>
      </c>
      <c r="F29" s="10"/>
      <c r="G29" s="114" t="str">
        <f aca="false">IF(E28&gt;E29,D28,IF(E29&gt;E28,D29,"Manualmente"))</f>
        <v>Suecia</v>
      </c>
      <c r="H29" s="114"/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185</v>
      </c>
      <c r="D30" s="112"/>
      <c r="E30" s="112"/>
      <c r="F30" s="10"/>
      <c r="G30" s="112" t="s">
        <v>186</v>
      </c>
      <c r="H30" s="112"/>
      <c r="I30" s="10"/>
      <c r="J30" s="114" t="str">
        <f aca="false">IF(H29&gt;H31,G29,IF(H31&gt;H29,G31,"Manualmente"))</f>
        <v>Manualmente</v>
      </c>
      <c r="K30" s="114"/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187</v>
      </c>
      <c r="D31" s="114" t="str">
        <f aca="false">IF(AND('Fase de grupos'!T78='Fase de grupos'!T79,'Fase de grupos'!S78='Fase de grupos'!S79,'Fase de grupos'!Q78='Fase de grupos'!Q79),"Manualmente",'Fase de grupos'!M78)</f>
        <v>Colombia</v>
      </c>
      <c r="E31" s="115" t="n">
        <v>1</v>
      </c>
      <c r="F31" s="10"/>
      <c r="G31" s="114" t="s">
        <v>136</v>
      </c>
      <c r="H31" s="114"/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188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5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4.7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5</v>
      </c>
      <c r="E2" s="119" t="n">
        <f aca="false">'Fase de grupos'!I7</f>
        <v>0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0</v>
      </c>
      <c r="E3" s="23" t="n">
        <f aca="false">'Fase de grupos'!I8</f>
        <v>1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3</v>
      </c>
      <c r="E4" s="23" t="n">
        <f aca="false">'Fase de grupos'!I17</f>
        <v>3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0</v>
      </c>
      <c r="E5" s="23" t="n">
        <f aca="false">'Fase de grupos'!I18</f>
        <v>1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2</v>
      </c>
      <c r="E6" s="23" t="n">
        <f aca="false">'Fase de grupos'!I27</f>
        <v>1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0</v>
      </c>
      <c r="E7" s="23" t="n">
        <f aca="false">'Fase de grupos'!I28</f>
        <v>1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1</v>
      </c>
      <c r="E8" s="23" t="n">
        <f aca="false">'Fase de grupos'!I37</f>
        <v>1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2</v>
      </c>
      <c r="E9" s="23" t="n">
        <f aca="false">'Fase de grupos'!I38</f>
        <v>0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1</v>
      </c>
      <c r="E10" s="23" t="n">
        <f aca="false">'Fase de grupos'!I47</f>
        <v>1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0</v>
      </c>
      <c r="E11" s="23" t="n">
        <f aca="false">'Fase de grupos'!I48</f>
        <v>1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0</v>
      </c>
      <c r="E12" s="23" t="n">
        <f aca="false">'Fase de grupos'!I57</f>
        <v>1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1</v>
      </c>
      <c r="E13" s="23" t="n">
        <f aca="false">'Fase de grupos'!I58</f>
        <v>0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3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1</v>
      </c>
      <c r="E15" s="23" t="n">
        <f aca="false">'Fase de grupos'!I68</f>
        <v>2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1</v>
      </c>
      <c r="E16" s="23" t="n">
        <f aca="false">'Fase de grupos'!I77</f>
        <v>2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1</v>
      </c>
      <c r="E17" s="27" t="n">
        <f aca="false">'Fase de grupos'!I78</f>
        <v>2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3</v>
      </c>
      <c r="E20" s="119" t="n">
        <f aca="false">'Fase de grupos'!I9</f>
        <v>1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1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1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1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1</v>
      </c>
      <c r="E24" s="23" t="n">
        <f aca="false">'Fase de grupos'!I29</f>
        <v>0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1</v>
      </c>
      <c r="E25" s="23" t="n">
        <f aca="false">'Fase de grupos'!I30</f>
        <v>1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0</v>
      </c>
      <c r="E26" s="23" t="n">
        <f aca="false">'Fase de grupos'!I39</f>
        <v>3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0</v>
      </c>
      <c r="E27" s="23" t="n">
        <f aca="false">'Fase de grupos'!I40</f>
        <v>2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2</v>
      </c>
      <c r="E28" s="23" t="n">
        <f aca="false">'Fase de grupos'!I49</f>
        <v>0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2</v>
      </c>
      <c r="E29" s="23" t="n">
        <f aca="false">'Fase de grupos'!I50</f>
        <v>1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2</v>
      </c>
      <c r="E30" s="23" t="n">
        <f aca="false">'Fase de grupos'!I59</f>
        <v>1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2</v>
      </c>
      <c r="E31" s="23" t="n">
        <f aca="false">'Fase de grupos'!I60</f>
        <v>1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5</v>
      </c>
      <c r="E32" s="23" t="n">
        <f aca="false">'Fase de grupos'!I69</f>
        <v>2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1</v>
      </c>
      <c r="E33" s="23" t="n">
        <f aca="false">'Fase de grupos'!I70</f>
        <v>6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0</v>
      </c>
      <c r="E34" s="23" t="n">
        <f aca="false">'Fase de grupos'!I79</f>
        <v>3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2</v>
      </c>
      <c r="E35" s="27" t="n">
        <f aca="false">'Fase de grupos'!I80</f>
        <v>2</v>
      </c>
      <c r="F35" s="122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0</v>
      </c>
      <c r="E38" s="119" t="n">
        <f aca="false">'Fase de grupos'!I11</f>
        <v>3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2</v>
      </c>
      <c r="E39" s="23" t="n">
        <f aca="false">'Fase de grupos'!I12</f>
        <v>1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1</v>
      </c>
      <c r="E40" s="23" t="n">
        <f aca="false">'Fase de grupos'!I21</f>
        <v>1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2</v>
      </c>
      <c r="E41" s="23" t="n">
        <f aca="false">'Fase de grupos'!I22</f>
        <v>2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0</v>
      </c>
      <c r="E42" s="23" t="n">
        <f aca="false">'Fase de grupos'!I31</f>
        <v>0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0</v>
      </c>
      <c r="E43" s="23" t="n">
        <f aca="false">'Fase de grupos'!I32</f>
        <v>2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2</v>
      </c>
      <c r="E44" s="23" t="n">
        <f aca="false">'Fase de grupos'!I41</f>
        <v>1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1</v>
      </c>
      <c r="E45" s="23" t="n">
        <f aca="false">'Fase de grupos'!I42</f>
        <v>2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2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2</v>
      </c>
      <c r="E47" s="23" t="n">
        <f aca="false">'Fase de grupos'!I52</f>
        <v>2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0</v>
      </c>
      <c r="E48" s="23" t="n">
        <f aca="false">'Fase de grupos'!I61</f>
        <v>2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0</v>
      </c>
      <c r="E49" s="23" t="n">
        <f aca="false">'Fase de grupos'!I62</f>
        <v>3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1</v>
      </c>
      <c r="E50" s="23" t="n">
        <f aca="false">'Fase de grupos'!I71</f>
        <v>0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1</v>
      </c>
      <c r="E51" s="23" t="n">
        <f aca="false">'Fase de grupos'!I72</f>
        <v>2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1</v>
      </c>
      <c r="E52" s="23" t="n">
        <f aca="false">'Fase de grupos'!I81</f>
        <v>0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0</v>
      </c>
      <c r="E53" s="27" t="n">
        <f aca="false">'Fase de grupos'!I82</f>
        <v>1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8" t="n">
        <v>49</v>
      </c>
      <c r="C56" s="123" t="str">
        <f aca="false">'Fase final'!D7</f>
        <v>Uruguay</v>
      </c>
      <c r="D56" s="123" t="n">
        <f aca="false">'Fase final'!E7</f>
        <v>2</v>
      </c>
      <c r="E56" s="123" t="n">
        <f aca="false">'Fase final'!E8</f>
        <v>1</v>
      </c>
      <c r="F56" s="124" t="str">
        <f aca="false">'Fase final'!D8</f>
        <v>Portugal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Francia</v>
      </c>
      <c r="D57" s="60" t="n">
        <f aca="false">'Fase final'!E10</f>
        <v>4</v>
      </c>
      <c r="E57" s="60" t="n">
        <f aca="false">'Fase final'!E11</f>
        <v>3</v>
      </c>
      <c r="F57" s="125" t="str">
        <f aca="false">'Fase final'!D11</f>
        <v>Argentina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25" t="str">
        <f aca="false">'Fase final'!D15</f>
        <v>México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Bélgica</v>
      </c>
      <c r="D59" s="60" t="n">
        <f aca="false">'Fase final'!E17</f>
        <v>3</v>
      </c>
      <c r="E59" s="60" t="n">
        <f aca="false">'Fase final'!E18</f>
        <v>2</v>
      </c>
      <c r="F59" s="125" t="str">
        <f aca="false">'Fase final'!D18</f>
        <v>Japón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España</v>
      </c>
      <c r="D60" s="60" t="n">
        <f aca="false">'Fase final'!E21</f>
        <v>1</v>
      </c>
      <c r="E60" s="60" t="n">
        <f aca="false">'Fase final'!E22</f>
        <v>1</v>
      </c>
      <c r="F60" s="125" t="str">
        <f aca="false">'Fase final'!D22</f>
        <v>Rusia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Croacia</v>
      </c>
      <c r="D61" s="60" t="n">
        <f aca="false">'Fase final'!E24</f>
        <v>1</v>
      </c>
      <c r="E61" s="60" t="n">
        <f aca="false">'Fase final'!E25</f>
        <v>1</v>
      </c>
      <c r="F61" s="125" t="str">
        <f aca="false">'Fase final'!D25</f>
        <v>Dinamarca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Suecia</v>
      </c>
      <c r="D62" s="60" t="n">
        <f aca="false">'Fase final'!E28</f>
        <v>1</v>
      </c>
      <c r="E62" s="60" t="n">
        <f aca="false">'Fase final'!E29</f>
        <v>0</v>
      </c>
      <c r="F62" s="125" t="str">
        <f aca="false">'Fase final'!D29</f>
        <v>Suiza</v>
      </c>
    </row>
    <row r="63" s="8" customFormat="true" ht="15.75" hidden="false" customHeight="false" outlineLevel="0" collapsed="false">
      <c r="B63" s="121" t="n">
        <v>56</v>
      </c>
      <c r="C63" s="126" t="str">
        <f aca="false">'Fase final'!D31</f>
        <v>Colombia</v>
      </c>
      <c r="D63" s="126" t="n">
        <f aca="false">'Fase final'!E31</f>
        <v>1</v>
      </c>
      <c r="E63" s="126" t="n">
        <f aca="false">'Fase final'!E32</f>
        <v>1</v>
      </c>
      <c r="F63" s="127" t="str">
        <f aca="false">'Fase final'!D32</f>
        <v>Inglaterra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8" t="n">
        <v>57</v>
      </c>
      <c r="C66" s="123" t="str">
        <f aca="false">'Fase final'!G8</f>
        <v>Uruguay</v>
      </c>
      <c r="D66" s="123" t="n">
        <f aca="false">'Fase final'!H8</f>
        <v>0</v>
      </c>
      <c r="E66" s="128" t="n">
        <f aca="false">'Fase final'!H10</f>
        <v>0</v>
      </c>
      <c r="F66" s="129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0</v>
      </c>
      <c r="E67" s="60" t="n">
        <f aca="false">'Fase final'!H17</f>
        <v>0</v>
      </c>
      <c r="F67" s="130" t="str">
        <f aca="false">'Fase final'!G17</f>
        <v>Bélgica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Rusia</v>
      </c>
      <c r="D68" s="60" t="n">
        <f aca="false">'Fase final'!H22</f>
        <v>0</v>
      </c>
      <c r="E68" s="60" t="n">
        <f aca="false">'Fase final'!H24</f>
        <v>0</v>
      </c>
      <c r="F68" s="130" t="str">
        <f aca="false">'Fase final'!G24</f>
        <v>Croacia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Suecia</v>
      </c>
      <c r="D69" s="126" t="n">
        <f aca="false">'Fase final'!H29</f>
        <v>0</v>
      </c>
      <c r="E69" s="126" t="n">
        <f aca="false">'Fase final'!H31</f>
        <v>0</v>
      </c>
      <c r="F69" s="131" t="str">
        <f aca="false">'Fase final'!G31</f>
        <v>Inglaterra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8" t="n">
        <v>61</v>
      </c>
      <c r="C72" s="119" t="str">
        <f aca="false">'Fase final'!J9</f>
        <v>Manualmente</v>
      </c>
      <c r="D72" s="119" t="n">
        <f aca="false">'Fase final'!K9</f>
        <v>0</v>
      </c>
      <c r="E72" s="119" t="n">
        <f aca="false">'Fase final'!K16</f>
        <v>0</v>
      </c>
      <c r="F72" s="120" t="str">
        <f aca="false">'Fase final'!J16</f>
        <v>Manualmente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Manualmente</v>
      </c>
      <c r="D73" s="27" t="n">
        <f aca="false">'Fase final'!K23</f>
        <v>0</v>
      </c>
      <c r="E73" s="27" t="n">
        <f aca="false">'Fase final'!K30</f>
        <v>0</v>
      </c>
      <c r="F73" s="122" t="str">
        <f aca="false">'Fase final'!J30</f>
        <v>Manualmente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8" t="n">
        <v>63</v>
      </c>
      <c r="C76" s="119" t="str">
        <f aca="false">'Fase final'!M12</f>
        <v>Manualmente</v>
      </c>
      <c r="D76" s="119" t="n">
        <f aca="false">'Fase final'!N12</f>
        <v>0</v>
      </c>
      <c r="E76" s="119" t="n">
        <f aca="false">'Fase final'!N14</f>
        <v>0</v>
      </c>
      <c r="F76" s="120" t="str">
        <f aca="false">'Fase final'!M14</f>
        <v>Manualmente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Manualmente</v>
      </c>
      <c r="D77" s="27" t="n">
        <f aca="false">'Fase final'!N22</f>
        <v>0</v>
      </c>
      <c r="E77" s="27" t="n">
        <f aca="false">'Fase final'!N24</f>
        <v>0</v>
      </c>
      <c r="F77" s="122" t="str">
        <f aca="false">'Fase final'!M24</f>
        <v>Manualmente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8" t="s">
        <v>189</v>
      </c>
      <c r="C80" s="120" t="str">
        <f aca="false">'Fase final'!D7</f>
        <v>Uruguay</v>
      </c>
    </row>
    <row r="81" customFormat="false" ht="15" hidden="false" customHeight="false" outlineLevel="0" collapsed="false">
      <c r="B81" s="22" t="s">
        <v>190</v>
      </c>
      <c r="C81" s="24" t="str">
        <f aca="false">'Fase final'!D22</f>
        <v>Rusia</v>
      </c>
    </row>
    <row r="82" customFormat="false" ht="15" hidden="false" customHeight="false" outlineLevel="0" collapsed="false">
      <c r="B82" s="22" t="s">
        <v>191</v>
      </c>
      <c r="C82" s="24" t="str">
        <f aca="false">'Fase final'!D21</f>
        <v>España</v>
      </c>
    </row>
    <row r="83" customFormat="false" ht="15" hidden="false" customHeight="false" outlineLevel="0" collapsed="false">
      <c r="B83" s="22" t="s">
        <v>192</v>
      </c>
      <c r="C83" s="24" t="str">
        <f aca="false">'Fase final'!D8</f>
        <v>Portugal</v>
      </c>
    </row>
    <row r="84" customFormat="false" ht="15" hidden="false" customHeight="false" outlineLevel="0" collapsed="false">
      <c r="B84" s="22" t="s">
        <v>193</v>
      </c>
      <c r="C84" s="24" t="str">
        <f aca="false">'Fase final'!D10</f>
        <v>Francia</v>
      </c>
    </row>
    <row r="85" customFormat="false" ht="15" hidden="false" customHeight="false" outlineLevel="0" collapsed="false">
      <c r="B85" s="22" t="s">
        <v>194</v>
      </c>
      <c r="C85" s="24" t="str">
        <f aca="false">'Fase final'!D25</f>
        <v>Dinamarca</v>
      </c>
    </row>
    <row r="86" customFormat="false" ht="15" hidden="false" customHeight="false" outlineLevel="0" collapsed="false">
      <c r="B86" s="22" t="s">
        <v>195</v>
      </c>
      <c r="C86" s="24" t="str">
        <f aca="false">'Fase final'!D24</f>
        <v>Croacia</v>
      </c>
    </row>
    <row r="87" s="8" customFormat="true" ht="15" hidden="false" customHeight="false" outlineLevel="0" collapsed="false">
      <c r="B87" s="22" t="s">
        <v>196</v>
      </c>
      <c r="C87" s="24" t="str">
        <f aca="false">'Fase final'!D11</f>
        <v>Argentina</v>
      </c>
      <c r="E87" s="1"/>
      <c r="F87" s="1"/>
    </row>
    <row r="88" s="8" customFormat="true" ht="15" hidden="false" customHeight="false" outlineLevel="0" collapsed="false">
      <c r="B88" s="22" t="s">
        <v>197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198</v>
      </c>
      <c r="C89" s="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22" t="s">
        <v>199</v>
      </c>
      <c r="C90" s="24" t="str">
        <f aca="false">'Fase final'!D28</f>
        <v>Suecia</v>
      </c>
      <c r="E90" s="1"/>
      <c r="F90" s="1"/>
    </row>
    <row r="91" s="8" customFormat="true" ht="15" hidden="false" customHeight="false" outlineLevel="0" collapsed="false">
      <c r="B91" s="22" t="s">
        <v>200</v>
      </c>
      <c r="C91" s="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22" t="s">
        <v>201</v>
      </c>
      <c r="C92" s="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22" t="s">
        <v>202</v>
      </c>
      <c r="C93" s="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22" t="s">
        <v>203</v>
      </c>
      <c r="C94" s="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1" t="s">
        <v>204</v>
      </c>
      <c r="C95" s="122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205</v>
      </c>
      <c r="C98" s="120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22" t="s">
        <v>206</v>
      </c>
      <c r="C99" s="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22" t="s">
        <v>207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208</v>
      </c>
      <c r="C101" s="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22" t="s">
        <v>209</v>
      </c>
      <c r="C102" s="24" t="str">
        <f aca="false">'Fase final'!G22</f>
        <v>Rusia</v>
      </c>
      <c r="E102" s="1"/>
      <c r="F102" s="1"/>
    </row>
    <row r="103" s="8" customFormat="true" ht="15" hidden="false" customHeight="false" outlineLevel="0" collapsed="false">
      <c r="B103" s="22" t="s">
        <v>210</v>
      </c>
      <c r="C103" s="24" t="str">
        <f aca="false">'Fase final'!G24</f>
        <v>Croacia</v>
      </c>
      <c r="E103" s="1"/>
      <c r="F103" s="1"/>
    </row>
    <row r="104" s="8" customFormat="true" ht="15" hidden="false" customHeight="false" outlineLevel="0" collapsed="false">
      <c r="B104" s="22" t="s">
        <v>211</v>
      </c>
      <c r="C104" s="24" t="str">
        <f aca="false">'Fase final'!G29</f>
        <v>Suecia</v>
      </c>
      <c r="E104" s="1"/>
      <c r="F104" s="1"/>
    </row>
    <row r="105" s="8" customFormat="true" ht="15.75" hidden="false" customHeight="false" outlineLevel="0" collapsed="false">
      <c r="B105" s="121" t="s">
        <v>212</v>
      </c>
      <c r="C105" s="122" t="str">
        <f aca="false">'Fase final'!G31</f>
        <v>Inglaterra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8" t="s">
        <v>213</v>
      </c>
      <c r="C108" s="120" t="str">
        <f aca="false">C72</f>
        <v>Manualmente</v>
      </c>
    </row>
    <row r="109" customFormat="false" ht="15" hidden="false" customHeight="false" outlineLevel="0" collapsed="false">
      <c r="B109" s="22" t="s">
        <v>214</v>
      </c>
      <c r="C109" s="24" t="str">
        <f aca="false">F72</f>
        <v>Manualmente</v>
      </c>
    </row>
    <row r="110" customFormat="false" ht="15" hidden="false" customHeight="false" outlineLevel="0" collapsed="false">
      <c r="B110" s="22" t="s">
        <v>215</v>
      </c>
      <c r="C110" s="24" t="str">
        <f aca="false">C73</f>
        <v>Manualmente</v>
      </c>
    </row>
    <row r="111" customFormat="false" ht="15.75" hidden="false" customHeight="false" outlineLevel="0" collapsed="false">
      <c r="B111" s="121" t="s">
        <v>216</v>
      </c>
      <c r="C111" s="122" t="str">
        <f aca="false">F73</f>
        <v>Manualmente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8" t="s">
        <v>217</v>
      </c>
      <c r="C114" s="120" t="str">
        <f aca="false">C76</f>
        <v>Manualmente</v>
      </c>
    </row>
    <row r="115" customFormat="false" ht="15" hidden="false" customHeight="false" outlineLevel="0" collapsed="false">
      <c r="B115" s="22" t="s">
        <v>218</v>
      </c>
      <c r="C115" s="24" t="str">
        <f aca="false">F76</f>
        <v>Manualmente</v>
      </c>
    </row>
    <row r="116" customFormat="false" ht="15" hidden="false" customHeight="false" outlineLevel="0" collapsed="false">
      <c r="B116" s="22" t="s">
        <v>219</v>
      </c>
      <c r="C116" s="24" t="str">
        <f aca="false">C77</f>
        <v>Manualmente</v>
      </c>
    </row>
    <row r="117" customFormat="false" ht="15.75" hidden="false" customHeight="false" outlineLevel="0" collapsed="false">
      <c r="B117" s="121" t="s">
        <v>220</v>
      </c>
      <c r="C117" s="122" t="str">
        <f aca="false">F77</f>
        <v>Manualmente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2" t="s">
        <v>26</v>
      </c>
      <c r="C120" s="19" t="str">
        <f aca="false">'Fase final'!P13</f>
        <v>Manualmente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2" t="s">
        <v>221</v>
      </c>
      <c r="C122" s="19" t="n">
        <f aca="false">'Fase final'!P17</f>
        <v>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1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.75" hidden="false" customHeight="false" outlineLevel="0" collapsed="false">
      <c r="G3" s="117" t="s">
        <v>222</v>
      </c>
      <c r="H3" s="117" t="s">
        <v>223</v>
      </c>
      <c r="I3" s="19" t="s">
        <v>224</v>
      </c>
      <c r="J3" s="117" t="s">
        <v>222</v>
      </c>
      <c r="K3" s="117" t="s">
        <v>223</v>
      </c>
      <c r="L3" s="19" t="s">
        <v>224</v>
      </c>
      <c r="M3" s="117" t="s">
        <v>222</v>
      </c>
      <c r="N3" s="117" t="s">
        <v>223</v>
      </c>
      <c r="O3" s="19" t="s">
        <v>224</v>
      </c>
      <c r="P3" s="117" t="s">
        <v>222</v>
      </c>
      <c r="Q3" s="117" t="s">
        <v>223</v>
      </c>
      <c r="R3" s="19" t="s">
        <v>224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5</v>
      </c>
      <c r="D4" s="120" t="n">
        <f aca="false">'Fase de grupos'!I7</f>
        <v>0</v>
      </c>
      <c r="E4" s="1" t="str">
        <f aca="false">'Fase de grupos'!J7</f>
        <v>Arabia Saudita</v>
      </c>
      <c r="G4" s="22" t="n">
        <f aca="false">IF(C4&gt;D4,1,0)</f>
        <v>1</v>
      </c>
      <c r="H4" s="23" t="n">
        <f aca="false">IF(C4=D4,1,0)</f>
        <v>0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0</v>
      </c>
      <c r="L4" s="24" t="n">
        <f aca="false">IF(D4&lt;C4,1,0)</f>
        <v>1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2</v>
      </c>
      <c r="W4" s="119" t="n">
        <f aca="false">H10</f>
        <v>0</v>
      </c>
      <c r="X4" s="119" t="n">
        <f aca="false">I10</f>
        <v>1</v>
      </c>
      <c r="Y4" s="119" t="n">
        <f aca="false">C4+C6+C8</f>
        <v>8</v>
      </c>
      <c r="Z4" s="119" t="n">
        <f aca="false">D4+D6+D8</f>
        <v>4</v>
      </c>
      <c r="AA4" s="119" t="n">
        <f aca="false">Y4-Z4</f>
        <v>4</v>
      </c>
      <c r="AB4" s="133" t="n">
        <f aca="false">3*V4+W4</f>
        <v>6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0</v>
      </c>
      <c r="D5" s="24" t="n">
        <f aca="false">'Fase de grupos'!I8</f>
        <v>1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1</v>
      </c>
      <c r="W5" s="23" t="n">
        <f aca="false">K10</f>
        <v>0</v>
      </c>
      <c r="X5" s="23" t="n">
        <f aca="false">L10</f>
        <v>2</v>
      </c>
      <c r="Y5" s="23" t="n">
        <f aca="false">D4+C7+C9</f>
        <v>2</v>
      </c>
      <c r="Z5" s="23" t="n">
        <f aca="false">C4+D7+D9</f>
        <v>7</v>
      </c>
      <c r="AA5" s="23" t="n">
        <f aca="false">Y5-Z5</f>
        <v>-5</v>
      </c>
      <c r="AB5" s="134" t="n">
        <f aca="false">3*V5+W5</f>
        <v>3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1</v>
      </c>
      <c r="AF5" s="0" t="n">
        <f aca="false">IF(OR(AB5&gt;AB7,AND(AB5=AB7,AA5&gt;AA7),AND(AB5=AB7,AA5=AA7,Y5&gt;Y7)),1,0)</f>
        <v>0</v>
      </c>
      <c r="AH5" s="0" t="n">
        <f aca="false">SUM(AD5:AF5)</f>
        <v>1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3</v>
      </c>
      <c r="D6" s="24" t="n">
        <f aca="false">'Fase de grupos'!I9</f>
        <v>1</v>
      </c>
      <c r="E6" s="1" t="str">
        <f aca="false">'Fase de grupos'!J9</f>
        <v>Egipto</v>
      </c>
      <c r="G6" s="22" t="n">
        <f aca="false">IF(C6&gt;D6,1,0)</f>
        <v>1</v>
      </c>
      <c r="H6" s="23" t="n">
        <f aca="false">IF(C6=D6,1,0)</f>
        <v>0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0</v>
      </c>
      <c r="O6" s="24" t="n">
        <f aca="false">IF(D6&lt;C6,1,0)</f>
        <v>1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0</v>
      </c>
      <c r="W6" s="23" t="n">
        <f aca="false">N10</f>
        <v>0</v>
      </c>
      <c r="X6" s="23" t="n">
        <f aca="false">O10</f>
        <v>3</v>
      </c>
      <c r="Y6" s="23" t="n">
        <f aca="false">C5+D6+D9</f>
        <v>2</v>
      </c>
      <c r="Z6" s="23" t="n">
        <f aca="false">D5+C6+C9</f>
        <v>6</v>
      </c>
      <c r="AA6" s="23" t="n">
        <f aca="false">Y6-Z6</f>
        <v>-4</v>
      </c>
      <c r="AB6" s="134" t="n">
        <f aca="false">3*V6+W6</f>
        <v>0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0</v>
      </c>
      <c r="AF6" s="0" t="n">
        <f aca="false">IF(OR(AB6&gt;AB7,AND(AB6=AB7,AA6&gt;AA7),AND(AB6=AB7,AA6=AA7,Y6&gt;Y7)),1,0)</f>
        <v>0</v>
      </c>
      <c r="AH6" s="0" t="n">
        <f aca="false">SUM(AD6:AF6)</f>
        <v>0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1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3</v>
      </c>
      <c r="W7" s="27" t="n">
        <f aca="false">Q10</f>
        <v>0</v>
      </c>
      <c r="X7" s="27" t="n">
        <f aca="false">R10</f>
        <v>0</v>
      </c>
      <c r="Y7" s="27" t="n">
        <f aca="false">D5+D7+D8</f>
        <v>5</v>
      </c>
      <c r="Z7" s="27" t="n">
        <f aca="false">C5+C7+C8</f>
        <v>0</v>
      </c>
      <c r="AA7" s="27" t="n">
        <f aca="false">Y7-Z7</f>
        <v>5</v>
      </c>
      <c r="AB7" s="135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0</v>
      </c>
      <c r="D8" s="24" t="n">
        <f aca="false">'Fase de grupos'!I11</f>
        <v>3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0</v>
      </c>
      <c r="I8" s="24" t="n">
        <f aca="false">IF(C8&lt;D8,1,0)</f>
        <v>1</v>
      </c>
      <c r="J8" s="22"/>
      <c r="K8" s="23"/>
      <c r="L8" s="24"/>
      <c r="M8" s="22"/>
      <c r="N8" s="23"/>
      <c r="O8" s="24"/>
      <c r="P8" s="23" t="n">
        <f aca="false">IF(D8&gt;C8,1,0)</f>
        <v>1</v>
      </c>
      <c r="Q8" s="23" t="n">
        <f aca="false">IF(D8=C8,1,0)</f>
        <v>0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2</v>
      </c>
      <c r="D9" s="122" t="n">
        <f aca="false">'Fase de grupos'!I12</f>
        <v>1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1</v>
      </c>
      <c r="K9" s="23" t="n">
        <f aca="false">IF(C9=D9,1,0)</f>
        <v>0</v>
      </c>
      <c r="L9" s="24" t="n">
        <f aca="false">IF(C9&lt;D9,1,0)</f>
        <v>0</v>
      </c>
      <c r="M9" s="22" t="n">
        <f aca="false">IF(D9&gt;C9,1,0)</f>
        <v>0</v>
      </c>
      <c r="N9" s="23" t="n">
        <f aca="false">IF(D9=C9,1,0)</f>
        <v>0</v>
      </c>
      <c r="O9" s="24" t="n">
        <f aca="false">IF(D9&lt;C9,1,0)</f>
        <v>1</v>
      </c>
      <c r="P9" s="23"/>
      <c r="Q9" s="23"/>
      <c r="R9" s="24"/>
      <c r="S9" s="23"/>
    </row>
    <row r="10" customFormat="false" ht="15.75" hidden="false" customHeight="false" outlineLevel="0" collapsed="false">
      <c r="G10" s="132" t="n">
        <f aca="false">SUM(G4:G9)</f>
        <v>2</v>
      </c>
      <c r="H10" s="136" t="n">
        <f aca="false">SUM(H4:H9)</f>
        <v>0</v>
      </c>
      <c r="I10" s="19" t="n">
        <f aca="false">SUM(I4:I9)</f>
        <v>1</v>
      </c>
      <c r="J10" s="132" t="n">
        <f aca="false">SUM(J4:J9)</f>
        <v>1</v>
      </c>
      <c r="K10" s="136" t="n">
        <f aca="false">SUM(K4:K9)</f>
        <v>0</v>
      </c>
      <c r="L10" s="19" t="n">
        <f aca="false">SUM(L4:L9)</f>
        <v>2</v>
      </c>
      <c r="M10" s="132" t="n">
        <f aca="false">SUM(M4:M9)</f>
        <v>0</v>
      </c>
      <c r="N10" s="136" t="n">
        <f aca="false">SUM(N4:N9)</f>
        <v>0</v>
      </c>
      <c r="O10" s="19" t="n">
        <f aca="false">SUM(O4:O9)</f>
        <v>3</v>
      </c>
      <c r="P10" s="136" t="n">
        <f aca="false">SUM(P4:P9)</f>
        <v>3</v>
      </c>
      <c r="Q10" s="136" t="n">
        <f aca="false">SUM(Q4:Q9)</f>
        <v>0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.75" hidden="false" customHeight="false" outlineLevel="0" collapsed="false">
      <c r="G13" s="117" t="s">
        <v>222</v>
      </c>
      <c r="H13" s="117" t="s">
        <v>223</v>
      </c>
      <c r="I13" s="19" t="s">
        <v>224</v>
      </c>
      <c r="J13" s="117" t="s">
        <v>222</v>
      </c>
      <c r="K13" s="117" t="s">
        <v>223</v>
      </c>
      <c r="L13" s="19" t="s">
        <v>224</v>
      </c>
      <c r="M13" s="117" t="s">
        <v>222</v>
      </c>
      <c r="N13" s="117" t="s">
        <v>223</v>
      </c>
      <c r="O13" s="19" t="s">
        <v>224</v>
      </c>
      <c r="P13" s="117" t="s">
        <v>222</v>
      </c>
      <c r="Q13" s="117" t="s">
        <v>223</v>
      </c>
      <c r="R13" s="19" t="s">
        <v>224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3</v>
      </c>
      <c r="D14" s="120" t="n">
        <f aca="false">'Fase de grupos'!I17</f>
        <v>3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1</v>
      </c>
      <c r="I14" s="24" t="n">
        <f aca="false">IF(C14&lt;D14,1,0)</f>
        <v>0</v>
      </c>
      <c r="J14" s="22" t="n">
        <f aca="false">IF(D14&gt;C14,1,0)</f>
        <v>0</v>
      </c>
      <c r="K14" s="23" t="n">
        <f aca="false">IF(D14=C14,1,0)</f>
        <v>1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1</v>
      </c>
      <c r="W14" s="119" t="n">
        <f aca="false">H20</f>
        <v>2</v>
      </c>
      <c r="X14" s="119" t="n">
        <f aca="false">I20</f>
        <v>0</v>
      </c>
      <c r="Y14" s="119" t="n">
        <f aca="false">C14+C16+C18</f>
        <v>5</v>
      </c>
      <c r="Z14" s="119" t="n">
        <f aca="false">D14+D16+D18</f>
        <v>4</v>
      </c>
      <c r="AA14" s="119" t="n">
        <f aca="false">Y14-Z14</f>
        <v>1</v>
      </c>
      <c r="AB14" s="133" t="n">
        <f aca="false">3*V14+W14</f>
        <v>5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0</v>
      </c>
      <c r="D15" s="24" t="n">
        <f aca="false">'Fase de grupos'!I18</f>
        <v>1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0</v>
      </c>
      <c r="N15" s="23" t="n">
        <f aca="false">IF(C15=D15,1,0)</f>
        <v>0</v>
      </c>
      <c r="O15" s="24" t="n">
        <f aca="false">IF(C15&lt;D15,1,0)</f>
        <v>1</v>
      </c>
      <c r="P15" s="23" t="n">
        <f aca="false">IF(D15&gt;C15,1,0)</f>
        <v>1</v>
      </c>
      <c r="Q15" s="23" t="n">
        <f aca="false">IF(D15=C15,1,0)</f>
        <v>0</v>
      </c>
      <c r="R15" s="24" t="n">
        <f aca="false">IF(D15&lt;C15,1,0)</f>
        <v>0</v>
      </c>
      <c r="S15" s="23"/>
      <c r="T15" s="0" t="n">
        <v>2</v>
      </c>
      <c r="U15" s="22" t="str">
        <f aca="false">J12</f>
        <v>España</v>
      </c>
      <c r="V15" s="22" t="n">
        <f aca="false">J20</f>
        <v>1</v>
      </c>
      <c r="W15" s="23" t="n">
        <f aca="false">K20</f>
        <v>2</v>
      </c>
      <c r="X15" s="23" t="n">
        <f aca="false">L20</f>
        <v>0</v>
      </c>
      <c r="Y15" s="23" t="n">
        <f aca="false">D14+C17+C19</f>
        <v>6</v>
      </c>
      <c r="Z15" s="23" t="n">
        <f aca="false">C14+D17+D19</f>
        <v>5</v>
      </c>
      <c r="AA15" s="23" t="n">
        <f aca="false">Y15-Z15</f>
        <v>1</v>
      </c>
      <c r="AB15" s="134" t="n">
        <f aca="false">3*V15+W15</f>
        <v>5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1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0</v>
      </c>
      <c r="W16" s="23" t="n">
        <f aca="false">N20</f>
        <v>1</v>
      </c>
      <c r="X16" s="23" t="n">
        <f aca="false">O20</f>
        <v>2</v>
      </c>
      <c r="Y16" s="23" t="n">
        <f aca="false">C15+D16+D19</f>
        <v>2</v>
      </c>
      <c r="Z16" s="23" t="n">
        <f aca="false">D15+C16+C19</f>
        <v>4</v>
      </c>
      <c r="AA16" s="23" t="n">
        <f aca="false">Y16-Z16</f>
        <v>-2</v>
      </c>
      <c r="AB16" s="134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1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1</v>
      </c>
      <c r="W17" s="27" t="n">
        <f aca="false">Q20</f>
        <v>1</v>
      </c>
      <c r="X17" s="27" t="n">
        <f aca="false">R20</f>
        <v>1</v>
      </c>
      <c r="Y17" s="27" t="n">
        <f aca="false">D15+D17+D18</f>
        <v>2</v>
      </c>
      <c r="Z17" s="27" t="n">
        <f aca="false">C15+C17+C18</f>
        <v>2</v>
      </c>
      <c r="AA17" s="27" t="n">
        <f aca="false">Y17-Z17</f>
        <v>0</v>
      </c>
      <c r="AB17" s="135" t="n">
        <f aca="false">3*V17+W17</f>
        <v>4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1</v>
      </c>
      <c r="D18" s="24" t="n">
        <f aca="false">'Fase de grupos'!I21</f>
        <v>1</v>
      </c>
      <c r="E18" s="1" t="str">
        <f aca="false">'Fase de grupos'!J21</f>
        <v>Irán</v>
      </c>
      <c r="G18" s="22" t="n">
        <f aca="false">IF(C18&gt;D18,1,0)</f>
        <v>0</v>
      </c>
      <c r="H18" s="23" t="n">
        <f aca="false">IF(C18=D18,1,0)</f>
        <v>1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1</v>
      </c>
      <c r="R18" s="24" t="n">
        <f aca="false">IF(D18&lt;C18,1,0)</f>
        <v>0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2</v>
      </c>
      <c r="D19" s="122" t="n">
        <f aca="false">'Fase de grupos'!I22</f>
        <v>2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0</v>
      </c>
      <c r="K19" s="23" t="n">
        <f aca="false">IF(C19=D19,1,0)</f>
        <v>1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1</v>
      </c>
      <c r="O19" s="24" t="n">
        <f aca="false">IF(D19&lt;C19,1,0)</f>
        <v>0</v>
      </c>
      <c r="P19" s="23"/>
      <c r="Q19" s="23"/>
      <c r="R19" s="24"/>
      <c r="S19" s="23"/>
    </row>
    <row r="20" customFormat="false" ht="15.75" hidden="false" customHeight="false" outlineLevel="0" collapsed="false">
      <c r="G20" s="132" t="n">
        <f aca="false">SUM(G14:G19)</f>
        <v>1</v>
      </c>
      <c r="H20" s="136" t="n">
        <f aca="false">SUM(H14:H19)</f>
        <v>2</v>
      </c>
      <c r="I20" s="19" t="n">
        <f aca="false">SUM(I14:I19)</f>
        <v>0</v>
      </c>
      <c r="J20" s="132" t="n">
        <f aca="false">SUM(J14:J19)</f>
        <v>1</v>
      </c>
      <c r="K20" s="136" t="n">
        <f aca="false">SUM(K14:K19)</f>
        <v>2</v>
      </c>
      <c r="L20" s="19" t="n">
        <f aca="false">SUM(L14:L19)</f>
        <v>0</v>
      </c>
      <c r="M20" s="132" t="n">
        <f aca="false">SUM(M14:M19)</f>
        <v>0</v>
      </c>
      <c r="N20" s="136" t="n">
        <f aca="false">SUM(N14:N19)</f>
        <v>1</v>
      </c>
      <c r="O20" s="19" t="n">
        <f aca="false">SUM(O14:O19)</f>
        <v>2</v>
      </c>
      <c r="P20" s="136" t="n">
        <f aca="false">SUM(P14:P19)</f>
        <v>1</v>
      </c>
      <c r="Q20" s="136" t="n">
        <f aca="false">SUM(Q14:Q19)</f>
        <v>1</v>
      </c>
      <c r="R20" s="19" t="n">
        <f aca="false">SUM(R14:R19)</f>
        <v>1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.75" hidden="false" customHeight="false" outlineLevel="0" collapsed="false">
      <c r="G23" s="117" t="s">
        <v>222</v>
      </c>
      <c r="H23" s="117" t="s">
        <v>223</v>
      </c>
      <c r="I23" s="19" t="s">
        <v>224</v>
      </c>
      <c r="J23" s="117" t="s">
        <v>222</v>
      </c>
      <c r="K23" s="117" t="s">
        <v>223</v>
      </c>
      <c r="L23" s="19" t="s">
        <v>224</v>
      </c>
      <c r="M23" s="117" t="s">
        <v>222</v>
      </c>
      <c r="N23" s="117" t="s">
        <v>223</v>
      </c>
      <c r="O23" s="19" t="s">
        <v>224</v>
      </c>
      <c r="P23" s="117" t="s">
        <v>222</v>
      </c>
      <c r="Q23" s="117" t="s">
        <v>223</v>
      </c>
      <c r="R23" s="19" t="s">
        <v>224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2</v>
      </c>
      <c r="D24" s="120" t="n">
        <f aca="false">'Fase de grupos'!I27</f>
        <v>1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2</v>
      </c>
      <c r="W24" s="119" t="n">
        <f aca="false">H30</f>
        <v>1</v>
      </c>
      <c r="X24" s="119" t="n">
        <f aca="false">I30</f>
        <v>0</v>
      </c>
      <c r="Y24" s="119" t="n">
        <f aca="false">C24+C26+C28</f>
        <v>3</v>
      </c>
      <c r="Z24" s="119" t="n">
        <f aca="false">D24+D26+D28</f>
        <v>1</v>
      </c>
      <c r="AA24" s="119" t="n">
        <f aca="false">Y24-Z24</f>
        <v>2</v>
      </c>
      <c r="AB24" s="133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0</v>
      </c>
      <c r="D25" s="24" t="n">
        <f aca="false">'Fase de grupos'!I28</f>
        <v>1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0</v>
      </c>
      <c r="O25" s="24" t="n">
        <f aca="false">IF(C25&lt;D25,1,0)</f>
        <v>1</v>
      </c>
      <c r="P25" s="23" t="n">
        <f aca="false">IF(D25&gt;C25,1,0)</f>
        <v>1</v>
      </c>
      <c r="Q25" s="23" t="n">
        <f aca="false">IF(D25=C25,1,0)</f>
        <v>0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1</v>
      </c>
      <c r="X25" s="23" t="n">
        <f aca="false">L30</f>
        <v>2</v>
      </c>
      <c r="Y25" s="23" t="n">
        <f aca="false">D24+C27+C29</f>
        <v>2</v>
      </c>
      <c r="Z25" s="23" t="n">
        <f aca="false">C24+D27+D29</f>
        <v>5</v>
      </c>
      <c r="AA25" s="23" t="n">
        <f aca="false">Y25-Z25</f>
        <v>-3</v>
      </c>
      <c r="AB25" s="134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1</v>
      </c>
      <c r="D26" s="24" t="n">
        <f aca="false">'Fase de grupos'!I29</f>
        <v>0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1</v>
      </c>
      <c r="W26" s="23" t="n">
        <f aca="false">N30</f>
        <v>0</v>
      </c>
      <c r="X26" s="23" t="n">
        <f aca="false">O30</f>
        <v>2</v>
      </c>
      <c r="Y26" s="23" t="n">
        <f aca="false">C25+D26+D29</f>
        <v>2</v>
      </c>
      <c r="Z26" s="23" t="n">
        <f aca="false">D25+C26+C29</f>
        <v>2</v>
      </c>
      <c r="AA26" s="23" t="n">
        <f aca="false">Y26-Z26</f>
        <v>0</v>
      </c>
      <c r="AB26" s="134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1</v>
      </c>
      <c r="D27" s="24" t="n">
        <f aca="false">'Fase de grupos'!I30</f>
        <v>1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1</v>
      </c>
      <c r="L27" s="24" t="n">
        <f aca="false">IF(C27&lt;D27,1,0)</f>
        <v>0</v>
      </c>
      <c r="M27" s="22"/>
      <c r="N27" s="23"/>
      <c r="O27" s="24"/>
      <c r="P27" s="23" t="n">
        <f aca="false">IF(D27&gt;C27,1,0)</f>
        <v>0</v>
      </c>
      <c r="Q27" s="23" t="n">
        <f aca="false">IF(D27=C27,1,0)</f>
        <v>1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1</v>
      </c>
      <c r="W27" s="27" t="n">
        <f aca="false">Q30</f>
        <v>2</v>
      </c>
      <c r="X27" s="27" t="n">
        <f aca="false">R30</f>
        <v>0</v>
      </c>
      <c r="Y27" s="27" t="n">
        <f aca="false">D25+D27+D28</f>
        <v>2</v>
      </c>
      <c r="Z27" s="27" t="n">
        <f aca="false">C25+C27+C28</f>
        <v>1</v>
      </c>
      <c r="AA27" s="27" t="n">
        <f aca="false">Y27-Z27</f>
        <v>1</v>
      </c>
      <c r="AB27" s="135" t="n">
        <f aca="false">3*V27+W27</f>
        <v>5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0</v>
      </c>
      <c r="D28" s="24" t="n">
        <f aca="false">'Fase de grupos'!I31</f>
        <v>0</v>
      </c>
      <c r="E28" s="1" t="str">
        <f aca="false">'Fase de grupos'!J31</f>
        <v>Dinamarca</v>
      </c>
      <c r="G28" s="22" t="n">
        <f aca="false">IF(C28&gt;D28,1,0)</f>
        <v>0</v>
      </c>
      <c r="H28" s="23" t="n">
        <f aca="false">IF(C28=D28,1,0)</f>
        <v>1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1</v>
      </c>
      <c r="R28" s="24" t="n">
        <f aca="false">IF(D28&lt;C28,1,0)</f>
        <v>0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0</v>
      </c>
      <c r="D29" s="122" t="n">
        <f aca="false">'Fase de grupos'!I32</f>
        <v>2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2</v>
      </c>
      <c r="H30" s="136" t="n">
        <f aca="false">SUM(H24:H29)</f>
        <v>1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1</v>
      </c>
      <c r="L30" s="19" t="n">
        <f aca="false">SUM(L24:L29)</f>
        <v>2</v>
      </c>
      <c r="M30" s="132" t="n">
        <f aca="false">SUM(M24:M29)</f>
        <v>1</v>
      </c>
      <c r="N30" s="136" t="n">
        <f aca="false">SUM(N24:N29)</f>
        <v>0</v>
      </c>
      <c r="O30" s="19" t="n">
        <f aca="false">SUM(O24:O29)</f>
        <v>2</v>
      </c>
      <c r="P30" s="136" t="n">
        <f aca="false">SUM(P24:P29)</f>
        <v>1</v>
      </c>
      <c r="Q30" s="136" t="n">
        <f aca="false">SUM(Q24:Q29)</f>
        <v>2</v>
      </c>
      <c r="R30" s="19" t="n">
        <f aca="false">SUM(R24:R29)</f>
        <v>0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222</v>
      </c>
      <c r="H33" s="117" t="s">
        <v>223</v>
      </c>
      <c r="I33" s="19" t="s">
        <v>224</v>
      </c>
      <c r="J33" s="117" t="s">
        <v>222</v>
      </c>
      <c r="K33" s="117" t="s">
        <v>223</v>
      </c>
      <c r="L33" s="19" t="s">
        <v>224</v>
      </c>
      <c r="M33" s="117" t="s">
        <v>222</v>
      </c>
      <c r="N33" s="117" t="s">
        <v>223</v>
      </c>
      <c r="O33" s="19" t="s">
        <v>224</v>
      </c>
      <c r="P33" s="117" t="s">
        <v>222</v>
      </c>
      <c r="Q33" s="117" t="s">
        <v>223</v>
      </c>
      <c r="R33" s="19" t="s">
        <v>224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1</v>
      </c>
      <c r="D34" s="120" t="n">
        <f aca="false">'Fase de grupos'!I37</f>
        <v>1</v>
      </c>
      <c r="E34" s="1" t="str">
        <f aca="false">'Fase de grupos'!J37</f>
        <v>Islandia</v>
      </c>
      <c r="G34" s="22" t="n">
        <f aca="false">IF(C34&gt;D34,1,0)</f>
        <v>0</v>
      </c>
      <c r="H34" s="23" t="n">
        <f aca="false">IF(C34=D34,1,0)</f>
        <v>1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1</v>
      </c>
      <c r="L34" s="24" t="n">
        <f aca="false">IF(D34&lt;C34,1,0)</f>
        <v>0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1</v>
      </c>
      <c r="W34" s="119" t="n">
        <f aca="false">H40</f>
        <v>1</v>
      </c>
      <c r="X34" s="119" t="n">
        <f aca="false">I40</f>
        <v>1</v>
      </c>
      <c r="Y34" s="119" t="n">
        <f aca="false">C34+C36+C38</f>
        <v>3</v>
      </c>
      <c r="Z34" s="119" t="n">
        <f aca="false">D34+D36+D38</f>
        <v>5</v>
      </c>
      <c r="AA34" s="119" t="n">
        <f aca="false">Y34-Z34</f>
        <v>-2</v>
      </c>
      <c r="AB34" s="133" t="n">
        <f aca="false">3*V34+W34</f>
        <v>4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0</v>
      </c>
      <c r="AF34" s="0" t="n">
        <f aca="false">IF(OR(AB34&gt;AB37,AND(AB34=AB37,AA34&gt;AA37),AND(AB34=AB37,AA34=AA37,Y34&gt;Y37)),1,0)</f>
        <v>1</v>
      </c>
      <c r="AH34" s="0" t="n">
        <f aca="false">SUM(AD34:AF34)</f>
        <v>2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2</v>
      </c>
      <c r="D35" s="24" t="n">
        <f aca="false">'Fase de grupos'!I38</f>
        <v>0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1</v>
      </c>
      <c r="N35" s="23" t="n">
        <f aca="false">IF(C35=D35,1,0)</f>
        <v>0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0</v>
      </c>
      <c r="R35" s="24" t="n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1</v>
      </c>
      <c r="X35" s="23" t="n">
        <f aca="false">L40</f>
        <v>2</v>
      </c>
      <c r="Y35" s="23" t="n">
        <f aca="false">D34+C37+C39</f>
        <v>2</v>
      </c>
      <c r="Z35" s="23" t="n">
        <f aca="false">C34+D37+D39</f>
        <v>5</v>
      </c>
      <c r="AA35" s="23" t="n">
        <f aca="false">Y35-Z35</f>
        <v>-3</v>
      </c>
      <c r="AB35" s="134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0</v>
      </c>
      <c r="D36" s="24" t="n">
        <f aca="false">'Fase de grupos'!I39</f>
        <v>3</v>
      </c>
      <c r="E36" s="1" t="str">
        <f aca="false">'Fase de grupos'!J39</f>
        <v>Croacia</v>
      </c>
      <c r="G36" s="22" t="n">
        <f aca="false">IF(C36&gt;D36,1,0)</f>
        <v>0</v>
      </c>
      <c r="H36" s="23" t="n">
        <f aca="false">IF(C36=D36,1,0)</f>
        <v>0</v>
      </c>
      <c r="I36" s="24" t="n">
        <f aca="false">IF(C36&lt;D36,1,0)</f>
        <v>1</v>
      </c>
      <c r="J36" s="22"/>
      <c r="K36" s="23"/>
      <c r="L36" s="24"/>
      <c r="M36" s="22" t="n">
        <f aca="false">IF(D36&gt;C36,1,0)</f>
        <v>1</v>
      </c>
      <c r="N36" s="23" t="n">
        <f aca="false">IF(D36=C36,1,0)</f>
        <v>0</v>
      </c>
      <c r="O36" s="24" t="n">
        <f aca="false">IF(D36&lt;C36,1,0)</f>
        <v>0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3</v>
      </c>
      <c r="W36" s="23" t="n">
        <f aca="false">N40</f>
        <v>0</v>
      </c>
      <c r="X36" s="23" t="n">
        <f aca="false">O40</f>
        <v>0</v>
      </c>
      <c r="Y36" s="23" t="n">
        <f aca="false">C35+D36+D39</f>
        <v>7</v>
      </c>
      <c r="Z36" s="23" t="n">
        <f aca="false">D35+C36+C39</f>
        <v>1</v>
      </c>
      <c r="AA36" s="23" t="n">
        <f aca="false">Y36-Z36</f>
        <v>6</v>
      </c>
      <c r="AB36" s="134" t="n">
        <f aca="false">3*V36+W36</f>
        <v>9</v>
      </c>
      <c r="AD36" s="0" t="n">
        <f aca="false">IF(OR(AB36&gt;AB34,AND(AB36=AB34,AA36&gt;AA34),AND(AB36=AB34,AA36=AA34,Y36&gt;Y34)),1,0)</f>
        <v>1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3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0</v>
      </c>
      <c r="D37" s="24" t="n">
        <f aca="false">'Fase de grupos'!I40</f>
        <v>2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0</v>
      </c>
      <c r="L37" s="24" t="n">
        <f aca="false">IF(C37&lt;D37,1,0)</f>
        <v>1</v>
      </c>
      <c r="M37" s="22"/>
      <c r="N37" s="23"/>
      <c r="O37" s="24"/>
      <c r="P37" s="23" t="n">
        <f aca="false">IF(D37&gt;C37,1,0)</f>
        <v>1</v>
      </c>
      <c r="Q37" s="23" t="n">
        <f aca="false">IF(D37=C37,1,0)</f>
        <v>0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1</v>
      </c>
      <c r="W37" s="27" t="n">
        <f aca="false">Q40</f>
        <v>0</v>
      </c>
      <c r="X37" s="27" t="n">
        <f aca="false">R40</f>
        <v>2</v>
      </c>
      <c r="Y37" s="27" t="n">
        <f aca="false">D35+D37+D38</f>
        <v>3</v>
      </c>
      <c r="Z37" s="27" t="n">
        <f aca="false">C35+C37+C38</f>
        <v>4</v>
      </c>
      <c r="AA37" s="27" t="n">
        <f aca="false">Y37-Z37</f>
        <v>-1</v>
      </c>
      <c r="AB37" s="135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2</v>
      </c>
      <c r="D38" s="24" t="n">
        <f aca="false">'Fase de grupos'!I41</f>
        <v>1</v>
      </c>
      <c r="E38" s="1" t="str">
        <f aca="false">'Fase de grupos'!J41</f>
        <v>Nigeria</v>
      </c>
      <c r="G38" s="22" t="n">
        <f aca="false">IF(C38&gt;D38,1,0)</f>
        <v>1</v>
      </c>
      <c r="H38" s="23" t="n">
        <f aca="false">IF(C38=D38,1,0)</f>
        <v>0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0</v>
      </c>
      <c r="R38" s="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1</v>
      </c>
      <c r="D39" s="122" t="n">
        <f aca="false">'Fase de grupos'!I42</f>
        <v>2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</row>
    <row r="40" customFormat="false" ht="15.75" hidden="false" customHeight="false" outlineLevel="0" collapsed="false">
      <c r="G40" s="132" t="n">
        <f aca="false">SUM(G34:G39)</f>
        <v>1</v>
      </c>
      <c r="H40" s="136" t="n">
        <f aca="false">SUM(H34:H39)</f>
        <v>1</v>
      </c>
      <c r="I40" s="19" t="n">
        <f aca="false">SUM(I34:I39)</f>
        <v>1</v>
      </c>
      <c r="J40" s="132" t="n">
        <f aca="false">SUM(J34:J39)</f>
        <v>0</v>
      </c>
      <c r="K40" s="136" t="n">
        <f aca="false">SUM(K34:K39)</f>
        <v>1</v>
      </c>
      <c r="L40" s="19" t="n">
        <f aca="false">SUM(L34:L39)</f>
        <v>2</v>
      </c>
      <c r="M40" s="132" t="n">
        <f aca="false">SUM(M34:M39)</f>
        <v>3</v>
      </c>
      <c r="N40" s="136" t="n">
        <f aca="false">SUM(N34:N39)</f>
        <v>0</v>
      </c>
      <c r="O40" s="19" t="n">
        <f aca="false">SUM(O34:O39)</f>
        <v>0</v>
      </c>
      <c r="P40" s="136" t="n">
        <f aca="false">SUM(P34:P39)</f>
        <v>1</v>
      </c>
      <c r="Q40" s="136" t="n">
        <f aca="false">SUM(Q34:Q39)</f>
        <v>0</v>
      </c>
      <c r="R40" s="19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222</v>
      </c>
      <c r="H43" s="117" t="s">
        <v>223</v>
      </c>
      <c r="I43" s="19" t="s">
        <v>224</v>
      </c>
      <c r="J43" s="117" t="s">
        <v>222</v>
      </c>
      <c r="K43" s="117" t="s">
        <v>223</v>
      </c>
      <c r="L43" s="19" t="s">
        <v>224</v>
      </c>
      <c r="M43" s="117" t="s">
        <v>222</v>
      </c>
      <c r="N43" s="117" t="s">
        <v>223</v>
      </c>
      <c r="O43" s="19" t="s">
        <v>224</v>
      </c>
      <c r="P43" s="117" t="s">
        <v>222</v>
      </c>
      <c r="Q43" s="117" t="s">
        <v>223</v>
      </c>
      <c r="R43" s="19" t="s">
        <v>224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1</v>
      </c>
      <c r="D44" s="120" t="n">
        <f aca="false">'Fase de grupos'!I47</f>
        <v>1</v>
      </c>
      <c r="E44" s="1" t="str">
        <f aca="false">'Fase de grupos'!J47</f>
        <v>Suiza</v>
      </c>
      <c r="G44" s="22" t="n">
        <f aca="false">IF(C44&gt;D44,1,0)</f>
        <v>0</v>
      </c>
      <c r="H44" s="23" t="n">
        <f aca="false">IF(C44=D44,1,0)</f>
        <v>1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1</v>
      </c>
      <c r="L44" s="24" t="n">
        <f aca="false">IF(D44&lt;C44,1,0)</f>
        <v>0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2</v>
      </c>
      <c r="W44" s="119" t="n">
        <f aca="false">H50</f>
        <v>1</v>
      </c>
      <c r="X44" s="119" t="n">
        <f aca="false">I50</f>
        <v>0</v>
      </c>
      <c r="Y44" s="119" t="n">
        <f aca="false">C44+C46+C48</f>
        <v>5</v>
      </c>
      <c r="Z44" s="119" t="n">
        <f aca="false">D44+D46+D48</f>
        <v>1</v>
      </c>
      <c r="AA44" s="119" t="n">
        <f aca="false">Y44-Z44</f>
        <v>4</v>
      </c>
      <c r="AB44" s="133" t="n">
        <f aca="false">3*V44+W44</f>
        <v>7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0</v>
      </c>
      <c r="D45" s="24" t="n">
        <f aca="false">'Fase de grupos'!I48</f>
        <v>1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0</v>
      </c>
      <c r="O45" s="24" t="n">
        <f aca="false">IF(C45&lt;D45,1,0)</f>
        <v>1</v>
      </c>
      <c r="P45" s="23" t="n">
        <f aca="false">IF(D45&gt;C45,1,0)</f>
        <v>1</v>
      </c>
      <c r="Q45" s="23" t="n">
        <f aca="false">IF(D45=C45,1,0)</f>
        <v>0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1</v>
      </c>
      <c r="W45" s="23" t="n">
        <f aca="false">K50</f>
        <v>2</v>
      </c>
      <c r="X45" s="23" t="n">
        <f aca="false">L50</f>
        <v>0</v>
      </c>
      <c r="Y45" s="23" t="n">
        <f aca="false">D44+C47+C49</f>
        <v>5</v>
      </c>
      <c r="Z45" s="23" t="n">
        <f aca="false">C44+D47+D49</f>
        <v>4</v>
      </c>
      <c r="AA45" s="23" t="n">
        <f aca="false">Y45-Z45</f>
        <v>1</v>
      </c>
      <c r="AB45" s="134" t="n">
        <f aca="false">3*V45+W45</f>
        <v>5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2</v>
      </c>
      <c r="D46" s="24" t="n">
        <f aca="false">'Fase de grupos'!I49</f>
        <v>0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1</v>
      </c>
      <c r="X46" s="23" t="n">
        <f aca="false">O50</f>
        <v>2</v>
      </c>
      <c r="Y46" s="23" t="n">
        <f aca="false">C45+D46+D49</f>
        <v>2</v>
      </c>
      <c r="Z46" s="23" t="n">
        <f aca="false">D45+C46+C49</f>
        <v>5</v>
      </c>
      <c r="AA46" s="23" t="n">
        <f aca="false">Y46-Z46</f>
        <v>-3</v>
      </c>
      <c r="AB46" s="134" t="n">
        <f aca="false">3*V46+W46</f>
        <v>1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2</v>
      </c>
      <c r="D47" s="24" t="n">
        <f aca="false">'Fase de grupos'!I50</f>
        <v>1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1</v>
      </c>
      <c r="K47" s="23" t="n">
        <f aca="false">IF(C47=D47,1,0)</f>
        <v>0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0</v>
      </c>
      <c r="R47" s="24" t="n">
        <f aca="false">IF(D47&lt;C47,1,0)</f>
        <v>1</v>
      </c>
      <c r="T47" s="0" t="n">
        <v>4</v>
      </c>
      <c r="U47" s="121" t="str">
        <f aca="false">P42</f>
        <v>Serbia</v>
      </c>
      <c r="V47" s="121" t="n">
        <f aca="false">P50</f>
        <v>1</v>
      </c>
      <c r="W47" s="27" t="n">
        <f aca="false">Q50</f>
        <v>0</v>
      </c>
      <c r="X47" s="27" t="n">
        <f aca="false">R50</f>
        <v>2</v>
      </c>
      <c r="Y47" s="27" t="n">
        <f aca="false">D45+D47+D48</f>
        <v>2</v>
      </c>
      <c r="Z47" s="27" t="n">
        <f aca="false">C45+C47+C48</f>
        <v>4</v>
      </c>
      <c r="AA47" s="27" t="n">
        <f aca="false">Y47-Z47</f>
        <v>-2</v>
      </c>
      <c r="AB47" s="135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2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2</v>
      </c>
      <c r="D49" s="122" t="n">
        <f aca="false">'Fase de grupos'!I52</f>
        <v>2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0</v>
      </c>
      <c r="K49" s="23" t="n">
        <f aca="false">IF(C49=D49,1,0)</f>
        <v>1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1</v>
      </c>
      <c r="O49" s="24" t="n">
        <f aca="false">IF(D49&lt;C49,1,0)</f>
        <v>0</v>
      </c>
      <c r="P49" s="23"/>
      <c r="Q49" s="23"/>
      <c r="R49" s="24"/>
    </row>
    <row r="50" customFormat="false" ht="15.75" hidden="false" customHeight="false" outlineLevel="0" collapsed="false">
      <c r="G50" s="132" t="n">
        <f aca="false">SUM(G44:G49)</f>
        <v>2</v>
      </c>
      <c r="H50" s="136" t="n">
        <f aca="false">SUM(H44:H49)</f>
        <v>1</v>
      </c>
      <c r="I50" s="19" t="n">
        <f aca="false">SUM(I44:I49)</f>
        <v>0</v>
      </c>
      <c r="J50" s="132" t="n">
        <f aca="false">SUM(J44:J49)</f>
        <v>1</v>
      </c>
      <c r="K50" s="136" t="n">
        <f aca="false">SUM(K44:K49)</f>
        <v>2</v>
      </c>
      <c r="L50" s="19" t="n">
        <f aca="false">SUM(L44:L49)</f>
        <v>0</v>
      </c>
      <c r="M50" s="132" t="n">
        <f aca="false">SUM(M44:M49)</f>
        <v>0</v>
      </c>
      <c r="N50" s="136" t="n">
        <f aca="false">SUM(N44:N49)</f>
        <v>1</v>
      </c>
      <c r="O50" s="19" t="n">
        <f aca="false">SUM(O44:O49)</f>
        <v>2</v>
      </c>
      <c r="P50" s="136" t="n">
        <f aca="false">SUM(P44:P49)</f>
        <v>1</v>
      </c>
      <c r="Q50" s="136" t="n">
        <f aca="false">SUM(Q44:Q49)</f>
        <v>0</v>
      </c>
      <c r="R50" s="19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222</v>
      </c>
      <c r="H53" s="117" t="s">
        <v>223</v>
      </c>
      <c r="I53" s="19" t="s">
        <v>224</v>
      </c>
      <c r="J53" s="117" t="s">
        <v>222</v>
      </c>
      <c r="K53" s="117" t="s">
        <v>223</v>
      </c>
      <c r="L53" s="19" t="s">
        <v>224</v>
      </c>
      <c r="M53" s="117" t="s">
        <v>222</v>
      </c>
      <c r="N53" s="117" t="s">
        <v>223</v>
      </c>
      <c r="O53" s="19" t="s">
        <v>224</v>
      </c>
      <c r="P53" s="117" t="s">
        <v>222</v>
      </c>
      <c r="Q53" s="117" t="s">
        <v>223</v>
      </c>
      <c r="R53" s="19" t="s">
        <v>224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0</v>
      </c>
      <c r="D54" s="120" t="n">
        <f aca="false">'Fase de grupos'!I57</f>
        <v>1</v>
      </c>
      <c r="E54" s="1" t="str">
        <f aca="false">'Fase de grupos'!J57</f>
        <v>México</v>
      </c>
      <c r="G54" s="22" t="n">
        <f aca="false">IF(C54&gt;D54,1,0)</f>
        <v>0</v>
      </c>
      <c r="H54" s="23" t="n">
        <f aca="false">IF(C54=D54,1,0)</f>
        <v>0</v>
      </c>
      <c r="I54" s="24" t="n">
        <f aca="false">IF(C54&lt;D54,1,0)</f>
        <v>1</v>
      </c>
      <c r="J54" s="22" t="n">
        <f aca="false">IF(D54&gt;C54,1,0)</f>
        <v>1</v>
      </c>
      <c r="K54" s="23" t="n">
        <f aca="false">IF(D54=C54,1,0)</f>
        <v>0</v>
      </c>
      <c r="L54" s="24" t="n">
        <f aca="false">IF(D54&lt;C54,1,0)</f>
        <v>0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1</v>
      </c>
      <c r="W54" s="119" t="n">
        <f aca="false">H60</f>
        <v>0</v>
      </c>
      <c r="X54" s="119" t="n">
        <f aca="false">I60</f>
        <v>2</v>
      </c>
      <c r="Y54" s="119" t="n">
        <f aca="false">C54+C56+C58</f>
        <v>2</v>
      </c>
      <c r="Z54" s="119" t="n">
        <f aca="false">D54+D56+D58</f>
        <v>4</v>
      </c>
      <c r="AA54" s="119" t="n">
        <f aca="false">Y54-Z54</f>
        <v>-2</v>
      </c>
      <c r="AB54" s="133" t="n">
        <f aca="false">3*V54+W54</f>
        <v>3</v>
      </c>
      <c r="AD54" s="0" t="n">
        <f aca="false">IF(OR(AB54&gt;AB55,AND(AB54=AB55,AA54&gt;AA55),AND(AB54=AB55,AA54=AA55,Y54&gt;Y55)),1,0)</f>
        <v>0</v>
      </c>
      <c r="AE54" s="0" t="n">
        <f aca="false">IF(OR(AB54&gt;AB56,AND(AB54=AB56,AA54&gt;AA56),AND(AB54=AB56,AA54=AA56,Y54&gt;Y56)),1,0)</f>
        <v>0</v>
      </c>
      <c r="AF54" s="0" t="n">
        <f aca="false">IF(OR(AB54&gt;AB57,AND(AB54=AB57,AA54&gt;AA57),AND(AB54=AB57,AA54=AA57,Y54&gt;Y57)),1,0)</f>
        <v>0</v>
      </c>
      <c r="AH54" s="0" t="n">
        <f aca="false">SUM(AD54:AF54)</f>
        <v>0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0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1</v>
      </c>
      <c r="D55" s="24" t="n">
        <f aca="false">'Fase de grupos'!I58</f>
        <v>0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2</v>
      </c>
      <c r="W55" s="23" t="n">
        <f aca="false">K60</f>
        <v>0</v>
      </c>
      <c r="X55" s="23" t="n">
        <f aca="false">L60</f>
        <v>1</v>
      </c>
      <c r="Y55" s="23" t="n">
        <f aca="false">D54+C57+C59</f>
        <v>3</v>
      </c>
      <c r="Z55" s="23" t="n">
        <f aca="false">C54+D57+D59</f>
        <v>4</v>
      </c>
      <c r="AA55" s="23" t="n">
        <f aca="false">Y55-Z55</f>
        <v>-1</v>
      </c>
      <c r="AB55" s="134" t="n">
        <f aca="false">3*V55+W55</f>
        <v>6</v>
      </c>
      <c r="AD55" s="0" t="n">
        <f aca="false">IF(OR(AB55&gt;AB54,AND(AB55=AB54,AA55&gt;AA54),AND(AB55=AB54,AA55=AA54,Y55&gt;Y54)),1,0)</f>
        <v>1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2</v>
      </c>
      <c r="D56" s="24" t="n">
        <f aca="false">'Fase de grupos'!I59</f>
        <v>1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2</v>
      </c>
      <c r="W56" s="23" t="n">
        <f aca="false">N60</f>
        <v>0</v>
      </c>
      <c r="X56" s="23" t="n">
        <f aca="false">O60</f>
        <v>1</v>
      </c>
      <c r="Y56" s="23" t="n">
        <f aca="false">C55+D56+D59</f>
        <v>5</v>
      </c>
      <c r="Z56" s="23" t="n">
        <f aca="false">D55+C56+C59</f>
        <v>2</v>
      </c>
      <c r="AA56" s="23" t="n">
        <f aca="false">Y56-Z56</f>
        <v>3</v>
      </c>
      <c r="AB56" s="134" t="n">
        <f aca="false">3*V56+W56</f>
        <v>6</v>
      </c>
      <c r="AD56" s="0" t="n">
        <f aca="false">IF(OR(AB56&gt;AB54,AND(AB56=AB54,AA56&gt;AA54),AND(AB56=AB54,AA56=AA54,Y56&gt;Y54)),1,0)</f>
        <v>1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3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3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2</v>
      </c>
      <c r="D57" s="24" t="n">
        <f aca="false">'Fase de grupos'!I60</f>
        <v>1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1</v>
      </c>
      <c r="W57" s="27" t="n">
        <f aca="false">Q60</f>
        <v>0</v>
      </c>
      <c r="X57" s="27" t="n">
        <f aca="false">R60</f>
        <v>2</v>
      </c>
      <c r="Y57" s="27" t="n">
        <f aca="false">D55+D57+D58</f>
        <v>3</v>
      </c>
      <c r="Z57" s="27" t="n">
        <f aca="false">C55+C57+C58</f>
        <v>3</v>
      </c>
      <c r="AA57" s="27" t="n">
        <f aca="false">Y57-Z57</f>
        <v>0</v>
      </c>
      <c r="AB57" s="135" t="n">
        <f aca="false">3*V57+W57</f>
        <v>3</v>
      </c>
      <c r="AD57" s="0" t="n">
        <f aca="false">IF(OR(AB57&gt;AB54,AND(AB57=AB54,AA57&gt;AA54),AND(AB57=AB54,AA57=AA54,Y57&gt;Y54)),1,0)</f>
        <v>1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1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0</v>
      </c>
      <c r="D58" s="24" t="n">
        <f aca="false">'Fase de grupos'!I61</f>
        <v>2</v>
      </c>
      <c r="E58" s="1" t="str">
        <f aca="false">'Fase de grupos'!J61</f>
        <v>Corea del Sur</v>
      </c>
      <c r="G58" s="22" t="n">
        <f aca="false">IF(C58&gt;D58,1,0)</f>
        <v>0</v>
      </c>
      <c r="H58" s="23" t="n">
        <f aca="false">IF(C58=D58,1,0)</f>
        <v>0</v>
      </c>
      <c r="I58" s="24" t="n">
        <f aca="false">IF(C58&lt;D58,1,0)</f>
        <v>1</v>
      </c>
      <c r="J58" s="22"/>
      <c r="K58" s="23"/>
      <c r="L58" s="24"/>
      <c r="M58" s="22"/>
      <c r="N58" s="23"/>
      <c r="O58" s="24"/>
      <c r="P58" s="23" t="n">
        <f aca="false">IF(D58&gt;C58,1,0)</f>
        <v>1</v>
      </c>
      <c r="Q58" s="23" t="n">
        <f aca="false">IF(D58=C58,1,0)</f>
        <v>0</v>
      </c>
      <c r="R58" s="24" t="n">
        <f aca="false">IF(D58&lt;C58,1,0)</f>
        <v>0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0</v>
      </c>
      <c r="D59" s="122" t="n">
        <f aca="false">'Fase de grupos'!I62</f>
        <v>3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0</v>
      </c>
      <c r="L59" s="24" t="n">
        <f aca="false">IF(C59&lt;D59,1,0)</f>
        <v>1</v>
      </c>
      <c r="M59" s="22" t="n">
        <f aca="false">IF(D59&gt;C59,1,0)</f>
        <v>1</v>
      </c>
      <c r="N59" s="23" t="n">
        <f aca="false">IF(D59=C59,1,0)</f>
        <v>0</v>
      </c>
      <c r="O59" s="24" t="n">
        <f aca="false">IF(D59&lt;C59,1,0)</f>
        <v>0</v>
      </c>
      <c r="P59" s="23"/>
      <c r="Q59" s="23"/>
      <c r="R59" s="24"/>
    </row>
    <row r="60" customFormat="false" ht="15.75" hidden="false" customHeight="false" outlineLevel="0" collapsed="false">
      <c r="G60" s="132" t="n">
        <f aca="false">SUM(G54:G59)</f>
        <v>1</v>
      </c>
      <c r="H60" s="136" t="n">
        <f aca="false">SUM(H54:H59)</f>
        <v>0</v>
      </c>
      <c r="I60" s="19" t="n">
        <f aca="false">SUM(I54:I59)</f>
        <v>2</v>
      </c>
      <c r="J60" s="132" t="n">
        <f aca="false">SUM(J54:J59)</f>
        <v>2</v>
      </c>
      <c r="K60" s="136" t="n">
        <f aca="false">SUM(K54:K59)</f>
        <v>0</v>
      </c>
      <c r="L60" s="19" t="n">
        <f aca="false">SUM(L54:L59)</f>
        <v>1</v>
      </c>
      <c r="M60" s="132" t="n">
        <f aca="false">SUM(M54:M59)</f>
        <v>2</v>
      </c>
      <c r="N60" s="136" t="n">
        <f aca="false">SUM(N54:N59)</f>
        <v>0</v>
      </c>
      <c r="O60" s="19" t="n">
        <f aca="false">SUM(O54:O59)</f>
        <v>1</v>
      </c>
      <c r="P60" s="136" t="n">
        <f aca="false">SUM(P54:P59)</f>
        <v>1</v>
      </c>
      <c r="Q60" s="136" t="n">
        <f aca="false">SUM(Q54:Q59)</f>
        <v>0</v>
      </c>
      <c r="R60" s="19" t="n">
        <f aca="false">SUM(R54:R59)</f>
        <v>2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222</v>
      </c>
      <c r="H63" s="117" t="s">
        <v>223</v>
      </c>
      <c r="I63" s="19" t="s">
        <v>224</v>
      </c>
      <c r="J63" s="117" t="s">
        <v>222</v>
      </c>
      <c r="K63" s="117" t="s">
        <v>223</v>
      </c>
      <c r="L63" s="19" t="s">
        <v>224</v>
      </c>
      <c r="M63" s="117" t="s">
        <v>222</v>
      </c>
      <c r="N63" s="117" t="s">
        <v>223</v>
      </c>
      <c r="O63" s="19" t="s">
        <v>224</v>
      </c>
      <c r="P63" s="117" t="s">
        <v>222</v>
      </c>
      <c r="Q63" s="117" t="s">
        <v>223</v>
      </c>
      <c r="R63" s="19" t="s">
        <v>224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3</v>
      </c>
      <c r="D64" s="120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3</v>
      </c>
      <c r="W64" s="119" t="n">
        <f aca="false">H70</f>
        <v>0</v>
      </c>
      <c r="X64" s="119" t="n">
        <f aca="false">I70</f>
        <v>0</v>
      </c>
      <c r="Y64" s="119" t="n">
        <f aca="false">C64+C66+C68</f>
        <v>9</v>
      </c>
      <c r="Z64" s="119" t="n">
        <f aca="false">D64+D66+D68</f>
        <v>2</v>
      </c>
      <c r="AA64" s="119" t="n">
        <f aca="false">Y64-Z64</f>
        <v>7</v>
      </c>
      <c r="AB64" s="133" t="n">
        <f aca="false">3*V64+W64</f>
        <v>9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1</v>
      </c>
      <c r="D65" s="24" t="n">
        <f aca="false">'Fase de grupos'!I68</f>
        <v>2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0</v>
      </c>
      <c r="X65" s="23" t="n">
        <f aca="false">L70</f>
        <v>3</v>
      </c>
      <c r="Y65" s="23" t="n">
        <f aca="false">D64+C67+C69</f>
        <v>2</v>
      </c>
      <c r="Z65" s="23" t="n">
        <f aca="false">C64+D67+D69</f>
        <v>11</v>
      </c>
      <c r="AA65" s="23" t="n">
        <f aca="false">Y65-Z65</f>
        <v>-9</v>
      </c>
      <c r="AB65" s="134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5</v>
      </c>
      <c r="D66" s="24" t="n">
        <f aca="false">'Fase de grupos'!I69</f>
        <v>2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1</v>
      </c>
      <c r="W66" s="23" t="n">
        <f aca="false">N70</f>
        <v>0</v>
      </c>
      <c r="X66" s="23" t="n">
        <f aca="false">O70</f>
        <v>2</v>
      </c>
      <c r="Y66" s="23" t="n">
        <f aca="false">C65+D66+D69</f>
        <v>5</v>
      </c>
      <c r="Z66" s="23" t="n">
        <f aca="false">D65+C66+C69</f>
        <v>8</v>
      </c>
      <c r="AA66" s="23" t="n">
        <f aca="false">Y66-Z66</f>
        <v>-3</v>
      </c>
      <c r="AB66" s="134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1</v>
      </c>
      <c r="D67" s="24" t="n">
        <f aca="false">'Fase de grupos'!I70</f>
        <v>6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2</v>
      </c>
      <c r="W67" s="27" t="n">
        <f aca="false">Q70</f>
        <v>0</v>
      </c>
      <c r="X67" s="27" t="n">
        <f aca="false">R70</f>
        <v>1</v>
      </c>
      <c r="Y67" s="27" t="n">
        <f aca="false">D65+D67+D68</f>
        <v>8</v>
      </c>
      <c r="Z67" s="27" t="n">
        <f aca="false">C65+C67+C68</f>
        <v>3</v>
      </c>
      <c r="AA67" s="27" t="n">
        <f aca="false">Y67-Z67</f>
        <v>5</v>
      </c>
      <c r="AB67" s="135" t="n">
        <f aca="false">3*V67+W67</f>
        <v>6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1</v>
      </c>
      <c r="D68" s="24" t="n">
        <f aca="false">'Fase de grupos'!I71</f>
        <v>0</v>
      </c>
      <c r="E68" s="1" t="str">
        <f aca="false">'Fase de grupos'!J71</f>
        <v>Inglaterra</v>
      </c>
      <c r="G68" s="22" t="n">
        <f aca="false">IF(C68&gt;D68,1,0)</f>
        <v>1</v>
      </c>
      <c r="H68" s="23" t="n">
        <f aca="false">IF(C68=D68,1,0)</f>
        <v>0</v>
      </c>
      <c r="I68" s="24" t="n">
        <f aca="false">IF(C68&lt;D68,1,0)</f>
        <v>0</v>
      </c>
      <c r="J68" s="22"/>
      <c r="K68" s="23"/>
      <c r="L68" s="24"/>
      <c r="M68" s="22"/>
      <c r="N68" s="23"/>
      <c r="O68" s="24"/>
      <c r="P68" s="23" t="n">
        <f aca="false">IF(D68&gt;C68,1,0)</f>
        <v>0</v>
      </c>
      <c r="Q68" s="23" t="n">
        <f aca="false">IF(D68=C68,1,0)</f>
        <v>0</v>
      </c>
      <c r="R68" s="24" t="n">
        <f aca="false">IF(D68&lt;C68,1,0)</f>
        <v>1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1</v>
      </c>
      <c r="D69" s="122" t="n">
        <f aca="false">'Fase de grupos'!I72</f>
        <v>2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0</v>
      </c>
      <c r="L69" s="24" t="n">
        <f aca="false">IF(C69&lt;D69,1,0)</f>
        <v>1</v>
      </c>
      <c r="M69" s="22" t="n">
        <f aca="false">IF(D69&gt;C69,1,0)</f>
        <v>1</v>
      </c>
      <c r="N69" s="23" t="n">
        <f aca="false">IF(D69=C69,1,0)</f>
        <v>0</v>
      </c>
      <c r="O69" s="24" t="n">
        <f aca="false">IF(D69&lt;C69,1,0)</f>
        <v>0</v>
      </c>
      <c r="P69" s="23"/>
      <c r="Q69" s="23"/>
      <c r="R69" s="24"/>
    </row>
    <row r="70" customFormat="false" ht="15.75" hidden="false" customHeight="false" outlineLevel="0" collapsed="false">
      <c r="G70" s="132" t="n">
        <f aca="false">SUM(G64:G69)</f>
        <v>3</v>
      </c>
      <c r="H70" s="136" t="n">
        <f aca="false">SUM(H64:H69)</f>
        <v>0</v>
      </c>
      <c r="I70" s="19" t="n">
        <f aca="false">SUM(I64:I69)</f>
        <v>0</v>
      </c>
      <c r="J70" s="132" t="n">
        <f aca="false">SUM(J64:J69)</f>
        <v>0</v>
      </c>
      <c r="K70" s="136" t="n">
        <f aca="false">SUM(K64:K69)</f>
        <v>0</v>
      </c>
      <c r="L70" s="19" t="n">
        <f aca="false">SUM(L64:L69)</f>
        <v>3</v>
      </c>
      <c r="M70" s="132" t="n">
        <f aca="false">SUM(M64:M69)</f>
        <v>1</v>
      </c>
      <c r="N70" s="136" t="n">
        <f aca="false">SUM(N64:N69)</f>
        <v>0</v>
      </c>
      <c r="O70" s="19" t="n">
        <f aca="false">SUM(O64:O69)</f>
        <v>2</v>
      </c>
      <c r="P70" s="136" t="n">
        <f aca="false">SUM(P64:P69)</f>
        <v>2</v>
      </c>
      <c r="Q70" s="136" t="n">
        <f aca="false">SUM(Q64:Q69)</f>
        <v>0</v>
      </c>
      <c r="R70" s="19" t="n">
        <f aca="false">SUM(R64:R69)</f>
        <v>1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222</v>
      </c>
      <c r="H73" s="117" t="s">
        <v>223</v>
      </c>
      <c r="I73" s="19" t="s">
        <v>224</v>
      </c>
      <c r="J73" s="117" t="s">
        <v>222</v>
      </c>
      <c r="K73" s="117" t="s">
        <v>223</v>
      </c>
      <c r="L73" s="19" t="s">
        <v>224</v>
      </c>
      <c r="M73" s="117" t="s">
        <v>222</v>
      </c>
      <c r="N73" s="117" t="s">
        <v>223</v>
      </c>
      <c r="O73" s="19" t="s">
        <v>224</v>
      </c>
      <c r="P73" s="117" t="s">
        <v>222</v>
      </c>
      <c r="Q73" s="117" t="s">
        <v>223</v>
      </c>
      <c r="R73" s="19" t="s">
        <v>224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1</v>
      </c>
      <c r="D74" s="120" t="n">
        <f aca="false">'Fase de grupos'!I77</f>
        <v>2</v>
      </c>
      <c r="E74" s="1" t="str">
        <f aca="false">'Fase de grupos'!J77</f>
        <v>Senegal</v>
      </c>
      <c r="G74" s="22" t="n">
        <f aca="false">IF(C74&gt;D74,1,0)</f>
        <v>0</v>
      </c>
      <c r="H74" s="23" t="n">
        <f aca="false">IF(C74=D74,1,0)</f>
        <v>0</v>
      </c>
      <c r="I74" s="24" t="n">
        <f aca="false">IF(C74&lt;D74,1,0)</f>
        <v>1</v>
      </c>
      <c r="J74" s="22" t="n">
        <f aca="false">IF(D74&gt;C74,1,0)</f>
        <v>1</v>
      </c>
      <c r="K74" s="23" t="n">
        <f aca="false">IF(D74=C74,1,0)</f>
        <v>0</v>
      </c>
      <c r="L74" s="24" t="n">
        <f aca="false">IF(D74&lt;C74,1,0)</f>
        <v>0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1</v>
      </c>
      <c r="W74" s="119" t="n">
        <f aca="false">H80</f>
        <v>0</v>
      </c>
      <c r="X74" s="119" t="n">
        <f aca="false">I80</f>
        <v>2</v>
      </c>
      <c r="Y74" s="119" t="n">
        <f aca="false">C74+C76+C78</f>
        <v>2</v>
      </c>
      <c r="Z74" s="119" t="n">
        <f aca="false">D74+D76+D78</f>
        <v>5</v>
      </c>
      <c r="AA74" s="119" t="n">
        <f aca="false">Y74-Z74</f>
        <v>-3</v>
      </c>
      <c r="AB74" s="133" t="n">
        <f aca="false">3*V74+W74</f>
        <v>3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1</v>
      </c>
      <c r="D75" s="24" t="n">
        <f aca="false">'Fase de grupos'!I78</f>
        <v>2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0</v>
      </c>
      <c r="N75" s="23" t="n">
        <f aca="false">IF(C75=D75,1,0)</f>
        <v>0</v>
      </c>
      <c r="O75" s="24" t="n">
        <f aca="false">IF(C75&lt;D75,1,0)</f>
        <v>1</v>
      </c>
      <c r="P75" s="23" t="n">
        <f aca="false">IF(D75&gt;C75,1,0)</f>
        <v>1</v>
      </c>
      <c r="Q75" s="23" t="n">
        <f aca="false">IF(D75=C75,1,0)</f>
        <v>0</v>
      </c>
      <c r="R75" s="24" t="n">
        <f aca="false">IF(D75&lt;C75,1,0)</f>
        <v>0</v>
      </c>
      <c r="T75" s="0" t="n">
        <v>2</v>
      </c>
      <c r="U75" s="22" t="str">
        <f aca="false">J72</f>
        <v>Senegal</v>
      </c>
      <c r="V75" s="22" t="n">
        <f aca="false">J80</f>
        <v>1</v>
      </c>
      <c r="W75" s="23" t="n">
        <f aca="false">K80</f>
        <v>1</v>
      </c>
      <c r="X75" s="23" t="n">
        <f aca="false">L80</f>
        <v>1</v>
      </c>
      <c r="Y75" s="23" t="n">
        <f aca="false">D74+C77+C79</f>
        <v>4</v>
      </c>
      <c r="Z75" s="23" t="n">
        <f aca="false">C74+D77+D79</f>
        <v>4</v>
      </c>
      <c r="AA75" s="23" t="n">
        <f aca="false">Y75-Z75</f>
        <v>0</v>
      </c>
      <c r="AB75" s="134" t="n">
        <f aca="false">3*V75+W75</f>
        <v>4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0</v>
      </c>
      <c r="D76" s="24" t="n">
        <f aca="false">'Fase de grupos'!I79</f>
        <v>3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0</v>
      </c>
      <c r="I76" s="24" t="n">
        <f aca="false">IF(C76&lt;D76,1,0)</f>
        <v>1</v>
      </c>
      <c r="J76" s="22"/>
      <c r="K76" s="23"/>
      <c r="L76" s="24"/>
      <c r="M76" s="22" t="n">
        <f aca="false">IF(D76&gt;C76,1,0)</f>
        <v>1</v>
      </c>
      <c r="N76" s="23" t="n">
        <f aca="false">IF(D76=C76,1,0)</f>
        <v>0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2</v>
      </c>
      <c r="W76" s="23" t="n">
        <f aca="false">N80</f>
        <v>0</v>
      </c>
      <c r="X76" s="23" t="n">
        <f aca="false">O80</f>
        <v>1</v>
      </c>
      <c r="Y76" s="23" t="n">
        <f aca="false">C75+D76+D79</f>
        <v>5</v>
      </c>
      <c r="Z76" s="23" t="n">
        <f aca="false">D75+C76+C79</f>
        <v>2</v>
      </c>
      <c r="AA76" s="23" t="n">
        <f aca="false">Y76-Z76</f>
        <v>3</v>
      </c>
      <c r="AB76" s="134" t="n">
        <f aca="false">3*V76+W76</f>
        <v>6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2</v>
      </c>
      <c r="D77" s="24" t="n">
        <f aca="false">'Fase de grupos'!I80</f>
        <v>2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1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1</v>
      </c>
      <c r="R77" s="24" t="n">
        <f aca="false">IF(D77&lt;C77,1,0)</f>
        <v>0</v>
      </c>
      <c r="T77" s="0" t="n">
        <v>4</v>
      </c>
      <c r="U77" s="121" t="str">
        <f aca="false">P72</f>
        <v>Japón</v>
      </c>
      <c r="V77" s="121" t="n">
        <f aca="false">P80</f>
        <v>1</v>
      </c>
      <c r="W77" s="27" t="n">
        <f aca="false">Q80</f>
        <v>1</v>
      </c>
      <c r="X77" s="27" t="n">
        <f aca="false">R80</f>
        <v>1</v>
      </c>
      <c r="Y77" s="27" t="n">
        <f aca="false">D75+D77+D78</f>
        <v>4</v>
      </c>
      <c r="Z77" s="27" t="n">
        <f aca="false">C75+C77+C78</f>
        <v>4</v>
      </c>
      <c r="AA77" s="27" t="n">
        <f aca="false">Y77-Z77</f>
        <v>0</v>
      </c>
      <c r="AB77" s="135" t="n">
        <f aca="false">3*V77+W77</f>
        <v>4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1</v>
      </c>
      <c r="D78" s="24" t="n">
        <f aca="false">'Fase de grupos'!I81</f>
        <v>0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0</v>
      </c>
      <c r="D79" s="122" t="n">
        <f aca="false">'Fase de grupos'!I82</f>
        <v>1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0</v>
      </c>
      <c r="L79" s="24" t="n">
        <f aca="false">IF(C79&lt;D79,1,0)</f>
        <v>1</v>
      </c>
      <c r="M79" s="22" t="n">
        <f aca="false">IF(D79&gt;C79,1,0)</f>
        <v>1</v>
      </c>
      <c r="N79" s="23" t="n">
        <f aca="false">IF(D79=C79,1,0)</f>
        <v>0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1</v>
      </c>
      <c r="H80" s="136" t="n">
        <f aca="false">SUM(H74:H79)</f>
        <v>0</v>
      </c>
      <c r="I80" s="19" t="n">
        <f aca="false">SUM(I74:I79)</f>
        <v>2</v>
      </c>
      <c r="J80" s="132" t="n">
        <f aca="false">SUM(J74:J79)</f>
        <v>1</v>
      </c>
      <c r="K80" s="136" t="n">
        <f aca="false">SUM(K74:K79)</f>
        <v>1</v>
      </c>
      <c r="L80" s="19" t="n">
        <f aca="false">SUM(L74:L79)</f>
        <v>1</v>
      </c>
      <c r="M80" s="132" t="n">
        <f aca="false">SUM(M74:M79)</f>
        <v>2</v>
      </c>
      <c r="N80" s="136" t="n">
        <f aca="false">SUM(N74:N79)</f>
        <v>0</v>
      </c>
      <c r="O80" s="19" t="n">
        <f aca="false">SUM(O74:O79)</f>
        <v>1</v>
      </c>
      <c r="P80" s="136" t="n">
        <f aca="false">SUM(P74:P79)</f>
        <v>1</v>
      </c>
      <c r="Q80" s="136" t="n">
        <f aca="false">SUM(Q74:Q79)</f>
        <v>1</v>
      </c>
      <c r="R80" s="19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2018-07-03T18:34:26Z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