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420" windowHeight="6950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4519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D77"/>
  <c r="C77"/>
  <c r="B77"/>
  <c r="E76"/>
  <c r="D76"/>
  <c r="C76"/>
  <c r="D75"/>
  <c r="C75"/>
  <c r="B75"/>
  <c r="M72" s="1"/>
  <c r="U76" s="1"/>
  <c r="E74"/>
  <c r="J72" s="1"/>
  <c r="U75" s="1"/>
  <c r="D74"/>
  <c r="C74"/>
  <c r="D69"/>
  <c r="C69"/>
  <c r="B69"/>
  <c r="E68"/>
  <c r="D68"/>
  <c r="C68"/>
  <c r="D67"/>
  <c r="C67"/>
  <c r="B67"/>
  <c r="E66"/>
  <c r="D66"/>
  <c r="C66"/>
  <c r="D65"/>
  <c r="C65"/>
  <c r="B65"/>
  <c r="M62" s="1"/>
  <c r="U66" s="1"/>
  <c r="E64"/>
  <c r="J62" s="1"/>
  <c r="U65" s="1"/>
  <c r="D64"/>
  <c r="C64"/>
  <c r="D59"/>
  <c r="C59"/>
  <c r="D58"/>
  <c r="C58"/>
  <c r="D57"/>
  <c r="C57"/>
  <c r="B57"/>
  <c r="E56"/>
  <c r="D56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R77" i="3" l="1"/>
  <c r="I78"/>
  <c r="Z74"/>
  <c r="Y74"/>
  <c r="I68"/>
  <c r="J67"/>
  <c r="Y64"/>
  <c r="G56"/>
  <c r="Y37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M75"/>
  <c r="Q75"/>
  <c r="Y76"/>
  <c r="J77"/>
  <c r="J79"/>
  <c r="N79"/>
  <c r="J74"/>
  <c r="N75"/>
  <c r="K77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M65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AA27" s="1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I80" l="1"/>
  <c r="X74" s="1"/>
  <c r="M70"/>
  <c r="V66" s="1"/>
  <c r="AA64"/>
  <c r="I70"/>
  <c r="X64" s="1"/>
  <c r="G60"/>
  <c r="V54" s="1"/>
  <c r="K60"/>
  <c r="W55" s="1"/>
  <c r="K50"/>
  <c r="W45" s="1"/>
  <c r="R10"/>
  <c r="X7" s="1"/>
  <c r="N70"/>
  <c r="W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45" l="1"/>
  <c r="AB66"/>
  <c r="AE65" s="1"/>
  <c r="AB34"/>
  <c r="AD37" s="1"/>
  <c r="AB36"/>
  <c r="AF37" s="1"/>
  <c r="AB46"/>
  <c r="AE46" s="1"/>
  <c r="AB17"/>
  <c r="AB75"/>
  <c r="AB47"/>
  <c r="AB35"/>
  <c r="AB16"/>
  <c r="AB77"/>
  <c r="AB76"/>
  <c r="AB74"/>
  <c r="AB64"/>
  <c r="AB67"/>
  <c r="AB56"/>
  <c r="AB54"/>
  <c r="AD55" s="1"/>
  <c r="AB57"/>
  <c r="AB44"/>
  <c r="AB24"/>
  <c r="AB4"/>
  <c r="AB25"/>
  <c r="AB15"/>
  <c r="AB6"/>
  <c r="AB26"/>
  <c r="AB7"/>
  <c r="AB5"/>
  <c r="AB27"/>
  <c r="AB14"/>
  <c r="AF34" l="1"/>
  <c r="AE66"/>
  <c r="AF47"/>
  <c r="AE34"/>
  <c r="AF36"/>
  <c r="AD36"/>
  <c r="AE36"/>
  <c r="AD34"/>
  <c r="AF24"/>
  <c r="AF46"/>
  <c r="AE45"/>
  <c r="AE37"/>
  <c r="AH37" s="1"/>
  <c r="AF16"/>
  <c r="AE1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36" l="1"/>
  <c r="AH34"/>
  <c r="AH46"/>
  <c r="AH47"/>
  <c r="AH16"/>
  <c r="AH35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34" l="1"/>
  <c r="AJ75"/>
  <c r="AJ67"/>
  <c r="AJ54"/>
  <c r="N58" i="2" s="1"/>
  <c r="AJ45" i="3"/>
  <c r="AJ35"/>
  <c r="AJ36"/>
  <c r="S39" i="2" s="1"/>
  <c r="AJ37" i="3"/>
  <c r="AJ74"/>
  <c r="AJ77"/>
  <c r="AJ76"/>
  <c r="AJ64"/>
  <c r="AJ65"/>
  <c r="AJ66"/>
  <c r="AJ55"/>
  <c r="AJ57"/>
  <c r="AJ56"/>
  <c r="AJ44"/>
  <c r="AJ46"/>
  <c r="AJ47"/>
  <c r="AJ15"/>
  <c r="AJ27"/>
  <c r="AJ24"/>
  <c r="AJ25"/>
  <c r="AJ26"/>
  <c r="AJ16"/>
  <c r="AJ17"/>
  <c r="AJ4"/>
  <c r="AJ6"/>
  <c r="AJ7"/>
  <c r="AJ5"/>
  <c r="AJ14"/>
  <c r="S38" i="2" l="1"/>
  <c r="Q38"/>
  <c r="R38"/>
  <c r="R40"/>
  <c r="S40"/>
  <c r="P40"/>
  <c r="M40"/>
  <c r="N40"/>
  <c r="T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O59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M9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D29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/>
  <c r="D15" i="5"/>
  <c r="F58" i="7" s="1"/>
  <c r="D28" i="5"/>
  <c r="G29" s="1"/>
  <c r="D2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G31" i="5"/>
  <c r="C105" i="7" s="1"/>
  <c r="U78" i="2"/>
  <c r="V78"/>
  <c r="U79"/>
  <c r="V79"/>
  <c r="V68"/>
  <c r="U68"/>
  <c r="G17" i="5"/>
  <c r="V69" i="2"/>
  <c r="U69"/>
  <c r="J30" i="5"/>
  <c r="C104" i="7"/>
  <c r="V58" i="2"/>
  <c r="U58"/>
  <c r="V59"/>
  <c r="U59"/>
  <c r="C91" i="7"/>
  <c r="G15" i="5"/>
  <c r="C100" i="7" s="1"/>
  <c r="U48" i="2"/>
  <c r="V48"/>
  <c r="U49"/>
  <c r="V49"/>
  <c r="C103" i="7"/>
  <c r="C57"/>
  <c r="G10" i="5"/>
  <c r="G8"/>
  <c r="C98" i="7" s="1"/>
  <c r="G22" i="5"/>
  <c r="C102" i="7" s="1"/>
  <c r="U28" i="2"/>
  <c r="V29"/>
  <c r="V28"/>
  <c r="U29"/>
  <c r="V8"/>
  <c r="V9"/>
  <c r="U18"/>
  <c r="U19"/>
  <c r="V18"/>
  <c r="V19"/>
  <c r="U8"/>
  <c r="U9"/>
  <c r="C69" i="7"/>
  <c r="J23" i="5" l="1"/>
  <c r="M24" s="1"/>
  <c r="C94" i="7"/>
  <c r="F63"/>
  <c r="C58"/>
  <c r="C89"/>
  <c r="C85"/>
  <c r="F56"/>
  <c r="F60"/>
  <c r="C62"/>
  <c r="C90"/>
  <c r="C59"/>
  <c r="C95"/>
  <c r="C86"/>
  <c r="C61"/>
  <c r="C82"/>
  <c r="C56"/>
  <c r="C67"/>
  <c r="C66"/>
  <c r="F69"/>
  <c r="C101"/>
  <c r="J16" i="5"/>
  <c r="M12" s="1"/>
  <c r="C76" i="7" s="1"/>
  <c r="C114" s="1"/>
  <c r="C99"/>
  <c r="C72"/>
  <c r="C108" s="1"/>
  <c r="F67"/>
  <c r="C68"/>
  <c r="F73"/>
  <c r="C111" s="1"/>
  <c r="F66" l="1"/>
  <c r="F72"/>
  <c r="C109" s="1"/>
  <c r="M22" i="5"/>
  <c r="F68" i="7" l="1"/>
  <c r="M14" i="5"/>
  <c r="C77" i="7"/>
  <c r="C116" s="1"/>
  <c r="C120" l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<sst xmlns="http://schemas.openxmlformats.org/spreadsheetml/2006/main" count="458" uniqueCount="228">
  <si>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</si>
  <si>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</si>
  <si>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</si>
  <si>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</si>
  <si>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</si>
  <si>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</si>
  <si>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</si>
  <si>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</si>
  <si>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</si>
  <si>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</si>
  <si>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</si>
  <si>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</si>
  <si>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</si>
  <si>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</si>
  <si>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</si>
  <si>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</si>
  <si>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</si>
  <si>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</si>
  <si>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</si>
  <si>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</si>
  <si>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</si>
  <si>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</si>
  <si>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</si>
  <si>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</si>
  <si>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</si>
  <si>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</si>
  <si>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</si>
  <si>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</si>
  <si>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</si>
  <si>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</si>
  <si>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</si>
  <si>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</si>
  <si>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</si>
  <si>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</si>
  <si>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</si>
  <si>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</si>
  <si>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</si>
  <si>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</si>
  <si>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</si>
  <si>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</si>
  <si>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</si>
  <si>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</si>
  <si>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</si>
  <si>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</si>
  <si>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</si>
  <si>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</si>
  <si>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</si>
  <si>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</si>
  <si>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</si>
  <si>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</si>
  <si>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</si>
  <si>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</si>
  <si>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</si>
  <si>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</si>
  <si>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</si>
  <si>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</si>
  <si>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</si>
  <si>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</si>
  <si>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</si>
  <si>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</si>
  <si>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</si>
  <si>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</si>
  <si>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</si>
  <si>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</si>
  <si>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</si>
  <si>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</si>
  <si>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</si>
  <si>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</si>
  <si>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</si>
  <si>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</si>
  <si>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</si>
  <si>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</si>
  <si>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</si>
  <si>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</si>
  <si>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</si>
  <si>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</si>
  <si>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</si>
  <si>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</si>
  <si>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</si>
  <si>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</si>
  <si>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</si>
  <si>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</si>
  <si>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</si>
  <si>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</si>
  <si>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</si>
  <si>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</si>
  <si>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</si>
  <si>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</si>
  <si>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</si>
  <si>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</si>
  <si>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</si>
  <si>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</si>
  <si>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</si>
  <si>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</si>
  <si>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</si>
  <si>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</si>
  <si>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</si>
  <si>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</si>
  <si>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</si>
  <si>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</si>
  <si>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</si>
  <si>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</si>
  <si>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</si>
  <si>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</si>
  <si>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</si>
  <si>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</si>
  <si>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</si>
  <si>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</si>
  <si>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</si>
  <si>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</si>
  <si>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</si>
  <si>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</si>
  <si>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</si>
  <si>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</si>
  <si>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</si>
  <si>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</si>
  <si>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</si>
  <si>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</si>
  <si>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</si>
  <si>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</si>
  <si>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</si>
  <si>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</si>
  <si>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</si>
  <si>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</si>
  <si>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</si>
  <si>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</si>
  <si>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</si>
  <si>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</si>
  <si>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</si>
  <si>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</si>
  <si>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</si>
  <si>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</si>
  <si>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</si>
  <si>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</si>
  <si>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</si>
  <si>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</si>
  <si>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</si>
  <si>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</si>
  <si>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</si>
  <si>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</si>
  <si>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</si>
  <si>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</si>
  <si>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</si>
  <si>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</si>
  <si>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</si>
  <si>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</si>
  <si>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</si>
  <si>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</si>
  <si>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</si>
  <si>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</si>
  <si>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</si>
  <si>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</si>
  <si>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</si>
  <si>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</si>
  <si>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</si>
  <si>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</si>
  <si>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</si>
  <si>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</si>
  <si>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</si>
  <si>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</si>
  <si>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</si>
  <si>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</si>
  <si>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</si>
  <si>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</si>
  <si>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</si>
  <si>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</si>
  <si>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</si>
  <si>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</si>
  <si>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</si>
  <si>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</si>
  <si>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</si>
  <si>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</si>
  <si>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</si>
  <si>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</si>
  <si>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</si>
  <si>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</si>
  <si>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</si>
  <si>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</si>
  <si>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</si>
  <si>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</si>
  <si>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</si>
  <si>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</si>
  <si>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</si>
  <si>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</si>
  <si>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</si>
  <si>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</si>
  <si>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</si>
  <si>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</si>
  <si>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</si>
  <si>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</si>
  <si>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</si>
  <si>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</si>
  <si>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</si>
  <si>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</si>
  <si>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</si>
  <si>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</si>
  <si>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</si>
  <si>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</si>
  <si>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</si>
  <si>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</si>
  <si>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</si>
  <si>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</si>
  <si>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</si>
  <si>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</si>
  <si>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</si>
  <si>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</si>
  <si>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</si>
  <si>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</si>
  <si>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</si>
  <si>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</si>
  <si>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</si>
  <si>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</si>
  <si>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</si>
  <si>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</si>
  <si>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</si>
  <si>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</si>
  <si>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</si>
  <si>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</si>
  <si>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</si>
  <si>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</si>
  <si>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</si>
  <si>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</si>
  <si>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</si>
  <si>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eduardo martinez</t>
  </si>
  <si>
    <t>eduardomartinez1983@gmail.com</t>
  </si>
  <si>
    <t>croacia</t>
  </si>
  <si>
    <t>uruguay</t>
  </si>
  <si>
    <t>neymar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</si>
</sst>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duardomartinez198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tabSelected="1" topLeftCell="B1" workbookViewId="0">
      <selection activeCell="C32" sqref="C32"/>
    </sheetView>
  </sheetViews>
  <sheetFormatPr baseColWidth="10" defaultRowHeight="14.5"/>
  <cols>
    <col min="1" max="1" width="2.7265625" customWidth="1"/>
    <col min="2" max="2" width="18.453125" style="1" bestFit="1" customWidth="1"/>
    <col min="3" max="3" width="112.81640625" customWidth="1"/>
    <col min="4" max="4" width="1.7265625" customWidth="1"/>
    <col min="5" max="5" width="11.453125" style="1"/>
    <col min="6" max="7" width="3.7265625" style="1" customWidth="1"/>
    <col min="8" max="9" width="11.453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" thickBot="1">
      <c r="C20" t="s">
        <v>73</v>
      </c>
    </row>
    <row r="21" spans="2:9" ht="1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" thickBot="1">
      <c r="C22" t="s">
        <v>75</v>
      </c>
      <c r="E22" s="27"/>
      <c r="F22" s="61"/>
      <c r="G22" s="61"/>
      <c r="H22" s="61"/>
      <c r="I22" s="28"/>
    </row>
    <row r="23" spans="2:9" ht="1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workbookViewId="0">
      <selection activeCell="M58" sqref="M58"/>
    </sheetView>
  </sheetViews>
  <sheetFormatPr baseColWidth="10" defaultRowHeight="14.5"/>
  <cols>
    <col min="1" max="1" width="2.81640625" style="67" customWidth="1"/>
    <col min="2" max="2" width="3.7265625" customWidth="1"/>
    <col min="3" max="3" width="4.81640625" customWidth="1"/>
    <col min="4" max="4" width="15.7265625" customWidth="1"/>
    <col min="5" max="5" width="8" customWidth="1"/>
    <col min="6" max="6" width="22" bestFit="1" customWidth="1"/>
    <col min="7" max="7" width="15.7265625" customWidth="1"/>
    <col min="8" max="9" width="4.7265625" customWidth="1"/>
    <col min="10" max="10" width="15.7265625" customWidth="1"/>
    <col min="11" max="11" width="3.7265625" customWidth="1"/>
    <col min="12" max="12" width="3.7265625" style="1" customWidth="1"/>
    <col min="13" max="13" width="15.7265625" customWidth="1"/>
    <col min="14" max="18" width="3.7265625" customWidth="1"/>
    <col min="19" max="19" width="5.7265625" customWidth="1"/>
    <col min="20" max="20" width="4.7265625" customWidth="1"/>
    <col min="21" max="21" width="2.7265625" style="55" customWidth="1"/>
    <col min="22" max="22" width="25.1796875" customWidth="1"/>
    <col min="23" max="23" width="2.7265625" customWidth="1"/>
    <col min="24" max="25" width="11.453125" style="36" customWidth="1"/>
    <col min="26" max="30" width="11.453125" style="36"/>
    <col min="31" max="39" width="11.453125" style="31"/>
  </cols>
  <sheetData>
    <row r="1" spans="1:30" s="67" customFormat="1" ht="15" thickBot="1">
      <c r="A1" s="88"/>
      <c r="L1" s="69"/>
      <c r="U1" s="78"/>
    </row>
    <row r="2" spans="1:30" s="31" customFormat="1" ht="1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9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7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3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8</v>
      </c>
      <c r="R39" s="149">
        <f>IF('No modificar!!'!AJ34=2,'No modificar!!'!Z34,IF('No modificar!!'!AJ35=2,'No modificar!!'!Z35,IF('No modificar!!'!AJ36=2,'No modificar!!'!Z36,'No modificar!!'!Z37)))</f>
        <v>6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6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10</v>
      </c>
      <c r="S41" s="114">
        <f>IF('No modificar!!'!AJ34=0,'No modificar!!'!AA34,IF('No modificar!!'!AJ35=0,'No modificar!!'!AA35,IF('No modificar!!'!AJ36=0,'No modificar!!'!AA36,'No modificar!!'!AA37)))</f>
        <v>-8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2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opLeftCell="A11" workbookViewId="0">
      <selection activeCell="P17" sqref="P17"/>
    </sheetView>
  </sheetViews>
  <sheetFormatPr baseColWidth="10" defaultRowHeight="14.5"/>
  <cols>
    <col min="1" max="1" width="2.7265625" style="67" customWidth="1"/>
    <col min="2" max="2" width="3.7265625" style="32" customWidth="1"/>
    <col min="3" max="3" width="10.453125" style="150" bestFit="1" customWidth="1"/>
    <col min="4" max="4" width="13.1796875" style="150" customWidth="1"/>
    <col min="5" max="5" width="3.7265625" style="150" customWidth="1"/>
    <col min="6" max="6" width="3.7265625" style="142" customWidth="1"/>
    <col min="7" max="7" width="17.54296875" style="1" customWidth="1"/>
    <col min="8" max="8" width="3.7265625" style="1" customWidth="1"/>
    <col min="9" max="9" width="3.7265625" style="32" customWidth="1"/>
    <col min="10" max="10" width="18.7265625" style="1" customWidth="1"/>
    <col min="11" max="11" width="3.7265625" style="1" customWidth="1"/>
    <col min="12" max="12" width="7.453125" style="32" customWidth="1"/>
    <col min="13" max="13" width="16.7265625" style="1" customWidth="1"/>
    <col min="14" max="14" width="3.7265625" style="1" customWidth="1"/>
    <col min="15" max="15" width="3.7265625" style="32" customWidth="1"/>
    <col min="16" max="16" width="15.7265625" style="1" customWidth="1"/>
    <col min="17" max="17" width="3.7265625" style="1" customWidth="1"/>
    <col min="18" max="18" width="3.7265625" style="32" customWidth="1"/>
    <col min="19" max="19" width="15.7265625" style="1" customWidth="1"/>
    <col min="20" max="20" width="3.7265625" style="32" customWidth="1"/>
    <col min="21" max="25" width="11.45312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226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226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227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">
        <v>225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2</v>
      </c>
      <c r="F31" s="169"/>
      <c r="G31" s="185" t="str">
        <f>IF(E31&gt;E32,D31,IF(E32&gt;E31,D32,"Manualmente"))</f>
        <v>Senegal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4.5"/>
  <cols>
    <col min="1" max="1" width="3.7265625" customWidth="1"/>
    <col min="2" max="2" width="4.7265625" style="1" bestFit="1" customWidth="1"/>
    <col min="3" max="3" width="13.453125" style="1" bestFit="1" customWidth="1"/>
    <col min="4" max="5" width="2" style="1" bestFit="1" customWidth="1"/>
    <col min="6" max="6" width="15.7265625" style="1" bestFit="1" customWidth="1"/>
    <col min="7" max="7" width="3.7265625" customWidth="1"/>
    <col min="8" max="8" width="3" bestFit="1" customWidth="1"/>
    <col min="9" max="9" width="15.7265625" customWidth="1"/>
    <col min="10" max="11" width="3.7265625" customWidth="1"/>
    <col min="12" max="12" width="15.726562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3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2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2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" thickBot="1">
      <c r="B63" s="160">
        <v>56</v>
      </c>
      <c r="C63" s="50" t="str">
        <f>'Fase final'!D31</f>
        <v>Senegal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croacia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Senegal</v>
      </c>
    </row>
    <row r="71" spans="2:6" ht="1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Alemania</v>
      </c>
    </row>
    <row r="77" spans="2:6" ht="1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España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Senegal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4.5"/>
  <cols>
    <col min="1" max="1" width="4.7265625" customWidth="1"/>
    <col min="2" max="2" width="15.7265625" customWidth="1"/>
    <col min="3" max="4" width="5.7265625" customWidth="1"/>
    <col min="5" max="5" width="15.7265625" customWidth="1"/>
    <col min="6" max="20" width="4.7265625" customWidth="1"/>
    <col min="21" max="21" width="15.7265625" style="1" customWidth="1"/>
    <col min="22" max="27" width="3.7265625" customWidth="1"/>
    <col min="28" max="28" width="4.7265625" customWidth="1"/>
    <col min="29" max="36" width="3.726562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8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3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9</v>
      </c>
      <c r="Z7" s="16">
        <f>C5+C7+C8</f>
        <v>2</v>
      </c>
      <c r="AA7" s="16">
        <f>Y7-Z7</f>
        <v>7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2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2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3</v>
      </c>
      <c r="AA16" s="6">
        <f>Y16-Z16</f>
        <v>0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9</v>
      </c>
      <c r="AA17" s="16">
        <f>Y17-Z17</f>
        <v>-9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4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5</v>
      </c>
      <c r="Z27" s="16">
        <f>C25+C27+C28</f>
        <v>3</v>
      </c>
      <c r="AA27" s="16">
        <f>Y27-Z27</f>
        <v>2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8</v>
      </c>
      <c r="Z34" s="95">
        <f>D34+D36+D38</f>
        <v>6</v>
      </c>
      <c r="AA34" s="95">
        <f>Y34-Z34</f>
        <v>2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10</v>
      </c>
      <c r="AA35" s="6">
        <f>Y35-Z35</f>
        <v>-8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3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8</v>
      </c>
      <c r="Z36" s="6">
        <f>D35+C36+C39</f>
        <v>3</v>
      </c>
      <c r="AA36" s="6">
        <f>Y36-Z36</f>
        <v>5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6</v>
      </c>
      <c r="Z37" s="97">
        <f>C35+C37+C38</f>
        <v>5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7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6</v>
      </c>
      <c r="AA55" s="6">
        <f>Y55-Z55</f>
        <v>-4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5</v>
      </c>
      <c r="Z57" s="97">
        <f>C55+C57+C58</f>
        <v>6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2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8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4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7</v>
      </c>
      <c r="Z75" s="6">
        <f>C74+D77+D79</f>
        <v>4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6</v>
      </c>
      <c r="Z76" s="6">
        <f>D75+C76+C79</f>
        <v>5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Windows User</cp:lastModifiedBy>
  <dcterms:created xsi:type="dcterms:W3CDTF">2010-03-03T16:28:09Z</dcterms:created>
  <dcterms:modified xsi:type="dcterms:W3CDTF">2018-06-14T01:29:08Z</dcterms:modified>
</cp:coreProperties>
</file>