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 iterateDelta="1E-4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Y74" i="3" s="1"/>
  <c r="D69" i="3"/>
  <c r="C69" i="3"/>
  <c r="B69" i="3"/>
  <c r="E68" i="3"/>
  <c r="D68" i="3"/>
  <c r="C68" i="3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R77" i="3"/>
  <c r="Z74" i="3"/>
  <c r="AA74" i="3" s="1"/>
  <c r="I68" i="3"/>
  <c r="J67" i="3"/>
  <c r="Y64" i="3"/>
  <c r="AA64" i="3" s="1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I70" i="3"/>
  <c r="X64" i="3" s="1"/>
  <c r="K60" i="3"/>
  <c r="W55" i="3" s="1"/>
  <c r="K50" i="3"/>
  <c r="W45" i="3" s="1"/>
  <c r="AA27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E65" i="3" s="1"/>
  <c r="AB55" i="3"/>
  <c r="AB45" i="3"/>
  <c r="AB34" i="3"/>
  <c r="AD36" i="3" s="1"/>
  <c r="AB46" i="3"/>
  <c r="AB17" i="3"/>
  <c r="AB75" i="3"/>
  <c r="AB47" i="3"/>
  <c r="AB35" i="3"/>
  <c r="AE36" i="3" s="1"/>
  <c r="AF37" i="3"/>
  <c r="AF36" i="3"/>
  <c r="AB16" i="3"/>
  <c r="AB77" i="3"/>
  <c r="AB76" i="3"/>
  <c r="AB74" i="3"/>
  <c r="AE66" i="3"/>
  <c r="AB64" i="3"/>
  <c r="AB67" i="3"/>
  <c r="AB56" i="3"/>
  <c r="AB54" i="3"/>
  <c r="AB57" i="3"/>
  <c r="AB44" i="3"/>
  <c r="AB24" i="3"/>
  <c r="AB4" i="3"/>
  <c r="AB25" i="3"/>
  <c r="AB15" i="3"/>
  <c r="AB6" i="3"/>
  <c r="AB26" i="3"/>
  <c r="AB7" i="3"/>
  <c r="AB5" i="3"/>
  <c r="AB27" i="3"/>
  <c r="AB14" i="3"/>
  <c r="AD55" i="3" l="1"/>
  <c r="AF47" i="3"/>
  <c r="AE46" i="3"/>
  <c r="AE34" i="3"/>
  <c r="AD37" i="3"/>
  <c r="AF34" i="3"/>
  <c r="AD34" i="3"/>
  <c r="AF24" i="3"/>
  <c r="AF46" i="3"/>
  <c r="AE45" i="3"/>
  <c r="AE37" i="3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7" i="3" l="1"/>
  <c r="AH34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AJ75" i="3"/>
  <c r="AJ67" i="3"/>
  <c r="AJ54" i="3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S38" i="2"/>
  <c r="S40" i="2"/>
  <c r="R38" i="2"/>
  <c r="Q38" i="2"/>
  <c r="T40" i="2"/>
  <c r="P40" i="2"/>
  <c r="N40" i="2"/>
  <c r="M40" i="2"/>
  <c r="S39" i="2"/>
  <c r="R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94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G31" i="5"/>
  <c r="C105" i="7" s="1"/>
  <c r="U78" i="2"/>
  <c r="V78" i="2"/>
  <c r="U79" i="2"/>
  <c r="V79" i="2"/>
  <c r="V68" i="2"/>
  <c r="U68" i="2"/>
  <c r="V69" i="2"/>
  <c r="U69" i="2"/>
  <c r="C104" i="7"/>
  <c r="V58" i="2"/>
  <c r="U58" i="2"/>
  <c r="V59" i="2"/>
  <c r="U59" i="2"/>
  <c r="G15" i="5"/>
  <c r="C100" i="7" s="1"/>
  <c r="U48" i="2"/>
  <c r="V48" i="2"/>
  <c r="U49" i="2"/>
  <c r="V49" i="2"/>
  <c r="C103" i="7"/>
  <c r="M24" i="5"/>
  <c r="G10" i="5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3" i="7" l="1"/>
  <c r="C91" i="7"/>
  <c r="C58" i="7"/>
  <c r="C89" i="7"/>
  <c r="C87" i="7"/>
  <c r="C5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M12" i="5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<sst xmlns="http://schemas.openxmlformats.org/spreadsheetml/2006/main" count="461" uniqueCount="226">
  <si>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</si>
  <si>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</si>
  <si>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</si>
  <si>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</si>
  <si>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</si>
  <si>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</si>
  <si>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</si>
  <si>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</si>
  <si>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</si>
  <si>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</si>
  <si>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</si>
  <si>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</si>
  <si>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</si>
  <si>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</si>
  <si>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</si>
  <si>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</si>
  <si>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</si>
  <si>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</si>
  <si>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</si>
  <si>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</si>
  <si>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</si>
  <si>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</si>
  <si>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</si>
  <si>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</si>
  <si>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</si>
  <si>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</si>
  <si>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</si>
  <si>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</si>
  <si>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</si>
  <si>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</si>
  <si>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</si>
  <si>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</si>
  <si>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</si>
  <si>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</si>
  <si>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</si>
  <si>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</si>
  <si>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</si>
  <si>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</si>
  <si>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</si>
  <si>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</si>
  <si>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</si>
  <si>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</si>
  <si>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</si>
  <si>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</si>
  <si>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</si>
  <si>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</si>
  <si>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</si>
  <si>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</si>
  <si>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</si>
  <si>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</si>
  <si>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</si>
  <si>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</si>
  <si>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</si>
  <si>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</si>
  <si>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</si>
  <si>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</si>
  <si>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</si>
  <si>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</si>
  <si>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</si>
  <si>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</si>
  <si>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</si>
  <si>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</si>
  <si>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</si>
  <si>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</si>
  <si>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</si>
  <si>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</si>
  <si>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</si>
  <si>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</si>
  <si>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</si>
  <si>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</si>
  <si>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</si>
  <si>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</si>
  <si>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</si>
  <si>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</si>
  <si>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</si>
  <si>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</si>
  <si>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</si>
  <si>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</si>
  <si>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</si>
  <si>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</si>
  <si>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</si>
  <si>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</si>
  <si>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</si>
  <si>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</si>
  <si>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</si>
  <si>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</si>
  <si>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</si>
  <si>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</si>
  <si>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</si>
  <si>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</si>
  <si>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</si>
  <si>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</si>
  <si>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</si>
  <si>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</si>
  <si>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</si>
  <si>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</si>
  <si>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</si>
  <si>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</si>
  <si>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</si>
  <si>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</si>
  <si>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</si>
  <si>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</si>
  <si>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</si>
  <si>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</si>
  <si>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</si>
  <si>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</si>
  <si>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</si>
  <si>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</si>
  <si>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</si>
  <si>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</si>
  <si>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</si>
  <si>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</si>
  <si>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</si>
  <si>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</si>
  <si>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</si>
  <si>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</si>
  <si>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</si>
  <si>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</si>
  <si>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</si>
  <si>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</si>
  <si>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</si>
  <si>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</si>
  <si>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</si>
  <si>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</si>
  <si>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</si>
  <si>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</si>
  <si>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</si>
  <si>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</si>
  <si>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</si>
  <si>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</si>
  <si>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</si>
  <si>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</si>
  <si>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</si>
  <si>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</si>
  <si>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</si>
  <si>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</si>
  <si>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</si>
  <si>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</si>
  <si>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</si>
  <si>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</si>
  <si>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</si>
  <si>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</si>
  <si>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</si>
  <si>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</si>
  <si>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</si>
  <si>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</si>
  <si>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</si>
  <si>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</si>
  <si>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</si>
  <si>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</si>
  <si>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</si>
  <si>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</si>
  <si>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</si>
  <si>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</si>
  <si>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</si>
  <si>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</si>
  <si>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</si>
  <si>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</si>
  <si>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</si>
  <si>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</si>
  <si>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</si>
  <si>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</si>
  <si>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</si>
  <si>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</si>
  <si>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</si>
  <si>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</si>
  <si>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</si>
  <si>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</si>
  <si>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</si>
  <si>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</si>
  <si>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</si>
  <si>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</si>
  <si>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</si>
  <si>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</si>
  <si>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</si>
  <si>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</si>
  <si>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</si>
  <si>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</si>
  <si>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</si>
  <si>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</si>
  <si>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</si>
  <si>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</si>
  <si>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</si>
  <si>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</si>
  <si>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</si>
  <si>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</si>
  <si>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</si>
  <si>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</si>
  <si>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</si>
  <si>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</si>
  <si>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</si>
  <si>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</si>
  <si>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</si>
  <si>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</si>
  <si>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</si>
  <si>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</si>
  <si>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</si>
  <si>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</si>
  <si>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</si>
  <si>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</si>
  <si>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</si>
  <si>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</si>
  <si>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</si>
  <si>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</si>
  <si>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</si>
  <si>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</si>
  <si>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</si>
  <si>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</si>
  <si>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</si>
  <si>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</si>
  <si>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</si>
  <si>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</si>
  <si>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</si>
  <si>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</si>
  <si>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</si>
  <si>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</si>
  <si>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</si>
  <si>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</si>
  <si>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</si>
  <si>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</si>
  <si>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</si>
  <si>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</si>
  <si>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</si>
  <si>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Felipe Maestro</t>
  </si>
  <si>
    <t>felomaestro@gmail.com</t>
  </si>
  <si>
    <t>Luis Suárez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</si>
</sst>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elomaestro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9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70" workbookViewId="0">
      <selection activeCell="I83" sqref="I8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0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3</v>
      </c>
      <c r="P10" s="99">
        <f>IF('No modificar!!'!AJ4=1,'No modificar!!'!X4,IF('No modificar!!'!AJ5=1,'No modificar!!'!X5,IF('No modificar!!'!AJ6=1,'No modificar!!'!X6,'No modificar!!'!X7)))</f>
        <v>0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2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2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3</v>
      </c>
      <c r="P30" s="99">
        <f>IF('No modificar!!'!AJ24=1,'No modificar!!'!X24,IF('No modificar!!'!AJ25=1,'No modificar!!'!X25,IF('No modificar!!'!AJ26=1,'No modificar!!'!X26,'No modificar!!'!X27)))</f>
        <v>0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3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3</v>
      </c>
      <c r="I38" s="135">
        <v>3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4</v>
      </c>
      <c r="S38" s="146">
        <f>IF('No modificar!!'!AJ34=3,'No modificar!!'!AA34,IF('No modificar!!'!AJ35=3,'No modificar!!'!AA35,IF('No modificar!!'!AJ36=3,'No modificar!!'!AA36,'No modificar!!'!AA37)))</f>
        <v>2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1</v>
      </c>
      <c r="R40" s="99">
        <f>IF('No modificar!!'!AJ34=1,'No modificar!!'!Z34,IF('No modificar!!'!AJ35=1,'No modificar!!'!Z35,IF('No modificar!!'!AJ36=1,'No modificar!!'!Z36,'No modificar!!'!Z37)))</f>
        <v>2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-2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3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4</v>
      </c>
      <c r="I58" s="135">
        <v>4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5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7</v>
      </c>
      <c r="R59" s="149">
        <f>IF('No modificar!!'!AJ54=2,'No modificar!!'!Z54,IF('No modificar!!'!AJ55=2,'No modificar!!'!Z55,IF('No modificar!!'!AJ56=2,'No modificar!!'!Z56,'No modificar!!'!Z57)))</f>
        <v>7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5</v>
      </c>
      <c r="R61" s="114">
        <f>IF('No modificar!!'!AJ54=0,'No modificar!!'!Z54,IF('No modificar!!'!AJ55=0,'No modificar!!'!Z55,IF('No modificar!!'!AJ56=0,'No modificar!!'!Z56,'No modificar!!'!Z57)))</f>
        <v>8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3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6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4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9</v>
      </c>
      <c r="R68" s="146">
        <f>IF('No modificar!!'!AJ64=3,'No modificar!!'!Z64,IF('No modificar!!'!AJ65=3,'No modificar!!'!Z65,IF('No modificar!!'!AJ66=3,'No modificar!!'!Z66,'No modificar!!'!Z67)))</f>
        <v>5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0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2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9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6</v>
      </c>
      <c r="T69" s="147">
        <f>IF('No modificar!!'!AJ64=2,'No modificar!!'!AB64,IF('No modificar!!'!AJ65=2,'No modificar!!'!AB65,IF('No modificar!!'!AJ66=2,'No modificar!!'!AB66,'No modificar!!'!AB67)))</f>
        <v>5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2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2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3</v>
      </c>
      <c r="I71" s="135">
        <v>3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3</v>
      </c>
      <c r="R71" s="114">
        <f>IF('No modificar!!'!AJ64=0,'No modificar!!'!Z64,IF('No modificar!!'!AJ65=0,'No modificar!!'!Z65,IF('No modificar!!'!AJ66=0,'No modificar!!'!Z66,'No modificar!!'!Z67)))</f>
        <v>10</v>
      </c>
      <c r="S71" s="114">
        <f>IF('No modificar!!'!AJ64=0,'No modificar!!'!AA64,IF('No modificar!!'!AJ65=0,'No modificar!!'!AA65,IF('No modificar!!'!AJ66=0,'No modificar!!'!AA66,'No modificar!!'!AA67)))</f>
        <v>-7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2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0</v>
      </c>
      <c r="I77" s="133">
        <v>0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1</v>
      </c>
      <c r="O78" s="146">
        <f>IF('No modificar!!'!AJ74=3,'No modificar!!'!W74,IF('No modificar!!'!AJ75=3,'No modificar!!'!W75,IF('No modificar!!'!AJ76=3,'No modificar!!'!W76,'No modificar!!'!W77)))</f>
        <v>2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5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3</v>
      </c>
      <c r="P80" s="99">
        <f>IF('No modificar!!'!AJ74=1,'No modificar!!'!X74,IF('No modificar!!'!AJ75=1,'No modificar!!'!X75,IF('No modificar!!'!AJ76=1,'No modificar!!'!X76,'No modificar!!'!X77)))</f>
        <v>0</v>
      </c>
      <c r="Q80" s="99">
        <f>IF('No modificar!!'!AJ74=1,'No modificar!!'!Y74,IF('No modificar!!'!AJ75=1,'No modificar!!'!Y75,IF('No modificar!!'!AJ76=1,'No modificar!!'!Y76,'No modificar!!'!Y77)))</f>
        <v>1</v>
      </c>
      <c r="R80" s="99">
        <f>IF('No modificar!!'!AJ74=1,'No modificar!!'!Z74,IF('No modificar!!'!AJ75=1,'No modificar!!'!Z75,IF('No modificar!!'!AJ76=1,'No modificar!!'!Z76,'No modificar!!'!Z77)))</f>
        <v>1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4" workbookViewId="0">
      <selection activeCell="P18" sqref="P18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">
        <v>0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1</v>
      </c>
      <c r="F10" s="169"/>
      <c r="G10" s="185" t="str">
        <f>IF(E10&gt;E11,D10,IF(E11&gt;E10,D11,"Manualmente"))</f>
        <v>Argentina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Uruguay</v>
      </c>
      <c r="N12" s="155">
        <v>0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Perú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">
        <v>70</v>
      </c>
      <c r="K16" s="185">
        <v>0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1</v>
      </c>
      <c r="F17" s="169"/>
      <c r="G17" s="185" t="s">
        <v>120</v>
      </c>
      <c r="H17" s="185">
        <v>2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4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">
        <v>96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1</v>
      </c>
      <c r="F24" s="169"/>
      <c r="G24" s="185" t="str">
        <f>IF(E24&gt;E25,D24,IF(E25&gt;E24,D25,"Manualmente"))</f>
        <v>Perú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Bélgica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2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1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">
        <v>117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Bélgica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3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0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2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3</v>
      </c>
      <c r="E9" s="158">
        <f>'Fase de grupos'!I38</f>
        <v>3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4</v>
      </c>
      <c r="E13" s="158">
        <f>'Fase de grupos'!I58</f>
        <v>4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6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4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0</v>
      </c>
      <c r="E16" s="158">
        <f>'Fase de grupos'!I77</f>
        <v>0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0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3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3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3</v>
      </c>
      <c r="E50" s="158">
        <f>'Fase de grupos'!I71</f>
        <v>3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2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1</v>
      </c>
      <c r="E57" s="172">
        <f>'Fase final'!E11</f>
        <v>2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1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1</v>
      </c>
      <c r="E61" s="172">
        <f>'Fase final'!E25</f>
        <v>2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1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3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Argentina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2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1</v>
      </c>
      <c r="F68" s="49" t="str">
        <f>'Fase final'!G24</f>
        <v>Perú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2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0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Perú</v>
      </c>
      <c r="D73" s="16">
        <f>'Fase final'!K23</f>
        <v>2</v>
      </c>
      <c r="E73" s="16">
        <f>'Fase final'!K30</f>
        <v>1</v>
      </c>
      <c r="F73" s="14" t="str">
        <f>'Fase final'!J30</f>
        <v>Bélgica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0</v>
      </c>
      <c r="E76" s="42">
        <f>'Fase final'!N14</f>
        <v>0</v>
      </c>
      <c r="F76" s="43" t="str">
        <f>'Fase final'!M14</f>
        <v>Perú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4</v>
      </c>
      <c r="E77" s="16">
        <f>'Fase final'!N24</f>
        <v>1</v>
      </c>
      <c r="F77" s="14" t="str">
        <f>'Fase final'!M24</f>
        <v>Bélgica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Argentina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Perú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Perú</v>
      </c>
      <c r="D110"/>
      <c r="E110"/>
      <c r="F110"/>
    </row>
    <row r="111" spans="2:6" ht="15.75" thickBot="1">
      <c r="B111" s="11" t="s">
        <v>205</v>
      </c>
      <c r="C111" s="14" t="str">
        <f>F73</f>
        <v>Bélgica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Perú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Bélgica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Luis Suárez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0</v>
      </c>
      <c r="D4" s="5">
        <f>'Fase de grupos'!I7</f>
        <v>0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3</v>
      </c>
      <c r="X4" s="15">
        <f>I10</f>
        <v>0</v>
      </c>
      <c r="Y4" s="15">
        <f>C4+C6+C8</f>
        <v>2</v>
      </c>
      <c r="Z4" s="15">
        <f>D4+D6+D8</f>
        <v>2</v>
      </c>
      <c r="AA4" s="15">
        <f>Y4-Z4</f>
        <v>0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0</v>
      </c>
      <c r="Z5" s="6">
        <f>C4+D7+D9</f>
        <v>5</v>
      </c>
      <c r="AA5" s="6">
        <f>Y5-Z5</f>
        <v>-5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3</v>
      </c>
      <c r="Z6" s="6">
        <f>D5+C6+C9</f>
        <v>3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6</v>
      </c>
      <c r="Z7" s="16">
        <f>C5+C7+C8</f>
        <v>1</v>
      </c>
      <c r="AA7" s="16">
        <f>Y7-Z7</f>
        <v>5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3</v>
      </c>
      <c r="I10" s="3">
        <f t="shared" si="0"/>
        <v>0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4</v>
      </c>
      <c r="Z14" s="22">
        <f>D14+D16+D18</f>
        <v>2</v>
      </c>
      <c r="AA14" s="22">
        <f>Y14-Z14</f>
        <v>2</v>
      </c>
      <c r="AB14" s="8">
        <f>3*V14+W14</f>
        <v>7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7</v>
      </c>
      <c r="Z15" s="6">
        <f>C14+D17+D19</f>
        <v>1</v>
      </c>
      <c r="AA15" s="6">
        <f>Y15-Z15</f>
        <v>6</v>
      </c>
      <c r="AB15" s="10">
        <f>3*V15+W15</f>
        <v>7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3</v>
      </c>
      <c r="Z16" s="6">
        <f>D15+C16+C19</f>
        <v>6</v>
      </c>
      <c r="AA16" s="6">
        <f>Y16-Z16</f>
        <v>-3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7</v>
      </c>
      <c r="AA17" s="16">
        <f>Y17-Z17</f>
        <v>-5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6</v>
      </c>
      <c r="Z24" s="22">
        <f>D24+D26+D28</f>
        <v>2</v>
      </c>
      <c r="AA24" s="22">
        <f>Y24-Z24</f>
        <v>4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3</v>
      </c>
      <c r="Z25" s="6">
        <f>C24+D27+D29</f>
        <v>7</v>
      </c>
      <c r="AA25" s="6">
        <f>Y25-Z25</f>
        <v>-4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3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3</v>
      </c>
      <c r="X27" s="16">
        <f>R30</f>
        <v>0</v>
      </c>
      <c r="Y27" s="16">
        <f>D25+D27+D28</f>
        <v>4</v>
      </c>
      <c r="Z27" s="16">
        <f>C25+C27+C28</f>
        <v>4</v>
      </c>
      <c r="AA27" s="16">
        <f>Y27-Z27</f>
        <v>0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1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3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0</v>
      </c>
      <c r="X34" s="95">
        <f>I40</f>
        <v>1</v>
      </c>
      <c r="Y34" s="95">
        <f>C34+C36+C38</f>
        <v>3</v>
      </c>
      <c r="Z34" s="95">
        <f>D34+D36+D38</f>
        <v>2</v>
      </c>
      <c r="AA34" s="95">
        <f>Y34-Z34</f>
        <v>1</v>
      </c>
      <c r="AB34" s="8">
        <f>3*V34+W34</f>
        <v>6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3</v>
      </c>
      <c r="D35" s="13">
        <f>'Fase de grupos'!I38</f>
        <v>3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1</v>
      </c>
      <c r="W35" s="6">
        <f>K40</f>
        <v>0</v>
      </c>
      <c r="X35" s="6">
        <f>L40</f>
        <v>2</v>
      </c>
      <c r="Y35" s="6">
        <f>D34+C37+C39</f>
        <v>1</v>
      </c>
      <c r="Z35" s="6">
        <f>C34+D37+D39</f>
        <v>2</v>
      </c>
      <c r="AA35" s="6">
        <f>Y35-Z35</f>
        <v>-1</v>
      </c>
      <c r="AB35" s="10">
        <f>3*V35+W35</f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6</v>
      </c>
      <c r="Z36" s="6">
        <f>D35+C36+C39</f>
        <v>4</v>
      </c>
      <c r="AA36" s="6">
        <f>Y36-Z36</f>
        <v>2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3</v>
      </c>
      <c r="Z37" s="97">
        <f>C35+C37+C38</f>
        <v>5</v>
      </c>
      <c r="AA37" s="97">
        <f>Y37-Z37</f>
        <v>-2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0</v>
      </c>
      <c r="I40" s="92">
        <f t="shared" si="3"/>
        <v>1</v>
      </c>
      <c r="J40" s="90">
        <f t="shared" si="3"/>
        <v>1</v>
      </c>
      <c r="K40" s="91">
        <f t="shared" si="3"/>
        <v>0</v>
      </c>
      <c r="L40" s="92">
        <f t="shared" si="3"/>
        <v>2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1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2</v>
      </c>
      <c r="Z45" s="6">
        <f>C44+D47+D49</f>
        <v>7</v>
      </c>
      <c r="AA45" s="6">
        <f>Y45-Z45</f>
        <v>-5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5</v>
      </c>
      <c r="Z46" s="6">
        <f>D45+C46+C49</f>
        <v>4</v>
      </c>
      <c r="AA46" s="6">
        <f>Y46-Z46</f>
        <v>1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2</v>
      </c>
      <c r="Z47" s="97">
        <f>C45+C47+C48</f>
        <v>4</v>
      </c>
      <c r="AA47" s="97">
        <f>Y47-Z47</f>
        <v>-2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3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5</v>
      </c>
      <c r="Z54" s="95">
        <f>D54+D56+D58</f>
        <v>0</v>
      </c>
      <c r="AA54" s="95">
        <f>Y54-Z54</f>
        <v>5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4</v>
      </c>
      <c r="D55" s="13">
        <f>'Fase de grupos'!I58</f>
        <v>4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4</v>
      </c>
      <c r="Z55" s="6">
        <f>C54+D57+D59</f>
        <v>6</v>
      </c>
      <c r="AA55" s="6">
        <f>Y55-Z55</f>
        <v>-2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7</v>
      </c>
      <c r="Z56" s="6">
        <f>D55+C56+C59</f>
        <v>7</v>
      </c>
      <c r="AA56" s="6">
        <f>Y56-Z56</f>
        <v>0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5</v>
      </c>
      <c r="Z57" s="97">
        <f>C55+C57+C58</f>
        <v>8</v>
      </c>
      <c r="AA57" s="97">
        <f>Y57-Z57</f>
        <v>-3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3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0</v>
      </c>
      <c r="L60" s="92">
        <f t="shared" si="5"/>
        <v>2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6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1</v>
      </c>
      <c r="W64" s="95">
        <f>H70</f>
        <v>2</v>
      </c>
      <c r="X64" s="95">
        <f>I70</f>
        <v>0</v>
      </c>
      <c r="Y64" s="95">
        <f>C64+C66+C68</f>
        <v>9</v>
      </c>
      <c r="Z64" s="95">
        <f>D64+D66+D68</f>
        <v>3</v>
      </c>
      <c r="AA64" s="95">
        <f>Y64-Z64</f>
        <v>6</v>
      </c>
      <c r="AB64" s="8">
        <f>3*V64+W64</f>
        <v>5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4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3</v>
      </c>
      <c r="Z65" s="6">
        <f>C64+D67+D69</f>
        <v>10</v>
      </c>
      <c r="AA65" s="6">
        <f>Y65-Z65</f>
        <v>-7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0</v>
      </c>
      <c r="D66" s="13">
        <f>'Fase de grupos'!I69</f>
        <v>0</v>
      </c>
      <c r="E66" s="1" t="str">
        <f>'Fase de grupos'!J69</f>
        <v>Túnez</v>
      </c>
      <c r="G66" s="9">
        <f>IF(C66&gt;D66,1,0)</f>
        <v>0</v>
      </c>
      <c r="H66" s="6">
        <f>IF(C66=D66,1,0)</f>
        <v>1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1</v>
      </c>
      <c r="O66" s="13">
        <f>IF(D66&lt;C66,1,0)</f>
        <v>0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2</v>
      </c>
      <c r="X66" s="6">
        <f>O70</f>
        <v>1</v>
      </c>
      <c r="Y66" s="6">
        <f>C65+D66+D69</f>
        <v>3</v>
      </c>
      <c r="Z66" s="6">
        <f>D65+C66+C69</f>
        <v>6</v>
      </c>
      <c r="AA66" s="6">
        <f>Y66-Z66</f>
        <v>-3</v>
      </c>
      <c r="AB66" s="10">
        <f>3*V66+W66</f>
        <v>2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9</v>
      </c>
      <c r="Z67" s="97">
        <f>C65+C67+C68</f>
        <v>5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3</v>
      </c>
      <c r="D68" s="13">
        <f>'Fase de grupos'!I71</f>
        <v>3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2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1</v>
      </c>
      <c r="H70" s="91">
        <f t="shared" ref="H70:N70" si="6">SUM(H64:H69)</f>
        <v>2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2</v>
      </c>
      <c r="O70" s="92">
        <f>SUM(O64:O69)</f>
        <v>1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0</v>
      </c>
      <c r="D74" s="96">
        <f>'Fase de grupos'!I77</f>
        <v>0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2</v>
      </c>
      <c r="X74" s="95">
        <f>I80</f>
        <v>0</v>
      </c>
      <c r="Y74" s="95">
        <f>C74+C76+C78</f>
        <v>3</v>
      </c>
      <c r="Z74" s="95">
        <f>D74+D76+D78</f>
        <v>2</v>
      </c>
      <c r="AA74" s="95">
        <f>Y74-Z74</f>
        <v>1</v>
      </c>
      <c r="AB74" s="8">
        <f>3*V74+W74</f>
        <v>5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3</v>
      </c>
      <c r="X75" s="6">
        <f>L80</f>
        <v>0</v>
      </c>
      <c r="Y75" s="6">
        <f>D74+C77+C79</f>
        <v>1</v>
      </c>
      <c r="Z75" s="6">
        <f>C74+D77+D79</f>
        <v>1</v>
      </c>
      <c r="AA75" s="6">
        <f>Y75-Z75</f>
        <v>0</v>
      </c>
      <c r="AB75" s="10">
        <f>3*V75+W75</f>
        <v>3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4</v>
      </c>
      <c r="Z76" s="6">
        <f>D75+C76+C79</f>
        <v>2</v>
      </c>
      <c r="AA76" s="6">
        <f>Y76-Z76</f>
        <v>2</v>
      </c>
      <c r="AB76" s="10">
        <f>3*V76+W76</f>
        <v>5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1</v>
      </c>
      <c r="Z77" s="97">
        <f>C75+C77+C78</f>
        <v>4</v>
      </c>
      <c r="AA77" s="97">
        <f>Y77-Z77</f>
        <v>-3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2</v>
      </c>
      <c r="I80" s="92">
        <f t="shared" si="7"/>
        <v>0</v>
      </c>
      <c r="J80" s="90">
        <f t="shared" si="7"/>
        <v>0</v>
      </c>
      <c r="K80" s="91">
        <f t="shared" si="7"/>
        <v>3</v>
      </c>
      <c r="L80" s="92">
        <f t="shared" si="7"/>
        <v>0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Galvete Gonzalo</cp:lastModifiedBy>
  <dcterms:created xsi:type="dcterms:W3CDTF">2010-03-03T16:28:09Z</dcterms:created>
  <dcterms:modified xsi:type="dcterms:W3CDTF">2018-06-12T18:44:28Z</dcterms:modified>
</cp:coreProperties>
</file>