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730" windowHeight="7980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Z74" i="3" l="1"/>
  <c r="I78" i="3"/>
  <c r="Y74" i="3"/>
  <c r="AA74" i="3" s="1"/>
  <c r="I68" i="3"/>
  <c r="Y64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M70" i="3"/>
  <c r="V66" i="3" s="1"/>
  <c r="G60" i="3"/>
  <c r="V54" i="3" s="1"/>
  <c r="K50" i="3"/>
  <c r="W45" i="3" s="1"/>
  <c r="AA34" i="3"/>
  <c r="AA27" i="3"/>
  <c r="AA26" i="3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AB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6" i="3" l="1"/>
  <c r="AB65" i="3"/>
  <c r="AE65" i="3" s="1"/>
  <c r="AB45" i="3"/>
  <c r="AB34" i="3"/>
  <c r="AD36" i="3" s="1"/>
  <c r="AB37" i="3"/>
  <c r="AF34" i="3" s="1"/>
  <c r="AB46" i="3"/>
  <c r="AB17" i="3"/>
  <c r="AB75" i="3"/>
  <c r="AB47" i="3"/>
  <c r="AF47" i="3" s="1"/>
  <c r="AB35" i="3"/>
  <c r="AE36" i="3" s="1"/>
  <c r="AE34" i="3"/>
  <c r="AB16" i="3"/>
  <c r="AB77" i="3"/>
  <c r="AB76" i="3"/>
  <c r="AB74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B14" i="3"/>
  <c r="AE66" i="3" l="1"/>
  <c r="AE46" i="3"/>
  <c r="AF36" i="3"/>
  <c r="AH36" i="3" s="1"/>
  <c r="AF37" i="3"/>
  <c r="AD37" i="3"/>
  <c r="AD34" i="3"/>
  <c r="AH34" i="3" s="1"/>
  <c r="AF24" i="3"/>
  <c r="AF46" i="3"/>
  <c r="AE45" i="3"/>
  <c r="AE37" i="3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7" i="3" l="1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R38" i="2" s="1"/>
  <c r="AJ75" i="3"/>
  <c r="AJ67" i="3"/>
  <c r="AJ54" i="3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N58" i="2" l="1"/>
  <c r="Q38" i="2"/>
  <c r="S38" i="2"/>
  <c r="S39" i="2"/>
  <c r="T40" i="2"/>
  <c r="M40" i="2"/>
  <c r="N40" i="2"/>
  <c r="P40" i="2"/>
  <c r="R40" i="2"/>
  <c r="S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94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G15" i="5"/>
  <c r="C100" i="7" s="1"/>
  <c r="U48" i="2"/>
  <c r="V48" i="2"/>
  <c r="U49" i="2"/>
  <c r="V49" i="2"/>
  <c r="C103" i="7"/>
  <c r="J23" i="5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63" i="7" l="1"/>
  <c r="F63" i="7"/>
  <c r="C91" i="7"/>
  <c r="C58" i="7"/>
  <c r="C89" i="7"/>
  <c r="C87" i="7"/>
  <c r="F61" i="7"/>
  <c r="C57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M12" i="5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<sst xmlns="http://schemas.openxmlformats.org/spreadsheetml/2006/main" count="459" uniqueCount="226">
  <si>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</si>
  <si>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</si>
  <si>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</si>
  <si>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</si>
  <si>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</si>
  <si>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</si>
  <si>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</si>
  <si>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</si>
  <si>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</si>
  <si>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</si>
  <si>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</si>
  <si>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</si>
  <si>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</si>
  <si>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</si>
  <si>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</si>
  <si>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</si>
  <si>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</si>
  <si>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</si>
  <si>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</si>
  <si>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</si>
  <si>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</si>
  <si>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</si>
  <si>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</si>
  <si>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</si>
  <si>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</si>
  <si>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</si>
  <si>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</si>
  <si>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</si>
  <si>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</si>
  <si>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</si>
  <si>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</si>
  <si>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</si>
  <si>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</si>
  <si>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</si>
  <si>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</si>
  <si>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</si>
  <si>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</si>
  <si>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</si>
  <si>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</si>
  <si>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</si>
  <si>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</si>
  <si>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</si>
  <si>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</si>
  <si>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</si>
  <si>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</si>
  <si>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</si>
  <si>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</si>
  <si>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</si>
  <si>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</si>
  <si>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</si>
  <si>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</si>
  <si>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</si>
  <si>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</si>
  <si>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</si>
  <si>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</si>
  <si>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</si>
  <si>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</si>
  <si>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</si>
  <si>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</si>
  <si>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</si>
  <si>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</si>
  <si>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</si>
  <si>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</si>
  <si>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</si>
  <si>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</si>
  <si>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</si>
  <si>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</si>
  <si>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</si>
  <si>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</si>
  <si>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</si>
  <si>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</si>
  <si>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</si>
  <si>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</si>
  <si>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</si>
  <si>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</si>
  <si>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</si>
  <si>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</si>
  <si>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</si>
  <si>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</si>
  <si>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</si>
  <si>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</si>
  <si>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</si>
  <si>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</si>
  <si>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</si>
  <si>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</si>
  <si>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</si>
  <si>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</si>
  <si>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</si>
  <si>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</si>
  <si>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</si>
  <si>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</si>
  <si>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</si>
  <si>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</si>
  <si>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</si>
  <si>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</si>
  <si>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</si>
  <si>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</si>
  <si>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</si>
  <si>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</si>
  <si>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</si>
  <si>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</si>
  <si>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</si>
  <si>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</si>
  <si>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</si>
  <si>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</si>
  <si>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</si>
  <si>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</si>
  <si>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</si>
  <si>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</si>
  <si>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</si>
  <si>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</si>
  <si>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</si>
  <si>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</si>
  <si>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</si>
  <si>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</si>
  <si>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</si>
  <si>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</si>
  <si>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</si>
  <si>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</si>
  <si>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</si>
  <si>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</si>
  <si>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</si>
  <si>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</si>
  <si>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</si>
  <si>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</si>
  <si>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</si>
  <si>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</si>
  <si>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</si>
  <si>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</si>
  <si>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</si>
  <si>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</si>
  <si>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</si>
  <si>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</si>
  <si>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</si>
  <si>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</si>
  <si>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</si>
  <si>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</si>
  <si>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</si>
  <si>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</si>
  <si>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</si>
  <si>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</si>
  <si>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</si>
  <si>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</si>
  <si>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</si>
  <si>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</si>
  <si>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</si>
  <si>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</si>
  <si>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</si>
  <si>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</si>
  <si>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</si>
  <si>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</si>
  <si>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</si>
  <si>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</si>
  <si>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</si>
  <si>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</si>
  <si>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</si>
  <si>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</si>
  <si>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</si>
  <si>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</si>
  <si>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</si>
  <si>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</si>
  <si>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</si>
  <si>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</si>
  <si>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</si>
  <si>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</si>
  <si>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</si>
  <si>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</si>
  <si>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</si>
  <si>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</si>
  <si>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</si>
  <si>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</si>
  <si>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</si>
  <si>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</si>
  <si>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</si>
  <si>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</si>
  <si>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</si>
  <si>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</si>
  <si>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</si>
  <si>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</si>
  <si>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</si>
  <si>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</si>
  <si>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</si>
  <si>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</si>
  <si>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</si>
  <si>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</si>
  <si>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</si>
  <si>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</si>
  <si>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</si>
  <si>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</si>
  <si>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</si>
  <si>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</si>
  <si>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</si>
  <si>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</si>
  <si>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</si>
  <si>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</si>
  <si>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</si>
  <si>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</si>
  <si>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</si>
  <si>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</si>
  <si>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</si>
  <si>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</si>
  <si>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</si>
  <si>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</si>
  <si>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</si>
  <si>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</si>
  <si>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</si>
  <si>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</si>
  <si>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</si>
  <si>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</si>
  <si>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</si>
  <si>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</si>
  <si>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</si>
  <si>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</si>
  <si>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</si>
  <si>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</si>
  <si>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</si>
  <si>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</si>
  <si>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</si>
  <si>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</si>
  <si>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</si>
  <si>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</si>
  <si>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</si>
  <si>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</si>
  <si>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Antoine Griezmann</t>
  </si>
  <si>
    <t>Santiago Gonett</t>
  </si>
  <si>
    <t>xsantix@gmail.com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</si>
</sst>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15</xdr:col>
      <xdr:colOff>1213227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xsantix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K3" sqref="K3:S3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224</v>
      </c>
      <c r="F3" s="199"/>
      <c r="G3" s="200"/>
      <c r="H3" s="121"/>
      <c r="I3" s="121"/>
      <c r="J3" s="122" t="s">
        <v>30</v>
      </c>
      <c r="K3" s="201" t="s">
        <v>225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0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0</v>
      </c>
      <c r="S9" s="149">
        <f>IF('No modificar!!'!AJ4=2,'No modificar!!'!AA4,IF('No modificar!!'!AJ5=2,'No modificar!!'!AA5,IF('No modificar!!'!AJ6=2,'No modificar!!'!AA6,'No modificar!!'!AA7)))</f>
        <v>3</v>
      </c>
      <c r="T9" s="147">
        <f>IF('No modificar!!'!AJ4=2,'No modificar!!'!AB4,IF('No modificar!!'!AJ5=2,'No modificar!!'!AB5,IF('No modificar!!'!AJ6=2,'No modificar!!'!AB6,'No modificar!!'!AB7)))</f>
        <v>7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4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0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0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-7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11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9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9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7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5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0</v>
      </c>
      <c r="R20" s="99">
        <f>IF('No modificar!!'!AJ14=1,'No modificar!!'!Z14,IF('No modificar!!'!AJ15=1,'No modificar!!'!Z15,IF('No modificar!!'!AJ16=1,'No modificar!!'!Z16,'No modificar!!'!Z17)))</f>
        <v>7</v>
      </c>
      <c r="S20" s="99">
        <f>IF('No modificar!!'!AJ14=1,'No modificar!!'!AA14,IF('No modificar!!'!AJ15=1,'No modificar!!'!AA15,IF('No modificar!!'!AJ16=1,'No modificar!!'!AA16,'No modificar!!'!AA17)))</f>
        <v>-7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4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9</v>
      </c>
      <c r="S21" s="114">
        <f>IF('No modificar!!'!AJ14=0,'No modificar!!'!AA14,IF('No modificar!!'!AJ15=0,'No modificar!!'!AA15,IF('No modificar!!'!AJ16=0,'No modificar!!'!AA16,'No modificar!!'!AA17)))</f>
        <v>-9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4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8</v>
      </c>
      <c r="R28" s="146">
        <f>IF('No modificar!!'!AJ24=3,'No modificar!!'!Z24,IF('No modificar!!'!AJ25=3,'No modificar!!'!Z25,IF('No modificar!!'!AJ26=3,'No modificar!!'!Z26,'No modificar!!'!Z27)))</f>
        <v>0</v>
      </c>
      <c r="S28" s="146">
        <f>IF('No modificar!!'!AJ24=3,'No modificar!!'!AA24,IF('No modificar!!'!AJ25=3,'No modificar!!'!AA25,IF('No modificar!!'!AJ26=3,'No modificar!!'!AA26,'No modificar!!'!AA27)))</f>
        <v>8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3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2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-2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3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1</v>
      </c>
      <c r="O38" s="146">
        <f>IF('No modificar!!'!AJ34=3,'No modificar!!'!W34,IF('No modificar!!'!AJ35=3,'No modificar!!'!W35,IF('No modificar!!'!AJ36=3,'No modificar!!'!W36,'No modificar!!'!W37)))</f>
        <v>2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5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3</v>
      </c>
      <c r="T38" s="144">
        <f>IF('No modificar!!'!AJ34=3,'No modificar!!'!AB34,IF('No modificar!!'!AJ35=3,'No modificar!!'!AB35,IF('No modificar!!'!AJ36=3,'No modificar!!'!AB36,'No modificar!!'!AB37)))</f>
        <v>5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3</v>
      </c>
      <c r="R39" s="149">
        <f>IF('No modificar!!'!AJ34=2,'No modificar!!'!Z34,IF('No modificar!!'!AJ35=2,'No modificar!!'!Z35,IF('No modificar!!'!AJ36=2,'No modificar!!'!Z36,'No modificar!!'!Z37)))</f>
        <v>1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2</v>
      </c>
      <c r="P40" s="99">
        <f>IF('No modificar!!'!AJ34=1,'No modificar!!'!X34,IF('No modificar!!'!AJ35=1,'No modificar!!'!X35,IF('No modificar!!'!AJ36=1,'No modificar!!'!X36,'No modificar!!'!X37)))</f>
        <v>0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2</v>
      </c>
      <c r="S40" s="99">
        <f>IF('No modificar!!'!AJ34=1,'No modificar!!'!AA34,IF('No modificar!!'!AJ35=1,'No modificar!!'!AA35,IF('No modificar!!'!AJ36=1,'No modificar!!'!AA36,'No modificar!!'!AA37)))</f>
        <v>1</v>
      </c>
      <c r="T40" s="110">
        <f>IF('No modificar!!'!AJ34=1,'No modificar!!'!AB34,IF('No modificar!!'!AJ35=1,'No modificar!!'!AB35,IF('No modificar!!'!AJ36=1,'No modificar!!'!AB36,'No modificar!!'!AB37)))</f>
        <v>5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0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7</v>
      </c>
      <c r="S41" s="114">
        <f>IF('No modificar!!'!AJ34=0,'No modificar!!'!AA34,IF('No modificar!!'!AJ35=0,'No modificar!!'!AA35,IF('No modificar!!'!AJ36=0,'No modificar!!'!AA36,'No modificar!!'!AA37)))</f>
        <v>-6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10</v>
      </c>
      <c r="R48" s="146">
        <f>IF('No modificar!!'!AJ44=3,'No modificar!!'!Z44,IF('No modificar!!'!AJ45=3,'No modificar!!'!Z45,IF('No modificar!!'!AJ46=3,'No modificar!!'!Z46,'No modificar!!'!Z47)))</f>
        <v>0</v>
      </c>
      <c r="S48" s="146">
        <f>IF('No modificar!!'!AJ44=3,'No modificar!!'!AA44,IF('No modificar!!'!AJ45=3,'No modificar!!'!AA45,IF('No modificar!!'!AJ46=3,'No modificar!!'!AA46,'No modificar!!'!AA47)))</f>
        <v>10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4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5</v>
      </c>
      <c r="S49" s="149">
        <f>IF('No modificar!!'!AJ44=2,'No modificar!!'!AA44,IF('No modificar!!'!AJ45=2,'No modificar!!'!AA45,IF('No modificar!!'!AJ46=2,'No modificar!!'!AA46,'No modificar!!'!AA47)))</f>
        <v>-2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6</v>
      </c>
      <c r="S50" s="99">
        <f>IF('No modificar!!'!AJ44=1,'No modificar!!'!AA44,IF('No modificar!!'!AJ45=1,'No modificar!!'!AA45,IF('No modificar!!'!AJ46=1,'No modificar!!'!AA46,'No modificar!!'!AA47)))</f>
        <v>-4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-4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2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2</v>
      </c>
      <c r="O58" s="146">
        <f>IF('No modificar!!'!AJ54=3,'No modificar!!'!W54,IF('No modificar!!'!AJ55=3,'No modificar!!'!W55,IF('No modificar!!'!AJ56=3,'No modificar!!'!W56,'No modificar!!'!W57)))</f>
        <v>1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9</v>
      </c>
      <c r="R58" s="146">
        <f>IF('No modificar!!'!AJ54=3,'No modificar!!'!Z54,IF('No modificar!!'!AJ55=3,'No modificar!!'!Z55,IF('No modificar!!'!AJ56=3,'No modificar!!'!Z56,'No modificar!!'!Z57)))</f>
        <v>3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7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0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2</v>
      </c>
      <c r="T59" s="147">
        <f>IF('No modificar!!'!AJ54=2,'No modificar!!'!AB54,IF('No modificar!!'!AJ55=2,'No modificar!!'!AB55,IF('No modificar!!'!AJ56=2,'No modificar!!'!AB56,'No modificar!!'!AB57)))</f>
        <v>7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6</v>
      </c>
      <c r="S60" s="99">
        <f>IF('No modificar!!'!AJ54=1,'No modificar!!'!AA54,IF('No modificar!!'!AJ55=1,'No modificar!!'!AA55,IF('No modificar!!'!AJ56=1,'No modificar!!'!AA56,'No modificar!!'!AA57)))</f>
        <v>-4</v>
      </c>
      <c r="T60" s="110">
        <f>IF('No modificar!!'!AJ54=1,'No modificar!!'!AB54,IF('No modificar!!'!AJ55=1,'No modificar!!'!AB55,IF('No modificar!!'!AJ56=1,'No modificar!!'!AB56,'No modificar!!'!AB57)))</f>
        <v>1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4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5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10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9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4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7</v>
      </c>
      <c r="R69" s="149">
        <f>IF('No modificar!!'!AJ64=2,'No modificar!!'!Z64,IF('No modificar!!'!AJ65=2,'No modificar!!'!Z65,IF('No modificar!!'!AJ66=2,'No modificar!!'!Z66,'No modificar!!'!Z67)))</f>
        <v>1</v>
      </c>
      <c r="S69" s="149">
        <f>IF('No modificar!!'!AJ64=2,'No modificar!!'!AA64,IF('No modificar!!'!AJ65=2,'No modificar!!'!AA65,IF('No modificar!!'!AJ66=2,'No modificar!!'!AA66,'No modificar!!'!AA67)))</f>
        <v>6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0</v>
      </c>
      <c r="R70" s="99">
        <f>IF('No modificar!!'!AJ64=1,'No modificar!!'!Z64,IF('No modificar!!'!AJ65=1,'No modificar!!'!Z65,IF('No modificar!!'!AJ66=1,'No modificar!!'!Z66,'No modificar!!'!Z67)))</f>
        <v>7</v>
      </c>
      <c r="S70" s="99">
        <f>IF('No modificar!!'!AJ64=1,'No modificar!!'!AA64,IF('No modificar!!'!AJ65=1,'No modificar!!'!AA65,IF('No modificar!!'!AJ66=1,'No modificar!!'!AA66,'No modificar!!'!AA67)))</f>
        <v>-7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8</v>
      </c>
      <c r="S71" s="114">
        <f>IF('No modificar!!'!AJ64=0,'No modificar!!'!AA64,IF('No modificar!!'!AJ65=0,'No modificar!!'!AA65,IF('No modificar!!'!AJ66=0,'No modificar!!'!AA66,'No modificar!!'!AA67)))</f>
        <v>-8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2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Japón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6</v>
      </c>
      <c r="R79" s="149">
        <f>IF('No modificar!!'!AJ74=2,'No modificar!!'!Z74,IF('No modificar!!'!AJ75=2,'No modificar!!'!Z75,IF('No modificar!!'!AJ76=2,'No modificar!!'!Z76,'No modificar!!'!Z77)))</f>
        <v>5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3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N25" sqref="N25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8.4257812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0</v>
      </c>
      <c r="F8" s="169"/>
      <c r="G8" s="185" t="str">
        <f>IF(E7&gt;E8,D7,IF(E8&gt;E7,D8,"Manualmente"))</f>
        <v>Uruguay</v>
      </c>
      <c r="H8" s="185">
        <v>0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Francia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3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Francia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">
        <v>94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">
        <v>90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1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">
        <v>70</v>
      </c>
      <c r="K16" s="185">
        <v>0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3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223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0</v>
      </c>
      <c r="F22" s="169"/>
      <c r="G22" s="185" t="str">
        <f>IF(E21&gt;E22,D21,IF(E22&gt;E21,D22,"Manualmente"))</f>
        <v>España</v>
      </c>
      <c r="H22" s="185">
        <v>3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3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0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1</v>
      </c>
      <c r="F24" s="169"/>
      <c r="G24" s="185" t="str">
        <f>IF(E24&gt;E25,D24,IF(E25&gt;E24,D25,"Manualmente"))</f>
        <v>Perú</v>
      </c>
      <c r="H24" s="185">
        <v>0</v>
      </c>
      <c r="I24" s="169"/>
      <c r="J24" s="169"/>
      <c r="K24" s="169"/>
      <c r="L24" s="169"/>
      <c r="M24" s="165" t="s">
        <v>113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2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1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0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0</v>
      </c>
      <c r="F31" s="169"/>
      <c r="G31" s="185" t="str">
        <f>IF(E31&gt;E32,D31,IF(E32&gt;E31,D32,"Manualmente"))</f>
        <v>Inglaterra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2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5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2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0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4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5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3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4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4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3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0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4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4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3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0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3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4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0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0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3</v>
      </c>
      <c r="E59" s="172">
        <f>'Fase final'!E18</f>
        <v>1</v>
      </c>
      <c r="F59" s="188" t="str">
        <f>'Fase final'!D18</f>
        <v>Japón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1</v>
      </c>
      <c r="E61" s="172">
        <f>'Fase final'!E25</f>
        <v>2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0</v>
      </c>
      <c r="E63" s="50">
        <f>'Fase final'!E32</f>
        <v>2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0</v>
      </c>
      <c r="E66" s="52">
        <f>'Fase final'!H10</f>
        <v>3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1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3</v>
      </c>
      <c r="E68" s="48">
        <f>'Fase final'!H24</f>
        <v>0</v>
      </c>
      <c r="F68" s="49" t="str">
        <f>'Fase final'!G24</f>
        <v>Perú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1</v>
      </c>
      <c r="E69" s="50">
        <f>'Fase final'!H31</f>
        <v>0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1</v>
      </c>
      <c r="E72" s="64">
        <f>'Fase final'!K16</f>
        <v>0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0</v>
      </c>
      <c r="E73" s="16">
        <f>'Fase final'!K30</f>
        <v>0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Francia</v>
      </c>
      <c r="D76" s="46">
        <f>'Fase final'!N12</f>
        <v>2</v>
      </c>
      <c r="E76" s="42">
        <f>'Fase final'!N14</f>
        <v>1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3</v>
      </c>
      <c r="E77" s="16">
        <f>'Fase final'!N24</f>
        <v>2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Japón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Perú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Francia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Francia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Antoine Griezmann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2</v>
      </c>
      <c r="W4" s="15">
        <f>H10</f>
        <v>1</v>
      </c>
      <c r="X4" s="15">
        <f>I10</f>
        <v>0</v>
      </c>
      <c r="Y4" s="15">
        <f>C4+C6+C8</f>
        <v>3</v>
      </c>
      <c r="Z4" s="15">
        <f>D4+D6+D8</f>
        <v>0</v>
      </c>
      <c r="AA4" s="15">
        <f>Y4-Z4</f>
        <v>3</v>
      </c>
      <c r="AB4" s="8">
        <f>3*V4+W4</f>
        <v>7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0</v>
      </c>
      <c r="Z5" s="6">
        <f>C4+D7+D9</f>
        <v>7</v>
      </c>
      <c r="AA5" s="6">
        <f>Y5-Z5</f>
        <v>-7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0</v>
      </c>
      <c r="E6" s="1" t="str">
        <f>'Fase de grupos'!J9</f>
        <v>Egipto</v>
      </c>
      <c r="G6" s="9">
        <f>IF(C6&gt;D6,1,0)</f>
        <v>1</v>
      </c>
      <c r="H6" s="6">
        <f>IF(C6=D6,1,0)</f>
        <v>0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0</v>
      </c>
      <c r="O6" s="13">
        <f>IF(D6&lt;C6,1,0)</f>
        <v>1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0</v>
      </c>
      <c r="X6" s="6">
        <f>O10</f>
        <v>2</v>
      </c>
      <c r="Y6" s="6">
        <f>C5+D6+D9</f>
        <v>2</v>
      </c>
      <c r="Z6" s="6">
        <f>D5+C6+C9</f>
        <v>3</v>
      </c>
      <c r="AA6" s="6">
        <f>Y6-Z6</f>
        <v>-1</v>
      </c>
      <c r="AB6" s="10">
        <f>3*V6+W6</f>
        <v>3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4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6</v>
      </c>
      <c r="Z7" s="16">
        <f>C5+C7+C8</f>
        <v>1</v>
      </c>
      <c r="AA7" s="16">
        <f>Y7-Z7</f>
        <v>5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0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2</v>
      </c>
      <c r="H10" s="7">
        <f t="shared" ref="H10:Q10" si="0">SUM(H4:H9)</f>
        <v>1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0</v>
      </c>
      <c r="O10" s="3">
        <f>SUM(O4:O9)</f>
        <v>2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9</v>
      </c>
      <c r="Z14" s="22">
        <f>D14+D16+D18</f>
        <v>2</v>
      </c>
      <c r="AA14" s="22">
        <f>Y14-Z14</f>
        <v>7</v>
      </c>
      <c r="AB14" s="8">
        <f>3*V14+W14</f>
        <v>7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11</v>
      </c>
      <c r="Z15" s="6">
        <f>C14+D17+D19</f>
        <v>2</v>
      </c>
      <c r="AA15" s="6">
        <f>Y15-Z15</f>
        <v>9</v>
      </c>
      <c r="AB15" s="10">
        <f>3*V15+W15</f>
        <v>7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0</v>
      </c>
      <c r="Z16" s="6">
        <f>D15+C16+C19</f>
        <v>7</v>
      </c>
      <c r="AA16" s="6">
        <f>Y16-Z16</f>
        <v>-7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5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0</v>
      </c>
      <c r="Z17" s="16">
        <f>C15+C17+C18</f>
        <v>9</v>
      </c>
      <c r="AA17" s="16">
        <f>Y17-Z17</f>
        <v>-9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4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4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8</v>
      </c>
      <c r="Z24" s="22">
        <f>D24+D26+D28</f>
        <v>0</v>
      </c>
      <c r="AA24" s="22">
        <f>Y24-Z24</f>
        <v>8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2</v>
      </c>
      <c r="X25" s="6">
        <f>L30</f>
        <v>1</v>
      </c>
      <c r="Y25" s="6">
        <f>D24+C27+C29</f>
        <v>2</v>
      </c>
      <c r="Z25" s="6">
        <f>C24+D27+D29</f>
        <v>4</v>
      </c>
      <c r="AA25" s="6">
        <f>Y25-Z25</f>
        <v>-2</v>
      </c>
      <c r="AB25" s="10">
        <f>3*V25+W25</f>
        <v>2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2</v>
      </c>
      <c r="Z26" s="6">
        <f>D25+C26+C29</f>
        <v>4</v>
      </c>
      <c r="AA26" s="6">
        <f>Y26-Z26</f>
        <v>-2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1</v>
      </c>
      <c r="Z27" s="16">
        <f>C25+C27+C28</f>
        <v>5</v>
      </c>
      <c r="AA27" s="16">
        <f>Y27-Z27</f>
        <v>-4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3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2</v>
      </c>
      <c r="L30" s="20">
        <f t="shared" si="2"/>
        <v>1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2</v>
      </c>
      <c r="X34" s="95">
        <f>I40</f>
        <v>0</v>
      </c>
      <c r="Y34" s="95">
        <f>C34+C36+C38</f>
        <v>3</v>
      </c>
      <c r="Z34" s="95">
        <f>D34+D36+D38</f>
        <v>1</v>
      </c>
      <c r="AA34" s="95">
        <f>Y34-Z34</f>
        <v>2</v>
      </c>
      <c r="AB34" s="8">
        <f>3*V34+W34</f>
        <v>5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1</v>
      </c>
      <c r="Z35" s="6">
        <f>C34+D37+D39</f>
        <v>7</v>
      </c>
      <c r="AA35" s="6">
        <f>Y35-Z35</f>
        <v>-6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2</v>
      </c>
      <c r="X36" s="6">
        <f>O40</f>
        <v>0</v>
      </c>
      <c r="Y36" s="6">
        <f>C35+D36+D39</f>
        <v>5</v>
      </c>
      <c r="Z36" s="6">
        <f>D35+C36+C39</f>
        <v>2</v>
      </c>
      <c r="AA36" s="6">
        <f>Y36-Z36</f>
        <v>3</v>
      </c>
      <c r="AB36" s="10">
        <f>3*V36+W36</f>
        <v>5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2</v>
      </c>
      <c r="X37" s="97">
        <f>R40</f>
        <v>0</v>
      </c>
      <c r="Y37" s="97">
        <f>D35+D37+D38</f>
        <v>3</v>
      </c>
      <c r="Z37" s="97">
        <f>C35+C37+C38</f>
        <v>2</v>
      </c>
      <c r="AA37" s="97">
        <f>Y37-Z37</f>
        <v>1</v>
      </c>
      <c r="AB37" s="12">
        <f>3*V37+W37</f>
        <v>5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0</v>
      </c>
      <c r="D38" s="13">
        <f>'Fase de grupos'!I41</f>
        <v>0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1</v>
      </c>
      <c r="H40" s="91">
        <f t="shared" ref="H40:N40" si="3">SUM(H34:H39)</f>
        <v>2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1</v>
      </c>
      <c r="N40" s="91">
        <f t="shared" si="3"/>
        <v>2</v>
      </c>
      <c r="O40" s="92">
        <f>SUM(O34:O39)</f>
        <v>0</v>
      </c>
      <c r="P40" s="91">
        <f>SUM(P34:P39)</f>
        <v>1</v>
      </c>
      <c r="Q40" s="91">
        <f>SUM(Q34:Q39)</f>
        <v>2</v>
      </c>
      <c r="R40" s="92">
        <f>SUM(R34:R39)</f>
        <v>0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10</v>
      </c>
      <c r="Z44" s="95">
        <f>D44+D46+D48</f>
        <v>0</v>
      </c>
      <c r="AA44" s="95">
        <f>Y44-Z44</f>
        <v>10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3</v>
      </c>
      <c r="Z45" s="6">
        <f>C44+D47+D49</f>
        <v>5</v>
      </c>
      <c r="AA45" s="6">
        <f>Y45-Z45</f>
        <v>-2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4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2</v>
      </c>
      <c r="X46" s="6">
        <f>O50</f>
        <v>1</v>
      </c>
      <c r="Y46" s="6">
        <f>C45+D46+D49</f>
        <v>2</v>
      </c>
      <c r="Z46" s="6">
        <f>D45+C46+C49</f>
        <v>6</v>
      </c>
      <c r="AA46" s="6">
        <f>Y46-Z46</f>
        <v>-4</v>
      </c>
      <c r="AB46" s="10">
        <f>3*V46+W46</f>
        <v>2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2</v>
      </c>
      <c r="Z47" s="97">
        <f>C45+C47+C48</f>
        <v>6</v>
      </c>
      <c r="AA47" s="97">
        <f>Y47-Z47</f>
        <v>-4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2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2</v>
      </c>
      <c r="E54" s="1" t="str">
        <f>'Fase de grupos'!J57</f>
        <v>México</v>
      </c>
      <c r="G54" s="9">
        <f>IF(C54&gt;D54,1,0)</f>
        <v>0</v>
      </c>
      <c r="H54" s="6">
        <f>IF(C54=D54,1,0)</f>
        <v>1</v>
      </c>
      <c r="I54" s="13">
        <f>IF(C54&lt;D54,1,0)</f>
        <v>0</v>
      </c>
      <c r="J54" s="9">
        <f>IF(D54&gt;C54,1,0)</f>
        <v>0</v>
      </c>
      <c r="K54" s="6">
        <f>IF(D54=C54,1,0)</f>
        <v>1</v>
      </c>
      <c r="L54" s="13">
        <f>IF(D54&lt;C54,1,0)</f>
        <v>0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2</v>
      </c>
      <c r="W54" s="95">
        <f>H60</f>
        <v>1</v>
      </c>
      <c r="X54" s="95">
        <f>I60</f>
        <v>0</v>
      </c>
      <c r="Y54" s="95">
        <f>C54+C56+C58</f>
        <v>9</v>
      </c>
      <c r="Z54" s="95">
        <f>D54+D56+D58</f>
        <v>3</v>
      </c>
      <c r="AA54" s="95">
        <f>Y54-Z54</f>
        <v>6</v>
      </c>
      <c r="AB54" s="8">
        <f>3*V54+W54</f>
        <v>7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2</v>
      </c>
      <c r="W55" s="6">
        <f>K60</f>
        <v>1</v>
      </c>
      <c r="X55" s="6">
        <f>L60</f>
        <v>0</v>
      </c>
      <c r="Y55" s="6">
        <f>D54+C57+C59</f>
        <v>5</v>
      </c>
      <c r="Z55" s="6">
        <f>C54+D57+D59</f>
        <v>3</v>
      </c>
      <c r="AA55" s="6">
        <f>Y55-Z55</f>
        <v>2</v>
      </c>
      <c r="AB55" s="10">
        <f>3*V55+W55</f>
        <v>7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2</v>
      </c>
      <c r="Z56" s="6">
        <f>D55+C56+C59</f>
        <v>6</v>
      </c>
      <c r="AA56" s="6">
        <f>Y56-Z56</f>
        <v>-4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2</v>
      </c>
      <c r="Z57" s="97">
        <f>C55+C57+C58</f>
        <v>6</v>
      </c>
      <c r="AA57" s="97">
        <f>Y57-Z57</f>
        <v>-4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4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2</v>
      </c>
      <c r="H60" s="91">
        <f t="shared" ref="H60:N60" si="5">SUM(H54:H59)</f>
        <v>1</v>
      </c>
      <c r="I60" s="92">
        <f t="shared" si="5"/>
        <v>0</v>
      </c>
      <c r="J60" s="90">
        <f t="shared" si="5"/>
        <v>2</v>
      </c>
      <c r="K60" s="91">
        <f t="shared" si="5"/>
        <v>1</v>
      </c>
      <c r="L60" s="92">
        <f t="shared" si="5"/>
        <v>0</v>
      </c>
      <c r="M60" s="90">
        <f t="shared" si="5"/>
        <v>0</v>
      </c>
      <c r="N60" s="91">
        <f t="shared" si="5"/>
        <v>1</v>
      </c>
      <c r="O60" s="92">
        <f>SUM(O54:O59)</f>
        <v>2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5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10</v>
      </c>
      <c r="Z64" s="95">
        <f>D64+D66+D68</f>
        <v>1</v>
      </c>
      <c r="AA64" s="95">
        <f>Y64-Z64</f>
        <v>9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0</v>
      </c>
      <c r="Z65" s="6">
        <f>C64+D67+D69</f>
        <v>8</v>
      </c>
      <c r="AA65" s="6">
        <f>Y65-Z65</f>
        <v>-8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4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0</v>
      </c>
      <c r="Z66" s="6">
        <f>D65+C66+C69</f>
        <v>7</v>
      </c>
      <c r="AA66" s="6">
        <f>Y66-Z66</f>
        <v>-7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7</v>
      </c>
      <c r="Z67" s="97">
        <f>C65+C67+C68</f>
        <v>1</v>
      </c>
      <c r="AA67" s="97">
        <f>Y67-Z67</f>
        <v>6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2</v>
      </c>
      <c r="X74" s="95">
        <f>I80</f>
        <v>1</v>
      </c>
      <c r="Y74" s="95">
        <f>C74+C76+C78</f>
        <v>3</v>
      </c>
      <c r="Z74" s="95">
        <f>D74+D76+D78</f>
        <v>4</v>
      </c>
      <c r="AA74" s="95">
        <f>Y74-Z74</f>
        <v>-1</v>
      </c>
      <c r="AB74" s="8">
        <f>3*V74+W74</f>
        <v>2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2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0</v>
      </c>
      <c r="N75" s="6">
        <f>IF(C75=D75,1,0)</f>
        <v>1</v>
      </c>
      <c r="O75" s="13">
        <f>IF(C75&lt;D75,1,0)</f>
        <v>0</v>
      </c>
      <c r="P75" s="6">
        <f>IF(D75&gt;C75,1,0)</f>
        <v>0</v>
      </c>
      <c r="Q75" s="6">
        <f>IF(D75=C75,1,0)</f>
        <v>1</v>
      </c>
      <c r="R75" s="13">
        <f>IF(D75&lt;C75,1,0)</f>
        <v>0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3</v>
      </c>
      <c r="Z75" s="6">
        <f>C74+D77+D79</f>
        <v>6</v>
      </c>
      <c r="AA75" s="6">
        <f>Y75-Z75</f>
        <v>-3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6</v>
      </c>
      <c r="Z76" s="6">
        <f>D75+C76+C79</f>
        <v>3</v>
      </c>
      <c r="AA76" s="6">
        <f>Y76-Z76</f>
        <v>3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3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2</v>
      </c>
      <c r="X77" s="97">
        <f>R80</f>
        <v>0</v>
      </c>
      <c r="Y77" s="97">
        <f>D75+D77+D78</f>
        <v>6</v>
      </c>
      <c r="Z77" s="97">
        <f>C75+C77+C78</f>
        <v>5</v>
      </c>
      <c r="AA77" s="97">
        <f>Y77-Z77</f>
        <v>1</v>
      </c>
      <c r="AB77" s="12">
        <f>3*V77+W77</f>
        <v>5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2</v>
      </c>
      <c r="I80" s="92">
        <f t="shared" si="7"/>
        <v>1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1</v>
      </c>
      <c r="Q80" s="91">
        <f>SUM(Q74:Q79)</f>
        <v>2</v>
      </c>
      <c r="R80" s="92">
        <f>SUM(R74:R79)</f>
        <v>0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Galvete Gonzalo</cp:lastModifiedBy>
  <dcterms:created xsi:type="dcterms:W3CDTF">2010-03-03T16:28:09Z</dcterms:created>
  <dcterms:modified xsi:type="dcterms:W3CDTF">2018-06-11T16:17:53Z</dcterms:modified>
</cp:coreProperties>
</file>