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Y74" i="3"/>
  <c r="Z74" i="3"/>
  <c r="AA74" i="3" s="1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K60" i="3"/>
  <c r="W55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B36" i="3"/>
  <c r="AD36" i="3" s="1"/>
  <c r="AB46" i="3"/>
  <c r="AE46" i="3" s="1"/>
  <c r="AB17" i="3"/>
  <c r="AB75" i="3"/>
  <c r="AE65" i="3"/>
  <c r="AB47" i="3"/>
  <c r="AF47" i="3" s="1"/>
  <c r="AB35" i="3"/>
  <c r="AE36" i="3" s="1"/>
  <c r="AF34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6" i="3" l="1"/>
  <c r="AE34" i="3"/>
  <c r="AF37" i="3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N40" i="2"/>
  <c r="R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C104" i="7"/>
  <c r="V58" i="2"/>
  <c r="U58" i="2"/>
  <c r="V59" i="2"/>
  <c r="U59" i="2"/>
  <c r="C91" i="7"/>
  <c r="C100" i="7"/>
  <c r="C89" i="7"/>
  <c r="U48" i="2"/>
  <c r="V48" i="2"/>
  <c r="U49" i="2"/>
  <c r="V49" i="2"/>
  <c r="C103" i="7"/>
  <c r="C57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58" i="7"/>
  <c r="C87" i="7"/>
  <c r="C85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<sst xmlns="http://schemas.openxmlformats.org/spreadsheetml/2006/main" count="472" uniqueCount="227">
  <si>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</si>
  <si>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</si>
  <si>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</si>
  <si>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</si>
  <si>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</si>
  <si>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</si>
  <si>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</si>
  <si>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</si>
  <si>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</si>
  <si>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</si>
  <si>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</si>
  <si>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</si>
  <si>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</si>
  <si>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</si>
  <si>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</si>
  <si>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</si>
  <si>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</si>
  <si>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</si>
  <si>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</si>
  <si>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</si>
  <si>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</si>
  <si>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</si>
  <si>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</si>
  <si>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</si>
  <si>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</si>
  <si>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</si>
  <si>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</si>
  <si>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</si>
  <si>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</si>
  <si>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</si>
  <si>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</si>
  <si>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</si>
  <si>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</si>
  <si>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</si>
  <si>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</si>
  <si>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</si>
  <si>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</si>
  <si>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</si>
  <si>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</si>
  <si>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</si>
  <si>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</si>
  <si>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</si>
  <si>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</si>
  <si>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</si>
  <si>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</si>
  <si>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</si>
  <si>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</si>
  <si>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</si>
  <si>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</si>
  <si>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</si>
  <si>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</si>
  <si>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</si>
  <si>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</si>
  <si>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</si>
  <si>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</si>
  <si>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</si>
  <si>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</si>
  <si>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</si>
  <si>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</si>
  <si>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</si>
  <si>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</si>
  <si>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</si>
  <si>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</si>
  <si>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</si>
  <si>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</si>
  <si>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</si>
  <si>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</si>
  <si>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</si>
  <si>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</si>
  <si>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</si>
  <si>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</si>
  <si>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</si>
  <si>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</si>
  <si>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</si>
  <si>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</si>
  <si>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</si>
  <si>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</si>
  <si>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</si>
  <si>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</si>
  <si>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</si>
  <si>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</si>
  <si>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</si>
  <si>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</si>
  <si>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</si>
  <si>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</si>
  <si>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</si>
  <si>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</si>
  <si>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</si>
  <si>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</si>
  <si>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</si>
  <si>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</si>
  <si>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</si>
  <si>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</si>
  <si>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</si>
  <si>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</si>
  <si>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</si>
  <si>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</si>
  <si>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</si>
  <si>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</si>
  <si>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</si>
  <si>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</si>
  <si>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</si>
  <si>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</si>
  <si>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</si>
  <si>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</si>
  <si>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</si>
  <si>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</si>
  <si>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</si>
  <si>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</si>
  <si>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</si>
  <si>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</si>
  <si>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</si>
  <si>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</si>
  <si>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</si>
  <si>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</si>
  <si>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</si>
  <si>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</si>
  <si>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</si>
  <si>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</si>
  <si>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</si>
  <si>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</si>
  <si>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</si>
  <si>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</si>
  <si>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</si>
  <si>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</si>
  <si>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</si>
  <si>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</si>
  <si>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</si>
  <si>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</si>
  <si>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</si>
  <si>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</si>
  <si>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</si>
  <si>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</si>
  <si>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</si>
  <si>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</si>
  <si>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</si>
  <si>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</si>
  <si>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</si>
  <si>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</si>
  <si>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</si>
  <si>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</si>
  <si>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</si>
  <si>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</si>
  <si>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</si>
  <si>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</si>
  <si>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</si>
  <si>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</si>
  <si>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</si>
  <si>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</si>
  <si>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</si>
  <si>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</si>
  <si>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</si>
  <si>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</si>
  <si>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</si>
  <si>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</si>
  <si>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</si>
  <si>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</si>
  <si>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</si>
  <si>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</si>
  <si>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</si>
  <si>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</si>
  <si>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</si>
  <si>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</si>
  <si>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</si>
  <si>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</si>
  <si>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</si>
  <si>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</si>
  <si>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</si>
  <si>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</si>
  <si>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</si>
  <si>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</si>
  <si>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</si>
  <si>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</si>
  <si>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</si>
  <si>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</si>
  <si>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</si>
  <si>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</si>
  <si>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</si>
  <si>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</si>
  <si>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</si>
  <si>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</si>
  <si>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</si>
  <si>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</si>
  <si>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</si>
  <si>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</si>
  <si>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</si>
  <si>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</si>
  <si>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</si>
  <si>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</si>
  <si>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</si>
  <si>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</si>
  <si>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</si>
  <si>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</si>
  <si>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</si>
  <si>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</si>
  <si>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</si>
  <si>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</si>
  <si>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</si>
  <si>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</si>
  <si>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</si>
  <si>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</si>
  <si>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</si>
  <si>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</si>
  <si>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</si>
  <si>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</si>
  <si>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</si>
  <si>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</si>
  <si>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</si>
  <si>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</si>
  <si>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</si>
  <si>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</si>
  <si>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</si>
  <si>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</si>
  <si>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</si>
  <si>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</si>
  <si>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</si>
  <si>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</si>
  <si>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</si>
  <si>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</si>
  <si>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</si>
  <si>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</si>
  <si>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</si>
  <si>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</si>
  <si>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José Passarini</t>
  </si>
  <si>
    <t>josepasa@gmail.com</t>
  </si>
  <si>
    <t>Belgica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</si>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</sst>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15" fillId="9" borderId="6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sepas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6" t="s">
        <v>79</v>
      </c>
      <c r="F2" s="196"/>
      <c r="G2" s="196"/>
      <c r="H2" s="196"/>
      <c r="I2" s="196"/>
    </row>
    <row r="3" spans="2:9" ht="15.75" thickBot="1">
      <c r="C3" t="s">
        <v>49</v>
      </c>
      <c r="E3" s="197" t="s">
        <v>83</v>
      </c>
      <c r="F3" s="197"/>
      <c r="G3" s="197"/>
      <c r="H3" s="197"/>
      <c r="I3" s="197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8" t="s">
        <v>82</v>
      </c>
      <c r="F19" s="198"/>
      <c r="G19" s="198"/>
      <c r="H19" s="198"/>
      <c r="I19" s="198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H83" sqref="H8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9" t="s">
        <v>223</v>
      </c>
      <c r="F3" s="200"/>
      <c r="G3" s="201"/>
      <c r="H3" s="121"/>
      <c r="I3" s="121"/>
      <c r="J3" s="122" t="s">
        <v>30</v>
      </c>
      <c r="K3" s="202" t="s">
        <v>224</v>
      </c>
      <c r="L3" s="203"/>
      <c r="M3" s="203"/>
      <c r="N3" s="203"/>
      <c r="O3" s="203"/>
      <c r="P3" s="203"/>
      <c r="Q3" s="203"/>
      <c r="R3" s="203"/>
      <c r="S3" s="204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5" t="s">
        <v>7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1</v>
      </c>
      <c r="R9" s="149">
        <f>IF('No modificar!!'!AJ4=2,'No modificar!!'!Z4,IF('No modificar!!'!AJ5=2,'No modificar!!'!Z5,IF('No modificar!!'!AJ6=2,'No modificar!!'!Z6,'No modificar!!'!Z7)))</f>
        <v>0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5" t="s">
        <v>17</v>
      </c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0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4</v>
      </c>
      <c r="I21" s="135">
        <v>2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4</v>
      </c>
      <c r="R21" s="114">
        <f>IF('No modificar!!'!AJ14=0,'No modificar!!'!Z14,IF('No modificar!!'!AJ15=0,'No modificar!!'!Z15,IF('No modificar!!'!AJ16=0,'No modificar!!'!Z16,'No modificar!!'!Z17)))</f>
        <v>10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5" t="s">
        <v>18</v>
      </c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0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1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5" t="s">
        <v>98</v>
      </c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5" t="s">
        <v>102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0</v>
      </c>
      <c r="I47" s="195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5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1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5" t="s">
        <v>107</v>
      </c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0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1</v>
      </c>
      <c r="O58" s="146">
        <f>IF('No modificar!!'!AJ54=3,'No modificar!!'!W54,IF('No modificar!!'!AJ55=3,'No modificar!!'!W55,IF('No modificar!!'!AJ56=3,'No modificar!!'!W56,'No modificar!!'!W57)))</f>
        <v>2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3</v>
      </c>
      <c r="T58" s="144">
        <f>IF('No modificar!!'!AJ54=3,'No modificar!!'!AB54,IF('No modificar!!'!AJ55=3,'No modificar!!'!AB55,IF('No modificar!!'!AJ56=3,'No modificar!!'!AB56,'No modificar!!'!AB57)))</f>
        <v>5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3</v>
      </c>
      <c r="P60" s="99">
        <f>IF('No modificar!!'!AJ54=1,'No modificar!!'!X54,IF('No modificar!!'!AJ55=1,'No modificar!!'!X55,IF('No modificar!!'!AJ56=1,'No modificar!!'!X56,'No modificar!!'!X57)))</f>
        <v>0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2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5" t="s">
        <v>108</v>
      </c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0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0</v>
      </c>
      <c r="T69" s="147">
        <f>IF('No modificar!!'!AJ64=2,'No modificar!!'!AB64,IF('No modificar!!'!AJ65=2,'No modificar!!'!AB65,IF('No modificar!!'!AJ66=2,'No modificar!!'!AB66,'No modificar!!'!AB67)))</f>
        <v>4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3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5" t="s">
        <v>109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3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1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3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N24" sqref="N2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7" t="s">
        <v>132</v>
      </c>
      <c r="H3" s="207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1" t="s">
        <v>142</v>
      </c>
      <c r="D6" s="211"/>
      <c r="E6" s="211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">
        <v>0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1" t="s">
        <v>179</v>
      </c>
      <c r="D9" s="211"/>
      <c r="E9" s="211"/>
      <c r="F9" s="169"/>
      <c r="G9" s="211" t="s">
        <v>184</v>
      </c>
      <c r="H9" s="211"/>
      <c r="I9" s="169"/>
      <c r="J9" s="185" t="s">
        <v>0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">
        <v>100</v>
      </c>
      <c r="H10" s="185">
        <v>1</v>
      </c>
      <c r="I10" s="169"/>
      <c r="J10" s="169"/>
      <c r="K10" s="169"/>
      <c r="L10" s="169"/>
      <c r="M10" s="207" t="s">
        <v>26</v>
      </c>
      <c r="N10" s="207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9" t="s">
        <v>188</v>
      </c>
      <c r="K12" s="209"/>
      <c r="L12" s="169"/>
      <c r="M12" s="165" t="s">
        <v>70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1" t="s">
        <v>143</v>
      </c>
      <c r="D13" s="211"/>
      <c r="E13" s="211"/>
      <c r="F13" s="169"/>
      <c r="G13" s="169"/>
      <c r="H13" s="169"/>
      <c r="I13" s="169"/>
      <c r="J13" s="169"/>
      <c r="K13" s="171"/>
      <c r="L13" s="169"/>
      <c r="M13" s="209" t="s">
        <v>190</v>
      </c>
      <c r="N13" s="209"/>
      <c r="O13" s="169"/>
      <c r="P13" s="165" t="s">
        <v>70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89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">
        <v>70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1" t="s">
        <v>144</v>
      </c>
      <c r="D16" s="211"/>
      <c r="E16" s="211"/>
      <c r="F16" s="169"/>
      <c r="G16" s="211" t="s">
        <v>186</v>
      </c>
      <c r="H16" s="211"/>
      <c r="I16" s="169"/>
      <c r="J16" s="185" t="s">
        <v>70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4</v>
      </c>
      <c r="F17" s="169"/>
      <c r="G17" s="185" t="s">
        <v>225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226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1" t="s">
        <v>180</v>
      </c>
      <c r="D20" s="211"/>
      <c r="E20" s="211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">
        <v>89</v>
      </c>
      <c r="H22" s="185">
        <v>3</v>
      </c>
      <c r="I22" s="169"/>
      <c r="J22" s="169"/>
      <c r="K22" s="169"/>
      <c r="L22" s="169"/>
      <c r="M22" s="165" t="s">
        <v>0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1" t="s">
        <v>181</v>
      </c>
      <c r="D23" s="211"/>
      <c r="E23" s="211"/>
      <c r="F23" s="169"/>
      <c r="G23" s="211" t="s">
        <v>185</v>
      </c>
      <c r="H23" s="211"/>
      <c r="I23" s="169"/>
      <c r="J23" s="185" t="s">
        <v>89</v>
      </c>
      <c r="K23" s="185">
        <v>2</v>
      </c>
      <c r="L23" s="169"/>
      <c r="M23" s="209" t="s">
        <v>191</v>
      </c>
      <c r="N23" s="209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">
        <v>16</v>
      </c>
      <c r="H24" s="185">
        <v>1</v>
      </c>
      <c r="I24" s="169"/>
      <c r="J24" s="169"/>
      <c r="K24" s="169"/>
      <c r="L24" s="169"/>
      <c r="M24" s="165" t="s">
        <v>120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9" t="s">
        <v>189</v>
      </c>
      <c r="K26" s="209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1" t="s">
        <v>182</v>
      </c>
      <c r="D27" s="211"/>
      <c r="E27" s="211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1</v>
      </c>
      <c r="F29" s="169"/>
      <c r="G29" s="185" t="s">
        <v>113</v>
      </c>
      <c r="H29" s="185">
        <v>0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1" t="s">
        <v>183</v>
      </c>
      <c r="D30" s="211"/>
      <c r="E30" s="211"/>
      <c r="F30" s="169"/>
      <c r="G30" s="211" t="s">
        <v>187</v>
      </c>
      <c r="H30" s="211"/>
      <c r="I30" s="169"/>
      <c r="J30" s="185" t="s">
        <v>120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">
        <v>120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0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0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0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0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0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3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4</v>
      </c>
      <c r="E40" s="158">
        <f>'Fase de grupos'!I21</f>
        <v>2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4</v>
      </c>
      <c r="E59" s="172">
        <f>'Fase final'!E18</f>
        <v>2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1</v>
      </c>
      <c r="F66" s="53" t="str">
        <f>'Fase final'!G10</f>
        <v>Croacia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2</v>
      </c>
      <c r="F67" s="49" t="str">
        <f>'Fase final'!G17</f>
        <v>Belgica</v>
      </c>
    </row>
    <row r="68" spans="2:6">
      <c r="B68" s="9">
        <v>59</v>
      </c>
      <c r="C68" s="48" t="str">
        <f>'Fase final'!G22</f>
        <v>Portugal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0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2</v>
      </c>
      <c r="E73" s="16">
        <f>'Fase final'!K30</f>
        <v>1</v>
      </c>
      <c r="F73" s="14" t="str">
        <f>'Fase final'!J30</f>
        <v>Inglaterra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Portugal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0</v>
      </c>
      <c r="F77" s="14" t="str">
        <f>'Fase final'!M24</f>
        <v>Inglaterra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Croacia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Belgica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Inglaterra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Portugal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Inglaterra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Messi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2" t="str">
        <f>B4</f>
        <v>Rusia</v>
      </c>
      <c r="H2" s="213"/>
      <c r="I2" s="214"/>
      <c r="J2" s="212" t="str">
        <f>E4</f>
        <v>Arabia Saudita</v>
      </c>
      <c r="K2" s="213"/>
      <c r="L2" s="214"/>
      <c r="M2" s="212" t="str">
        <f>B5</f>
        <v>Egipto</v>
      </c>
      <c r="N2" s="213"/>
      <c r="O2" s="214"/>
      <c r="P2" s="213" t="str">
        <f>E5</f>
        <v>Uruguay</v>
      </c>
      <c r="Q2" s="213"/>
      <c r="R2" s="214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1</v>
      </c>
      <c r="Z4" s="15">
        <f>D4+D6+D8</f>
        <v>0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0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3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0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0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2" t="str">
        <f>B14</f>
        <v>Portugal</v>
      </c>
      <c r="H12" s="213"/>
      <c r="I12" s="214"/>
      <c r="J12" s="212" t="str">
        <f>E14</f>
        <v>España</v>
      </c>
      <c r="K12" s="213"/>
      <c r="L12" s="214"/>
      <c r="M12" s="212" t="str">
        <f>B15</f>
        <v>Marruecos</v>
      </c>
      <c r="N12" s="213"/>
      <c r="O12" s="214"/>
      <c r="P12" s="213" t="str">
        <f>E15</f>
        <v>Irán</v>
      </c>
      <c r="Q12" s="213"/>
      <c r="R12" s="214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0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6</v>
      </c>
      <c r="Z15" s="6">
        <f>C14+D17+D19</f>
        <v>3</v>
      </c>
      <c r="AA15" s="6">
        <f>Y15-Z15</f>
        <v>3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1</v>
      </c>
      <c r="E16" s="1" t="str">
        <f>'Fase de grupos'!J19</f>
        <v>Marruecos</v>
      </c>
      <c r="G16" s="9">
        <f>IF(C16&gt;D16,1,0)</f>
        <v>0</v>
      </c>
      <c r="H16" s="6">
        <f>IF(C16=D16,1,0)</f>
        <v>1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1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4</v>
      </c>
      <c r="Z16" s="6">
        <f>D15+C16+C19</f>
        <v>4</v>
      </c>
      <c r="AA16" s="6">
        <f>Y16-Z16</f>
        <v>0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4</v>
      </c>
      <c r="Z17" s="16">
        <f>C15+C17+C18</f>
        <v>10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4</v>
      </c>
      <c r="D18" s="13">
        <f>'Fase de grupos'!I21</f>
        <v>2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2" t="str">
        <f>B24</f>
        <v>Francia</v>
      </c>
      <c r="H22" s="213"/>
      <c r="I22" s="214"/>
      <c r="J22" s="212" t="str">
        <f>E24</f>
        <v>Australia</v>
      </c>
      <c r="K22" s="213"/>
      <c r="L22" s="214"/>
      <c r="M22" s="212" t="str">
        <f>B25</f>
        <v>Perú</v>
      </c>
      <c r="N22" s="213"/>
      <c r="O22" s="214"/>
      <c r="P22" s="213" t="str">
        <f>E25</f>
        <v>Dinamarca</v>
      </c>
      <c r="Q22" s="213"/>
      <c r="R22" s="214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1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0</v>
      </c>
      <c r="D26" s="13">
        <f>'Fase de grupos'!I29</f>
        <v>0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2</v>
      </c>
      <c r="X26" s="6">
        <f>O30</f>
        <v>0</v>
      </c>
      <c r="Y26" s="6">
        <f>C25+D26+D29</f>
        <v>2</v>
      </c>
      <c r="Z26" s="6">
        <f>D25+C26+C29</f>
        <v>1</v>
      </c>
      <c r="AA26" s="6">
        <f>Y26-Z26</f>
        <v>1</v>
      </c>
      <c r="AB26" s="10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4</v>
      </c>
      <c r="AA27" s="16">
        <f>Y27-Z27</f>
        <v>-2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2</v>
      </c>
      <c r="O30" s="20">
        <f>SUM(O24:O29)</f>
        <v>0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2" t="str">
        <f>B34</f>
        <v>Argentina</v>
      </c>
      <c r="H32" s="213"/>
      <c r="I32" s="214"/>
      <c r="J32" s="212" t="str">
        <f>E34</f>
        <v>Islandia</v>
      </c>
      <c r="K32" s="213"/>
      <c r="L32" s="214"/>
      <c r="M32" s="212" t="str">
        <f>B35</f>
        <v>Croacia</v>
      </c>
      <c r="N32" s="213"/>
      <c r="O32" s="214"/>
      <c r="P32" s="213" t="str">
        <f>E35</f>
        <v>Nigeria</v>
      </c>
      <c r="Q32" s="213"/>
      <c r="R32" s="214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4</v>
      </c>
      <c r="Z34" s="95">
        <f>D34+D36+D38</f>
        <v>2</v>
      </c>
      <c r="AA34" s="95">
        <f>Y34-Z34</f>
        <v>2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2</v>
      </c>
      <c r="Z36" s="6">
        <f>D35+C36+C39</f>
        <v>1</v>
      </c>
      <c r="AA36" s="6">
        <f>Y36-Z36</f>
        <v>1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2" t="str">
        <f>B44</f>
        <v>Brasil</v>
      </c>
      <c r="H42" s="213"/>
      <c r="I42" s="214"/>
      <c r="J42" s="212" t="str">
        <f>E44</f>
        <v>Suiza</v>
      </c>
      <c r="K42" s="213"/>
      <c r="L42" s="214"/>
      <c r="M42" s="212" t="str">
        <f>B45</f>
        <v>Costa Rica</v>
      </c>
      <c r="N42" s="213"/>
      <c r="O42" s="214"/>
      <c r="P42" s="213" t="str">
        <f>E45</f>
        <v>Serbia</v>
      </c>
      <c r="Q42" s="213"/>
      <c r="R42" s="214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0</v>
      </c>
      <c r="D44" s="96">
        <f>'Fase de grupos'!I47</f>
        <v>0</v>
      </c>
      <c r="E44" s="1" t="str">
        <f>'Fase de grupos'!J47</f>
        <v>Suiza</v>
      </c>
      <c r="G44" s="9">
        <f>IF(C44&gt;D44,1,0)</f>
        <v>0</v>
      </c>
      <c r="H44" s="6">
        <f>IF(C44=D44,1,0)</f>
        <v>1</v>
      </c>
      <c r="I44" s="13">
        <f>IF(C44&lt;D44,1,0)</f>
        <v>0</v>
      </c>
      <c r="J44" s="9">
        <f>IF(D44&gt;C44,1,0)</f>
        <v>0</v>
      </c>
      <c r="K44" s="6">
        <f>IF(D44=C44,1,0)</f>
        <v>1</v>
      </c>
      <c r="L44" s="13">
        <f>IF(D44&lt;C44,1,0)</f>
        <v>0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5</v>
      </c>
      <c r="Z44" s="95">
        <f>D44+D46+D48</f>
        <v>0</v>
      </c>
      <c r="AA44" s="95">
        <f>Y44-Z44</f>
        <v>5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1</v>
      </c>
      <c r="Z45" s="6">
        <f>C44+D47+D49</f>
        <v>1</v>
      </c>
      <c r="AA45" s="6">
        <f>Y45-Z45</f>
        <v>0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3</v>
      </c>
      <c r="Z46" s="6">
        <f>D45+C46+C49</f>
        <v>3</v>
      </c>
      <c r="AA46" s="6">
        <f>Y46-Z46</f>
        <v>0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1</v>
      </c>
      <c r="Z47" s="97">
        <f>C45+C47+C48</f>
        <v>6</v>
      </c>
      <c r="AA47" s="97">
        <f>Y47-Z47</f>
        <v>-5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2" t="str">
        <f>B54</f>
        <v>Alemania</v>
      </c>
      <c r="H52" s="213"/>
      <c r="I52" s="214"/>
      <c r="J52" s="212" t="str">
        <f>E54</f>
        <v>México</v>
      </c>
      <c r="K52" s="213"/>
      <c r="L52" s="214"/>
      <c r="M52" s="212" t="str">
        <f>B55</f>
        <v>Suecia</v>
      </c>
      <c r="N52" s="213"/>
      <c r="O52" s="214"/>
      <c r="P52" s="213" t="str">
        <f>E55</f>
        <v>Corea del Sur</v>
      </c>
      <c r="Q52" s="213"/>
      <c r="R52" s="214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0</v>
      </c>
      <c r="D54" s="96">
        <f>'Fase de grupos'!I57</f>
        <v>0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1</v>
      </c>
      <c r="W54" s="95">
        <f>H60</f>
        <v>2</v>
      </c>
      <c r="X54" s="95">
        <f>I60</f>
        <v>0</v>
      </c>
      <c r="Y54" s="95">
        <f>C54+C56+C58</f>
        <v>5</v>
      </c>
      <c r="Z54" s="95">
        <f>D54+D56+D58</f>
        <v>2</v>
      </c>
      <c r="AA54" s="95">
        <f>Y54-Z54</f>
        <v>3</v>
      </c>
      <c r="AB54" s="8">
        <f>3*V54+W54</f>
        <v>5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3</v>
      </c>
      <c r="X55" s="6">
        <f>L60</f>
        <v>0</v>
      </c>
      <c r="Y55" s="6">
        <f>D54+C57+C59</f>
        <v>2</v>
      </c>
      <c r="Z55" s="6">
        <f>C54+D57+D59</f>
        <v>2</v>
      </c>
      <c r="AA55" s="6">
        <f>Y55-Z55</f>
        <v>0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2</v>
      </c>
      <c r="E56" s="1" t="str">
        <f>'Fase de grupos'!J59</f>
        <v>Suecia</v>
      </c>
      <c r="G56" s="9">
        <f>IF(C56&gt;D56,1,0)</f>
        <v>0</v>
      </c>
      <c r="H56" s="6">
        <f>IF(C56=D56,1,0)</f>
        <v>1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1</v>
      </c>
      <c r="O56" s="13">
        <f>IF(D56&lt;C56,1,0)</f>
        <v>0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2</v>
      </c>
      <c r="X56" s="6">
        <f>O60</f>
        <v>0</v>
      </c>
      <c r="Y56" s="6">
        <f>C55+D56+D59</f>
        <v>5</v>
      </c>
      <c r="Z56" s="6">
        <f>D55+C56+C59</f>
        <v>4</v>
      </c>
      <c r="AA56" s="6">
        <f>Y56-Z56</f>
        <v>1</v>
      </c>
      <c r="AB56" s="10">
        <f>3*V56+W56</f>
        <v>5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1</v>
      </c>
      <c r="H60" s="91">
        <f t="shared" ref="H60:N60" si="5">SUM(H54:H59)</f>
        <v>2</v>
      </c>
      <c r="I60" s="92">
        <f t="shared" si="5"/>
        <v>0</v>
      </c>
      <c r="J60" s="90">
        <f t="shared" si="5"/>
        <v>0</v>
      </c>
      <c r="K60" s="91">
        <f t="shared" si="5"/>
        <v>3</v>
      </c>
      <c r="L60" s="92">
        <f t="shared" si="5"/>
        <v>0</v>
      </c>
      <c r="M60" s="90">
        <f t="shared" si="5"/>
        <v>1</v>
      </c>
      <c r="N60" s="91">
        <f t="shared" si="5"/>
        <v>2</v>
      </c>
      <c r="O60" s="92">
        <f>SUM(O54:O59)</f>
        <v>0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2" t="str">
        <f>B64</f>
        <v>Bélgica</v>
      </c>
      <c r="H62" s="213"/>
      <c r="I62" s="214"/>
      <c r="J62" s="212" t="str">
        <f>E64</f>
        <v>Panamá</v>
      </c>
      <c r="K62" s="213"/>
      <c r="L62" s="214"/>
      <c r="M62" s="212" t="str">
        <f>B65</f>
        <v>Túnez</v>
      </c>
      <c r="N62" s="213"/>
      <c r="O62" s="214"/>
      <c r="P62" s="213" t="str">
        <f>E65</f>
        <v>Inglaterra</v>
      </c>
      <c r="Q62" s="213"/>
      <c r="R62" s="214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8</v>
      </c>
      <c r="Z64" s="95">
        <f>D64+D66+D68</f>
        <v>1</v>
      </c>
      <c r="AA64" s="95">
        <f>Y64-Z64</f>
        <v>7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0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1</v>
      </c>
      <c r="O65" s="13">
        <f>IF(C65&lt;D65,1,0)</f>
        <v>0</v>
      </c>
      <c r="P65" s="6">
        <f>IF(D65&gt;C65,1,0)</f>
        <v>0</v>
      </c>
      <c r="Q65" s="6">
        <f>IF(D65=C65,1,0)</f>
        <v>1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3</v>
      </c>
      <c r="Z65" s="6">
        <f>C64+D67+D69</f>
        <v>9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2</v>
      </c>
      <c r="X66" s="6">
        <f>O70</f>
        <v>1</v>
      </c>
      <c r="Y66" s="6">
        <f>C65+D66+D69</f>
        <v>3</v>
      </c>
      <c r="Z66" s="6">
        <f>D65+C66+C69</f>
        <v>4</v>
      </c>
      <c r="AA66" s="6">
        <f>Y66-Z66</f>
        <v>-1</v>
      </c>
      <c r="AB66" s="10">
        <f>3*V66+W66</f>
        <v>2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1</v>
      </c>
      <c r="W67" s="97">
        <f>Q70</f>
        <v>1</v>
      </c>
      <c r="X67" s="97">
        <f>R70</f>
        <v>1</v>
      </c>
      <c r="Y67" s="97">
        <f>D65+D67+D68</f>
        <v>3</v>
      </c>
      <c r="Z67" s="97">
        <f>C65+C67+C68</f>
        <v>3</v>
      </c>
      <c r="AA67" s="97">
        <f>Y67-Z67</f>
        <v>0</v>
      </c>
      <c r="AB67" s="12">
        <f>3*V67+W67</f>
        <v>4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0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2</v>
      </c>
      <c r="O70" s="92">
        <f>SUM(O64:O69)</f>
        <v>1</v>
      </c>
      <c r="P70" s="91">
        <f>SUM(P64:P69)</f>
        <v>1</v>
      </c>
      <c r="Q70" s="91">
        <f>SUM(Q64:Q69)</f>
        <v>1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2" t="str">
        <f>B74</f>
        <v>Polonia</v>
      </c>
      <c r="H72" s="213"/>
      <c r="I72" s="214"/>
      <c r="J72" s="212" t="str">
        <f>E74</f>
        <v>Senegal</v>
      </c>
      <c r="K72" s="213"/>
      <c r="L72" s="214"/>
      <c r="M72" s="212" t="str">
        <f>B75</f>
        <v>Colombia</v>
      </c>
      <c r="N72" s="213"/>
      <c r="O72" s="214"/>
      <c r="P72" s="213" t="str">
        <f>E75</f>
        <v>Japón</v>
      </c>
      <c r="Q72" s="213"/>
      <c r="R72" s="214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4</v>
      </c>
      <c r="Z74" s="95">
        <f>D74+D76+D78</f>
        <v>4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3</v>
      </c>
      <c r="Z75" s="6">
        <f>C74+D77+D79</f>
        <v>5</v>
      </c>
      <c r="AA75" s="6">
        <f>Y75-Z75</f>
        <v>-2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1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3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4</v>
      </c>
      <c r="Z77" s="97">
        <f>C75+C77+C78</f>
        <v>5</v>
      </c>
      <c r="AA77" s="97">
        <f>Y77-Z77</f>
        <v>-1</v>
      </c>
      <c r="AB77" s="12">
        <f>3*V77+W77</f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Galvete Gonzalo</cp:lastModifiedBy>
  <dcterms:created xsi:type="dcterms:W3CDTF">2010-03-03T16:28:09Z</dcterms:created>
  <dcterms:modified xsi:type="dcterms:W3CDTF">2018-06-11T16:09:02Z</dcterms:modified>
</cp:coreProperties>
</file>