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68" i="3" l="1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K60" i="3" l="1"/>
  <c r="W55" i="3" s="1"/>
  <c r="K50" i="3"/>
  <c r="W4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F47" i="3" s="1"/>
  <c r="AB35" i="3"/>
  <c r="AE36" i="3" s="1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6" i="3" l="1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 l="1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D17" i="5"/>
  <c r="C92" i="7" s="1"/>
  <c r="D18" i="5"/>
  <c r="F59" i="7" s="1"/>
  <c r="D31" i="5"/>
  <c r="C87" i="7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C94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J23" i="5"/>
  <c r="M24" i="5" s="1"/>
  <c r="C57" i="7"/>
  <c r="G10" i="5"/>
  <c r="C85" i="7"/>
  <c r="F61" i="7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89" i="7" l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<sst xmlns="http://schemas.openxmlformats.org/spreadsheetml/2006/main" count="457" uniqueCount="227">
  <si>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</si>
  <si>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</si>
  <si>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</si>
  <si>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</si>
  <si>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</si>
  <si>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</si>
  <si>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</si>
  <si>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</si>
  <si>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</si>
  <si>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</si>
  <si>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</si>
  <si>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</si>
  <si>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</si>
  <si>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</si>
  <si>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</si>
  <si>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</si>
  <si>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</si>
  <si>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</si>
  <si>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</si>
  <si>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</si>
  <si>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</si>
  <si>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</si>
  <si>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</si>
  <si>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</si>
  <si>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</si>
  <si>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</si>
  <si>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</si>
  <si>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</si>
  <si>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</si>
  <si>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</si>
  <si>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</si>
  <si>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</si>
  <si>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</si>
  <si>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</si>
  <si>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</si>
  <si>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</si>
  <si>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</si>
  <si>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</si>
  <si>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</si>
  <si>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</si>
  <si>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</si>
  <si>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</si>
  <si>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</si>
  <si>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</si>
  <si>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</si>
  <si>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</si>
  <si>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</si>
  <si>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</si>
  <si>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</si>
  <si>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</si>
  <si>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</si>
  <si>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</si>
  <si>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</si>
  <si>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</si>
  <si>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</si>
  <si>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</si>
  <si>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</si>
  <si>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</si>
  <si>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</si>
  <si>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</si>
  <si>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</si>
  <si>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</si>
  <si>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</si>
  <si>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</si>
  <si>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</si>
  <si>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</si>
  <si>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</si>
  <si>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</si>
  <si>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</si>
  <si>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</si>
  <si>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</si>
  <si>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</si>
  <si>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</si>
  <si>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</si>
  <si>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</si>
  <si>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</si>
  <si>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</si>
  <si>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</si>
  <si>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</si>
  <si>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</si>
  <si>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</si>
  <si>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</si>
  <si>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</si>
  <si>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</si>
  <si>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</si>
  <si>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</si>
  <si>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</si>
  <si>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</si>
  <si>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</si>
  <si>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</si>
  <si>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</si>
  <si>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</si>
  <si>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</si>
  <si>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</si>
  <si>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</si>
  <si>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</si>
  <si>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</si>
  <si>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</si>
  <si>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</si>
  <si>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</si>
  <si>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</si>
  <si>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</si>
  <si>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</si>
  <si>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</si>
  <si>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</si>
  <si>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</si>
  <si>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</si>
  <si>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</si>
  <si>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</si>
  <si>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</si>
  <si>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</si>
  <si>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</si>
  <si>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</si>
  <si>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</si>
  <si>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</si>
  <si>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</si>
  <si>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</si>
  <si>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</si>
  <si>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</si>
  <si>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</si>
  <si>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</si>
  <si>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</si>
  <si>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</si>
  <si>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</si>
  <si>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</si>
  <si>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</si>
  <si>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</si>
  <si>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</si>
  <si>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</si>
  <si>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</si>
  <si>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</si>
  <si>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</si>
  <si>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</si>
  <si>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</si>
  <si>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</si>
  <si>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</si>
  <si>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</si>
  <si>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</si>
  <si>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</si>
  <si>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</si>
  <si>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</si>
  <si>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</si>
  <si>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</si>
  <si>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</si>
  <si>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</si>
  <si>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</si>
  <si>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</si>
  <si>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</si>
  <si>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</si>
  <si>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</si>
  <si>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</si>
  <si>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</si>
  <si>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</si>
  <si>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</si>
  <si>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</si>
  <si>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</si>
  <si>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</si>
  <si>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</si>
  <si>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</si>
  <si>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</si>
  <si>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</si>
  <si>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</si>
  <si>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</si>
  <si>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</si>
  <si>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</si>
  <si>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</si>
  <si>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</si>
  <si>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</si>
  <si>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</si>
  <si>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</si>
  <si>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</si>
  <si>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</si>
  <si>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</si>
  <si>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</si>
  <si>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</si>
  <si>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</si>
  <si>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</si>
  <si>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</si>
  <si>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</si>
  <si>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</si>
  <si>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</si>
  <si>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</si>
  <si>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</si>
  <si>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</si>
  <si>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</si>
  <si>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</si>
  <si>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</si>
  <si>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</si>
  <si>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</si>
  <si>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</si>
  <si>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</si>
  <si>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</si>
  <si>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</si>
  <si>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</si>
  <si>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</si>
  <si>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</si>
  <si>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</si>
  <si>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</si>
  <si>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</si>
  <si>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</si>
  <si>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</si>
  <si>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</si>
  <si>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</si>
  <si>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</si>
  <si>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</si>
  <si>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</si>
  <si>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</si>
  <si>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</si>
  <si>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</si>
  <si>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</si>
  <si>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</si>
  <si>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</si>
  <si>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</si>
  <si>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</si>
  <si>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</si>
  <si>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</si>
  <si>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</si>
  <si>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</si>
  <si>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</si>
  <si>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</si>
  <si>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</si>
  <si>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</si>
  <si>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</si>
  <si>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 xml:space="preserve">Uruguay </t>
  </si>
  <si>
    <t>Cavani</t>
  </si>
  <si>
    <t>Carlos Francia</t>
  </si>
  <si>
    <t xml:space="preserve">franciacarlos@gmail.com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</si>
</sst>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ranciacarlo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M10" sqref="M10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225</v>
      </c>
      <c r="F3" s="199"/>
      <c r="G3" s="200"/>
      <c r="H3" s="121"/>
      <c r="I3" s="121"/>
      <c r="J3" s="122" t="s">
        <v>30</v>
      </c>
      <c r="K3" s="201" t="s">
        <v>226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2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5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2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2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5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3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6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2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3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6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2</v>
      </c>
      <c r="T59" s="147">
        <f>IF('No modificar!!'!AJ54=2,'No modificar!!'!AB54,IF('No modificar!!'!AJ55=2,'No modificar!!'!AB55,IF('No modificar!!'!AJ56=2,'No modificar!!'!AB56,'No modificar!!'!AB57)))</f>
        <v>7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7</v>
      </c>
      <c r="S61" s="114">
        <f>IF('No modificar!!'!AJ54=0,'No modificar!!'!AA54,IF('No modificar!!'!AJ55=0,'No modificar!!'!AA55,IF('No modificar!!'!AJ56=0,'No modificar!!'!AA56,'No modificar!!'!AA57)))</f>
        <v>-4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7</v>
      </c>
      <c r="S71" s="114">
        <f>IF('No modificar!!'!AJ64=0,'No modificar!!'!AA64,IF('No modificar!!'!AJ65=0,'No modificar!!'!AA65,IF('No modificar!!'!AJ66=0,'No modificar!!'!AA66,'No modificar!!'!AA67)))</f>
        <v>-7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7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3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4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-3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R25" sqref="R25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223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 xml:space="preserve">Uruguay 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 xml:space="preserve">Uruguay 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Inglaterra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2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224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Inglaterra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2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2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3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3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2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3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2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2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 xml:space="preserve">Uruguay 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2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 xml:space="preserve">Uruguay </v>
      </c>
      <c r="D76" s="46">
        <f>'Fase final'!N12</f>
        <v>1</v>
      </c>
      <c r="E76" s="42">
        <f>'Fase final'!N14</f>
        <v>0</v>
      </c>
      <c r="F76" s="43" t="str">
        <f>'Fase final'!M14</f>
        <v>Inglaterra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 xml:space="preserve">Uruguay 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 xml:space="preserve">Uruguay </v>
      </c>
    </row>
    <row r="115" spans="2:6">
      <c r="B115" s="9" t="s">
        <v>207</v>
      </c>
      <c r="C115" s="13" t="str">
        <f>F76</f>
        <v>Inglaterra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 xml:space="preserve">Uruguay 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Cavani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1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3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2</v>
      </c>
      <c r="AA7" s="16">
        <f>Y7-Z7</f>
        <v>2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2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2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8</v>
      </c>
      <c r="AA16" s="6">
        <f>Y16-Z16</f>
        <v>-8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3</v>
      </c>
      <c r="Z17" s="16">
        <f>C15+C17+C18</f>
        <v>5</v>
      </c>
      <c r="AA17" s="16">
        <f>Y17-Z17</f>
        <v>-2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5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2</v>
      </c>
      <c r="X27" s="16">
        <f>R30</f>
        <v>0</v>
      </c>
      <c r="Y27" s="16">
        <f>D25+D27+D28</f>
        <v>5</v>
      </c>
      <c r="Z27" s="16">
        <f>C25+C27+C28</f>
        <v>3</v>
      </c>
      <c r="AA27" s="16">
        <f>Y27-Z27</f>
        <v>2</v>
      </c>
      <c r="AB27" s="12">
        <f>3*V27+W27</f>
        <v>5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2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3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6</v>
      </c>
      <c r="Z34" s="95">
        <f>D34+D36+D38</f>
        <v>2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3</v>
      </c>
      <c r="AA36" s="6">
        <f>Y36-Z36</f>
        <v>2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2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2</v>
      </c>
      <c r="Z37" s="97">
        <f>C35+C37+C38</f>
        <v>5</v>
      </c>
      <c r="AA37" s="97">
        <f>Y37-Z37</f>
        <v>-3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3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5</v>
      </c>
      <c r="Z45" s="6">
        <f>C44+D47+D49</f>
        <v>4</v>
      </c>
      <c r="AA45" s="6">
        <f>Y45-Z45</f>
        <v>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6</v>
      </c>
      <c r="Z46" s="6">
        <f>D45+C46+C49</f>
        <v>7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1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2</v>
      </c>
      <c r="W56" s="6">
        <f>N60</f>
        <v>1</v>
      </c>
      <c r="X56" s="6">
        <f>O60</f>
        <v>0</v>
      </c>
      <c r="Y56" s="6">
        <f>C55+D56+D59</f>
        <v>5</v>
      </c>
      <c r="Z56" s="6">
        <f>D55+C56+C59</f>
        <v>3</v>
      </c>
      <c r="AA56" s="6">
        <f>Y56-Z56</f>
        <v>2</v>
      </c>
      <c r="AB56" s="10">
        <f>3*V56+W56</f>
        <v>7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3</v>
      </c>
      <c r="Z57" s="97">
        <f>C55+C57+C58</f>
        <v>7</v>
      </c>
      <c r="AA57" s="97">
        <f>Y57-Z57</f>
        <v>-4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2</v>
      </c>
      <c r="N60" s="91">
        <f t="shared" si="5"/>
        <v>1</v>
      </c>
      <c r="O60" s="92">
        <f>SUM(O54:O59)</f>
        <v>0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7</v>
      </c>
      <c r="AA65" s="6">
        <f>Y65-Z65</f>
        <v>-7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3</v>
      </c>
      <c r="Z74" s="95">
        <f>D74+D76+D78</f>
        <v>6</v>
      </c>
      <c r="AA74" s="95">
        <f>Y74-Z74</f>
        <v>-3</v>
      </c>
      <c r="AB74" s="8">
        <f>3*V74+W74</f>
        <v>3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2</v>
      </c>
      <c r="Z75" s="6">
        <f>C74+D77+D79</f>
        <v>7</v>
      </c>
      <c r="AA75" s="6">
        <f>Y75-Z75</f>
        <v>-5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3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1</v>
      </c>
      <c r="AA76" s="6">
        <f>Y76-Z76</f>
        <v>7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0</v>
      </c>
      <c r="X77" s="97">
        <f>R80</f>
        <v>1</v>
      </c>
      <c r="Y77" s="97">
        <f>D75+D77+D78</f>
        <v>5</v>
      </c>
      <c r="Z77" s="97">
        <f>C75+C77+C78</f>
        <v>4</v>
      </c>
      <c r="AA77" s="97">
        <f>Y77-Z77</f>
        <v>1</v>
      </c>
      <c r="AB77" s="12">
        <f>3*V77+W77</f>
        <v>6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2</v>
      </c>
      <c r="Q80" s="91">
        <f>SUM(Q74:Q79)</f>
        <v>0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2018-06-12T15:40:18Z</dcterms:modified>
</cp:coreProperties>
</file>