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715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D59" i="3"/>
  <c r="C59" i="3"/>
  <c r="D58" i="3"/>
  <c r="C58" i="3"/>
  <c r="D57" i="3"/>
  <c r="C57" i="3"/>
  <c r="B57" i="3"/>
  <c r="E56" i="3"/>
  <c r="D56" i="3"/>
  <c r="G56" i="3" s="1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 s="1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78" i="3" l="1"/>
  <c r="Z74" i="3"/>
  <c r="Y74" i="3"/>
  <c r="Y64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 s="1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 s="1"/>
  <c r="W55" i="3" s="1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 s="1"/>
  <c r="W45" i="3" s="1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37" i="3" l="1"/>
  <c r="AF34" i="3" s="1"/>
  <c r="AB36" i="3"/>
  <c r="AB34" i="3"/>
  <c r="AB46" i="3"/>
  <c r="AE46" i="3" s="1"/>
  <c r="AB17" i="3"/>
  <c r="AB75" i="3"/>
  <c r="AE65" i="3"/>
  <c r="AB47" i="3"/>
  <c r="AB35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B14" i="3"/>
  <c r="AF47" i="3" l="1"/>
  <c r="AD37" i="3"/>
  <c r="AF37" i="3"/>
  <c r="AF36" i="3"/>
  <c r="AE34" i="3"/>
  <c r="AD36" i="3"/>
  <c r="AE36" i="3"/>
  <c r="AD34" i="3"/>
  <c r="AF24" i="3"/>
  <c r="AF46" i="3"/>
  <c r="AE45" i="3"/>
  <c r="AE37" i="3"/>
  <c r="AH37" i="3" s="1"/>
  <c r="AF16" i="3"/>
  <c r="AE1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4" i="3" l="1"/>
  <c r="AH36" i="3"/>
  <c r="AH46" i="3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S38" i="2"/>
  <c r="N40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S40" i="2" l="1"/>
  <c r="R40" i="2"/>
  <c r="T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58" i="7" s="1"/>
  <c r="D32" i="5"/>
  <c r="F63" i="7" s="1"/>
  <c r="D17" i="5"/>
  <c r="C92" i="7" s="1"/>
  <c r="D18" i="5"/>
  <c r="F59" i="7" s="1"/>
  <c r="D31" i="5"/>
  <c r="C63" i="7" s="1"/>
  <c r="D15" i="5"/>
  <c r="F58" i="7" s="1"/>
  <c r="D28" i="5"/>
  <c r="D25" i="5"/>
  <c r="F61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105" i="7"/>
  <c r="U78" i="2"/>
  <c r="V78" i="2"/>
  <c r="U79" i="2"/>
  <c r="V79" i="2"/>
  <c r="V68" i="2"/>
  <c r="U68" i="2"/>
  <c r="V69" i="2"/>
  <c r="U69" i="2"/>
  <c r="J30" i="5"/>
  <c r="C104" i="7"/>
  <c r="V58" i="2"/>
  <c r="U58" i="2"/>
  <c r="V59" i="2"/>
  <c r="U59" i="2"/>
  <c r="C91" i="7"/>
  <c r="G15" i="5"/>
  <c r="C100" i="7" s="1"/>
  <c r="U48" i="2"/>
  <c r="V48" i="2"/>
  <c r="U49" i="2"/>
  <c r="V49" i="2"/>
  <c r="C103" i="7"/>
  <c r="J23" i="5"/>
  <c r="M24" i="5" s="1"/>
  <c r="C57" i="7"/>
  <c r="G10" i="5"/>
  <c r="F56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C93" i="7"/>
  <c r="C89" i="7"/>
  <c r="C88" i="7"/>
  <c r="C87" i="7"/>
  <c r="C85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<sst xmlns="http://schemas.openxmlformats.org/spreadsheetml/2006/main" count="457" uniqueCount="227">
  <si>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</si>
  <si>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</si>
  <si>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</si>
  <si>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</si>
  <si>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</si>
  <si>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</si>
  <si>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</si>
  <si>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</si>
  <si>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</si>
  <si>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</si>
  <si>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</si>
  <si>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</si>
  <si>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</si>
  <si>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</si>
  <si>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</si>
  <si>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</si>
  <si>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</si>
  <si>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</si>
  <si>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</si>
  <si>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</si>
  <si>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</si>
  <si>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</si>
  <si>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</si>
  <si>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</si>
  <si>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</si>
  <si>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</si>
  <si>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</si>
  <si>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</si>
  <si>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</si>
  <si>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</si>
  <si>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</si>
  <si>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</si>
  <si>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</si>
  <si>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</si>
  <si>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</si>
  <si>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</si>
  <si>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</si>
  <si>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</si>
  <si>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</si>
  <si>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</si>
  <si>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</si>
  <si>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</si>
  <si>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</si>
  <si>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</si>
  <si>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</si>
  <si>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</si>
  <si>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</si>
  <si>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</si>
  <si>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</si>
  <si>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</si>
  <si>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</si>
  <si>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</si>
  <si>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</si>
  <si>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</si>
  <si>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</si>
  <si>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</si>
  <si>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</si>
  <si>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</si>
  <si>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</si>
  <si>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</si>
  <si>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</si>
  <si>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</si>
  <si>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</si>
  <si>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</si>
  <si>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</si>
  <si>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</si>
  <si>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</si>
  <si>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</si>
  <si>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</si>
  <si>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</si>
  <si>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</si>
  <si>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</si>
  <si>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</si>
  <si>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</si>
  <si>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</si>
  <si>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</si>
  <si>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</si>
  <si>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</si>
  <si>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</si>
  <si>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</si>
  <si>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</si>
  <si>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</si>
  <si>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</si>
  <si>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</si>
  <si>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</si>
  <si>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</si>
  <si>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</si>
  <si>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</si>
  <si>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</si>
  <si>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</si>
  <si>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</si>
  <si>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</si>
  <si>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</si>
  <si>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</si>
  <si>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</si>
  <si>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</si>
  <si>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</si>
  <si>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</si>
  <si>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</si>
  <si>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</si>
  <si>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</si>
  <si>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</si>
  <si>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</si>
  <si>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</si>
  <si>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</si>
  <si>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</si>
  <si>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</si>
  <si>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</si>
  <si>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</si>
  <si>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</si>
  <si>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</si>
  <si>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</si>
  <si>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</si>
  <si>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</si>
  <si>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</si>
  <si>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</si>
  <si>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</si>
  <si>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</si>
  <si>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</si>
  <si>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</si>
  <si>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</si>
  <si>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</si>
  <si>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</si>
  <si>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</si>
  <si>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</si>
  <si>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</si>
  <si>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</si>
  <si>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</si>
  <si>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</si>
  <si>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</si>
  <si>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</si>
  <si>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</si>
  <si>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</si>
  <si>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</si>
  <si>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</si>
  <si>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</si>
  <si>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</si>
  <si>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</si>
  <si>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</si>
  <si>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</si>
  <si>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</si>
  <si>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</si>
  <si>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</si>
  <si>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</si>
  <si>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</si>
  <si>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</si>
  <si>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</si>
  <si>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</si>
  <si>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</si>
  <si>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</si>
  <si>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</si>
  <si>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</si>
  <si>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</si>
  <si>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</si>
  <si>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</si>
  <si>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</si>
  <si>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</si>
  <si>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</si>
  <si>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</si>
  <si>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</si>
  <si>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</si>
  <si>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</si>
  <si>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</si>
  <si>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</si>
  <si>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</si>
  <si>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</si>
  <si>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</si>
  <si>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</si>
  <si>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</si>
  <si>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</si>
  <si>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</si>
  <si>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</si>
  <si>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</si>
  <si>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</si>
  <si>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</si>
  <si>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</si>
  <si>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</si>
  <si>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</si>
  <si>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</si>
  <si>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</si>
  <si>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</si>
  <si>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</si>
  <si>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</si>
  <si>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</si>
  <si>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</si>
  <si>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</si>
  <si>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</si>
  <si>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</si>
  <si>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</si>
  <si>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</si>
  <si>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</si>
  <si>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</si>
  <si>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</si>
  <si>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</si>
  <si>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</si>
  <si>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</si>
  <si>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</si>
  <si>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</si>
  <si>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</si>
  <si>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</si>
  <si>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</si>
  <si>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</si>
  <si>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</si>
  <si>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</si>
  <si>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</si>
  <si>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</si>
  <si>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</si>
  <si>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</si>
  <si>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</si>
  <si>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</si>
  <si>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</si>
  <si>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</si>
  <si>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</si>
  <si>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</si>
  <si>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</si>
  <si>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</si>
  <si>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</si>
  <si>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</si>
  <si>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</si>
  <si>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</si>
  <si>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</si>
  <si>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</si>
  <si>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</si>
  <si>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Marcelo Caraballo</t>
  </si>
  <si>
    <t>caraballomarcelouy13@gmail.com</t>
  </si>
  <si>
    <t>NEYMAR</t>
  </si>
  <si>
    <t>Belgica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</si>
</sst>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araballomarcelouy13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workbookViewId="0">
      <selection activeCell="C32" sqref="C32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B1" workbookViewId="0">
      <selection activeCell="J84" sqref="J84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223</v>
      </c>
      <c r="F3" s="201"/>
      <c r="G3" s="202"/>
      <c r="H3" s="121"/>
      <c r="I3" s="121"/>
      <c r="J3" s="122" t="s">
        <v>30</v>
      </c>
      <c r="K3" s="203" t="s">
        <v>224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6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5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2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3</v>
      </c>
      <c r="R9" s="149">
        <f>IF('No modificar!!'!AJ4=2,'No modificar!!'!Z4,IF('No modificar!!'!AJ5=2,'No modificar!!'!Z5,IF('No modificar!!'!AJ6=2,'No modificar!!'!Z6,'No modificar!!'!Z7)))</f>
        <v>3</v>
      </c>
      <c r="S9" s="149">
        <f>IF('No modificar!!'!AJ4=2,'No modificar!!'!AA4,IF('No modificar!!'!AJ5=2,'No modificar!!'!AA5,IF('No modificar!!'!AJ6=2,'No modificar!!'!AA6,'No modificar!!'!AA7)))</f>
        <v>0</v>
      </c>
      <c r="T9" s="147">
        <f>IF('No modificar!!'!AJ4=2,'No modificar!!'!AB4,IF('No modificar!!'!AJ5=2,'No modificar!!'!AB5,IF('No modificar!!'!AJ6=2,'No modificar!!'!AB6,'No modificar!!'!AB7)))</f>
        <v>4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Arabia Saudita</v>
      </c>
      <c r="N10" s="111">
        <f>IF('No modificar!!'!AJ4=1,'No modificar!!'!V4,IF('No modificar!!'!AJ5=1,'No modificar!!'!V5,IF('No modificar!!'!AJ6=1,'No modificar!!'!V6,'No modificar!!'!V7)))</f>
        <v>0</v>
      </c>
      <c r="O10" s="99">
        <f>IF('No modificar!!'!AJ4=1,'No modificar!!'!W4,IF('No modificar!!'!AJ5=1,'No modificar!!'!W5,IF('No modificar!!'!AJ6=1,'No modificar!!'!W6,'No modificar!!'!W7)))</f>
        <v>2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5</v>
      </c>
      <c r="S10" s="99">
        <f>IF('No modificar!!'!AJ4=1,'No modificar!!'!AA4,IF('No modificar!!'!AJ5=1,'No modificar!!'!AA5,IF('No modificar!!'!AJ6=1,'No modificar!!'!AA6,'No modificar!!'!AA7)))</f>
        <v>-2</v>
      </c>
      <c r="T10" s="110">
        <f>IF('No modificar!!'!AJ4=1,'No modificar!!'!AB4,IF('No modificar!!'!AJ5=1,'No modificar!!'!AB5,IF('No modificar!!'!AJ6=1,'No modificar!!'!AB6,'No modificar!!'!AB7)))</f>
        <v>2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Egipto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2</v>
      </c>
      <c r="R11" s="114">
        <f>IF('No modificar!!'!AJ4=0,'No modificar!!'!Z4,IF('No modificar!!'!AJ5=0,'No modificar!!'!Z5,IF('No modificar!!'!AJ6=0,'No modificar!!'!Z6,'No modificar!!'!Z7)))</f>
        <v>5</v>
      </c>
      <c r="S11" s="114">
        <f>IF('No modificar!!'!AJ4=0,'No modificar!!'!AA4,IF('No modificar!!'!AJ5=0,'No modificar!!'!AA5,IF('No modificar!!'!AJ6=0,'No modificar!!'!AA6,'No modificar!!'!AA7)))</f>
        <v>-3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1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2</v>
      </c>
      <c r="I17" s="133">
        <v>1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0</v>
      </c>
      <c r="I18" s="135">
        <v>0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Portugal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6</v>
      </c>
      <c r="R18" s="146">
        <f>IF('No modificar!!'!AJ14=3,'No modificar!!'!Z14,IF('No modificar!!'!AJ15=3,'No modificar!!'!Z15,IF('No modificar!!'!AJ16=3,'No modificar!!'!Z16,'No modificar!!'!Z17)))</f>
        <v>2</v>
      </c>
      <c r="S18" s="146">
        <f>IF('No modificar!!'!AJ14=3,'No modificar!!'!AA14,IF('No modificar!!'!AJ15=3,'No modificar!!'!AA15,IF('No modificar!!'!AJ16=3,'No modificar!!'!AA16,'No modificar!!'!AA17)))</f>
        <v>4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España</v>
      </c>
      <c r="N19" s="148">
        <f>IF('No modificar!!'!AJ14=2,'No modificar!!'!V14,IF('No modificar!!'!AJ15=2,'No modificar!!'!V15,IF('No modificar!!'!AJ16=2,'No modificar!!'!V16,'No modificar!!'!V17)))</f>
        <v>1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5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2</v>
      </c>
      <c r="T19" s="147">
        <f>IF('No modificar!!'!AJ14=2,'No modificar!!'!AB14,IF('No modificar!!'!AJ15=2,'No modificar!!'!AB15,IF('No modificar!!'!AJ16=2,'No modificar!!'!AB16,'No modificar!!'!AB17)))</f>
        <v>4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2</v>
      </c>
      <c r="P20" s="99">
        <f>IF('No modificar!!'!AJ14=1,'No modificar!!'!X14,IF('No modificar!!'!AJ15=1,'No modificar!!'!X15,IF('No modificar!!'!AJ16=1,'No modificar!!'!X16,'No modificar!!'!X17)))</f>
        <v>1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4</v>
      </c>
      <c r="S20" s="99">
        <f>IF('No modificar!!'!AJ14=1,'No modificar!!'!AA14,IF('No modificar!!'!AJ15=1,'No modificar!!'!AA15,IF('No modificar!!'!AJ16=1,'No modificar!!'!AA16,'No modificar!!'!AA17)))</f>
        <v>-2</v>
      </c>
      <c r="T20" s="110">
        <f>IF('No modificar!!'!AJ14=1,'No modificar!!'!AB14,IF('No modificar!!'!AJ15=1,'No modificar!!'!AB15,IF('No modificar!!'!AJ16=1,'No modificar!!'!AB16,'No modificar!!'!AB17)))</f>
        <v>2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1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0</v>
      </c>
      <c r="R21" s="114">
        <f>IF('No modificar!!'!AJ14=0,'No modificar!!'!Z14,IF('No modificar!!'!AJ15=0,'No modificar!!'!Z15,IF('No modificar!!'!AJ16=0,'No modificar!!'!Z16,'No modificar!!'!Z17)))</f>
        <v>4</v>
      </c>
      <c r="S21" s="114">
        <f>IF('No modificar!!'!AJ14=0,'No modificar!!'!AA14,IF('No modificar!!'!AJ15=0,'No modificar!!'!AA15,IF('No modificar!!'!AJ16=0,'No modificar!!'!AA16,'No modificar!!'!AA17)))</f>
        <v>-4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1</v>
      </c>
      <c r="I22" s="137">
        <v>1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0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6</v>
      </c>
      <c r="R28" s="146">
        <f>IF('No modificar!!'!AJ24=3,'No modificar!!'!Z24,IF('No modificar!!'!AJ25=3,'No modificar!!'!Z25,IF('No modificar!!'!AJ26=3,'No modificar!!'!Z26,'No modificar!!'!Z27)))</f>
        <v>1</v>
      </c>
      <c r="S28" s="146">
        <f>IF('No modificar!!'!AJ24=3,'No modificar!!'!AA24,IF('No modificar!!'!AJ25=3,'No modificar!!'!AA25,IF('No modificar!!'!AJ26=3,'No modificar!!'!AA26,'No modificar!!'!AA27)))</f>
        <v>5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3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0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4</v>
      </c>
      <c r="R29" s="149">
        <f>IF('No modificar!!'!AJ24=2,'No modificar!!'!Z24,IF('No modificar!!'!AJ25=2,'No modificar!!'!Z25,IF('No modificar!!'!AJ26=2,'No modificar!!'!Z26,'No modificar!!'!Z27)))</f>
        <v>4</v>
      </c>
      <c r="S29" s="149">
        <f>IF('No modificar!!'!AJ24=2,'No modificar!!'!AA24,IF('No modificar!!'!AJ25=2,'No modificar!!'!AA25,IF('No modificar!!'!AJ26=2,'No modificar!!'!AA26,'No modificar!!'!AA27)))</f>
        <v>0</v>
      </c>
      <c r="T29" s="147">
        <f>IF('No modificar!!'!AJ24=2,'No modificar!!'!AB24,IF('No modificar!!'!AJ25=2,'No modificar!!'!AB25,IF('No modificar!!'!AJ26=2,'No modificar!!'!AB26,'No modificar!!'!AB27)))</f>
        <v>6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1</v>
      </c>
      <c r="R30" s="99">
        <f>IF('No modificar!!'!AJ24=1,'No modificar!!'!Z24,IF('No modificar!!'!AJ25=1,'No modificar!!'!Z25,IF('No modificar!!'!AJ26=1,'No modificar!!'!Z26,'No modificar!!'!Z27)))</f>
        <v>3</v>
      </c>
      <c r="S30" s="99">
        <f>IF('No modificar!!'!AJ24=1,'No modificar!!'!AA24,IF('No modificar!!'!AJ25=1,'No modificar!!'!AA25,IF('No modificar!!'!AJ26=1,'No modificar!!'!AA26,'No modificar!!'!AA27)))</f>
        <v>-2</v>
      </c>
      <c r="T30" s="110">
        <f>IF('No modificar!!'!AJ24=1,'No modificar!!'!AB24,IF('No modificar!!'!AJ25=1,'No modificar!!'!AB25,IF('No modificar!!'!AJ26=1,'No modificar!!'!AB26,'No modificar!!'!AB27)))</f>
        <v>1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1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2</v>
      </c>
      <c r="R31" s="114">
        <f>IF('No modificar!!'!AJ24=0,'No modificar!!'!Z24,IF('No modificar!!'!AJ25=0,'No modificar!!'!Z25,IF('No modificar!!'!AJ26=0,'No modificar!!'!Z26,'No modificar!!'!Z27)))</f>
        <v>5</v>
      </c>
      <c r="S31" s="114">
        <f>IF('No modificar!!'!AJ24=0,'No modificar!!'!AA24,IF('No modificar!!'!AJ25=0,'No modificar!!'!AA25,IF('No modificar!!'!AJ26=0,'No modificar!!'!AA26,'No modificar!!'!AA27)))</f>
        <v>-3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3</v>
      </c>
      <c r="I37" s="133">
        <v>1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2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6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4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2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5</v>
      </c>
      <c r="R39" s="149">
        <f>IF('No modificar!!'!AJ34=2,'No modificar!!'!Z34,IF('No modificar!!'!AJ35=2,'No modificar!!'!Z35,IF('No modificar!!'!AJ36=2,'No modificar!!'!Z36,'No modificar!!'!Z37)))</f>
        <v>3</v>
      </c>
      <c r="S39" s="149">
        <f>IF('No modificar!!'!AJ34=2,'No modificar!!'!AA34,IF('No modificar!!'!AJ35=2,'No modificar!!'!AA35,IF('No modificar!!'!AJ36=2,'No modificar!!'!AA36,'No modificar!!'!AA37)))</f>
        <v>2</v>
      </c>
      <c r="T39" s="147">
        <f>IF('No modificar!!'!AJ34=2,'No modificar!!'!AB34,IF('No modificar!!'!AJ35=2,'No modificar!!'!AB35,IF('No modificar!!'!AJ36=2,'No modificar!!'!AB36,'No modificar!!'!AB37)))</f>
        <v>5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3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5</v>
      </c>
      <c r="R40" s="99">
        <f>IF('No modificar!!'!AJ34=1,'No modificar!!'!Z34,IF('No modificar!!'!AJ35=1,'No modificar!!'!Z35,IF('No modificar!!'!AJ36=1,'No modificar!!'!Z36,'No modificar!!'!Z37)))</f>
        <v>5</v>
      </c>
      <c r="S40" s="99">
        <f>IF('No modificar!!'!AJ34=1,'No modificar!!'!AA34,IF('No modificar!!'!AJ35=1,'No modificar!!'!AA35,IF('No modificar!!'!AJ36=1,'No modificar!!'!AA36,'No modificar!!'!AA37)))</f>
        <v>0</v>
      </c>
      <c r="T40" s="110">
        <f>IF('No modificar!!'!AJ34=1,'No modificar!!'!AB34,IF('No modificar!!'!AJ35=1,'No modificar!!'!AB35,IF('No modificar!!'!AJ36=1,'No modificar!!'!AB36,'No modificar!!'!AB37)))</f>
        <v>4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0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2</v>
      </c>
      <c r="R41" s="114">
        <f>IF('No modificar!!'!AJ34=0,'No modificar!!'!Z34,IF('No modificar!!'!AJ35=0,'No modificar!!'!Z35,IF('No modificar!!'!AJ36=0,'No modificar!!'!Z36,'No modificar!!'!Z37)))</f>
        <v>8</v>
      </c>
      <c r="S41" s="114">
        <f>IF('No modificar!!'!AJ34=0,'No modificar!!'!AA34,IF('No modificar!!'!AJ35=0,'No modificar!!'!AA35,IF('No modificar!!'!AJ36=0,'No modificar!!'!AA36,'No modificar!!'!AA37)))</f>
        <v>-6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8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7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2</v>
      </c>
      <c r="R49" s="149">
        <f>IF('No modificar!!'!AJ44=2,'No modificar!!'!Z44,IF('No modificar!!'!AJ45=2,'No modificar!!'!Z45,IF('No modificar!!'!AJ46=2,'No modificar!!'!Z46,'No modificar!!'!Z47)))</f>
        <v>4</v>
      </c>
      <c r="S49" s="149">
        <f>IF('No modificar!!'!AJ44=2,'No modificar!!'!AA44,IF('No modificar!!'!AJ45=2,'No modificar!!'!AA45,IF('No modificar!!'!AJ46=2,'No modificar!!'!AA46,'No modificar!!'!AA47)))</f>
        <v>-2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2</v>
      </c>
      <c r="R50" s="99">
        <f>IF('No modificar!!'!AJ44=1,'No modificar!!'!Z44,IF('No modificar!!'!AJ45=1,'No modificar!!'!Z45,IF('No modificar!!'!AJ46=1,'No modificar!!'!Z46,'No modificar!!'!Z47)))</f>
        <v>4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5</v>
      </c>
      <c r="S51" s="114">
        <f>IF('No modificar!!'!AJ44=0,'No modificar!!'!AA44,IF('No modificar!!'!AJ45=0,'No modificar!!'!AA45,IF('No modificar!!'!AJ46=0,'No modificar!!'!AA46,'No modificar!!'!AA47)))</f>
        <v>-3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7</v>
      </c>
      <c r="R58" s="146">
        <f>IF('No modificar!!'!AJ54=3,'No modificar!!'!Z54,IF('No modificar!!'!AJ55=3,'No modificar!!'!Z55,IF('No modificar!!'!AJ56=3,'No modificar!!'!Z56,'No modificar!!'!Z57)))</f>
        <v>2</v>
      </c>
      <c r="S58" s="146">
        <f>IF('No modificar!!'!AJ54=3,'No modificar!!'!AA54,IF('No modificar!!'!AJ55=3,'No modificar!!'!AA55,IF('No modificar!!'!AJ56=3,'No modificar!!'!AA56,'No modificar!!'!AA57)))</f>
        <v>5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3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4</v>
      </c>
      <c r="R59" s="149">
        <f>IF('No modificar!!'!AJ54=2,'No modificar!!'!Z54,IF('No modificar!!'!AJ55=2,'No modificar!!'!Z55,IF('No modificar!!'!AJ56=2,'No modificar!!'!Z56,'No modificar!!'!Z57)))</f>
        <v>5</v>
      </c>
      <c r="S59" s="149">
        <f>IF('No modificar!!'!AJ54=2,'No modificar!!'!AA54,IF('No modificar!!'!AJ55=2,'No modificar!!'!AA55,IF('No modificar!!'!AJ56=2,'No modificar!!'!AA56,'No modificar!!'!AA57)))</f>
        <v>-1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2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2</v>
      </c>
      <c r="R60" s="99">
        <f>IF('No modificar!!'!AJ54=1,'No modificar!!'!Z54,IF('No modificar!!'!AJ55=1,'No modificar!!'!Z55,IF('No modificar!!'!AJ56=1,'No modificar!!'!Z56,'No modificar!!'!Z57)))</f>
        <v>4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2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2</v>
      </c>
      <c r="I61" s="135">
        <v>1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3</v>
      </c>
      <c r="R61" s="114">
        <f>IF('No modificar!!'!AJ54=0,'No modificar!!'!Z54,IF('No modificar!!'!AJ55=0,'No modificar!!'!Z55,IF('No modificar!!'!AJ56=0,'No modificar!!'!Z56,'No modificar!!'!Z57)))</f>
        <v>5</v>
      </c>
      <c r="S61" s="114">
        <f>IF('No modificar!!'!AJ54=0,'No modificar!!'!AA54,IF('No modificar!!'!AJ55=0,'No modificar!!'!AA55,IF('No modificar!!'!AJ56=0,'No modificar!!'!AA56,'No modificar!!'!AA57)))</f>
        <v>-2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3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7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5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6</v>
      </c>
      <c r="R69" s="149">
        <f>IF('No modificar!!'!AJ64=2,'No modificar!!'!Z64,IF('No modificar!!'!AJ65=2,'No modificar!!'!Z65,IF('No modificar!!'!AJ66=2,'No modificar!!'!Z66,'No modificar!!'!Z67)))</f>
        <v>1</v>
      </c>
      <c r="S69" s="149">
        <f>IF('No modificar!!'!AJ64=2,'No modificar!!'!AA64,IF('No modificar!!'!AJ65=2,'No modificar!!'!AA65,IF('No modificar!!'!AJ66=2,'No modificar!!'!AA66,'No modificar!!'!AA67)))</f>
        <v>5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1</v>
      </c>
      <c r="R70" s="99">
        <f>IF('No modificar!!'!AJ64=1,'No modificar!!'!Z64,IF('No modificar!!'!AJ65=1,'No modificar!!'!Z65,IF('No modificar!!'!AJ66=1,'No modificar!!'!Z66,'No modificar!!'!Z67)))</f>
        <v>5</v>
      </c>
      <c r="S70" s="99">
        <f>IF('No modificar!!'!AJ64=1,'No modificar!!'!AA64,IF('No modificar!!'!AJ65=1,'No modificar!!'!AA65,IF('No modificar!!'!AJ66=1,'No modificar!!'!AA66,'No modificar!!'!AA67)))</f>
        <v>-4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0</v>
      </c>
      <c r="R71" s="114">
        <f>IF('No modificar!!'!AJ64=0,'No modificar!!'!Z64,IF('No modificar!!'!AJ65=0,'No modificar!!'!Z65,IF('No modificar!!'!AJ66=0,'No modificar!!'!Z66,'No modificar!!'!Z67)))</f>
        <v>6</v>
      </c>
      <c r="S71" s="114">
        <f>IF('No modificar!!'!AJ64=0,'No modificar!!'!AA64,IF('No modificar!!'!AJ65=0,'No modificar!!'!AA65,IF('No modificar!!'!AJ66=0,'No modificar!!'!AA66,'No modificar!!'!AA67)))</f>
        <v>-6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0</v>
      </c>
      <c r="I72" s="137">
        <v>0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3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Polonia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7</v>
      </c>
      <c r="R78" s="146">
        <f>IF('No modificar!!'!AJ74=3,'No modificar!!'!Z74,IF('No modificar!!'!AJ75=3,'No modificar!!'!Z75,IF('No modificar!!'!AJ76=3,'No modificar!!'!Z76,'No modificar!!'!Z77)))</f>
        <v>4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2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Colombia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6</v>
      </c>
      <c r="R79" s="149">
        <f>IF('No modificar!!'!AJ74=2,'No modificar!!'!Z74,IF('No modificar!!'!AJ75=2,'No modificar!!'!Z75,IF('No modificar!!'!AJ76=2,'No modificar!!'!Z76,'No modificar!!'!Z77)))</f>
        <v>4</v>
      </c>
      <c r="S79" s="149">
        <f>IF('No modificar!!'!AJ74=2,'No modificar!!'!AA74,IF('No modificar!!'!AJ75=2,'No modificar!!'!AA75,IF('No modificar!!'!AJ76=2,'No modificar!!'!AA76,'No modificar!!'!AA77)))</f>
        <v>2</v>
      </c>
      <c r="T79" s="147">
        <f>IF('No modificar!!'!AJ74=2,'No modificar!!'!AB74,IF('No modificar!!'!AJ75=2,'No modificar!!'!AB75,IF('No modificar!!'!AJ76=2,'No modificar!!'!AB76,'No modificar!!'!AB77)))</f>
        <v>5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0</v>
      </c>
      <c r="I80" s="135">
        <v>0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2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3</v>
      </c>
      <c r="R80" s="99">
        <f>IF('No modificar!!'!AJ74=1,'No modificar!!'!Z74,IF('No modificar!!'!AJ75=1,'No modificar!!'!Z75,IF('No modificar!!'!AJ76=1,'No modificar!!'!Z76,'No modificar!!'!Z77)))</f>
        <v>5</v>
      </c>
      <c r="S80" s="99">
        <f>IF('No modificar!!'!AJ74=1,'No modificar!!'!AA74,IF('No modificar!!'!AJ75=1,'No modificar!!'!AA75,IF('No modificar!!'!AJ76=1,'No modificar!!'!AA76,'No modificar!!'!AA77)))</f>
        <v>-2</v>
      </c>
      <c r="T80" s="110">
        <f>IF('No modificar!!'!AJ74=1,'No modificar!!'!AB74,IF('No modificar!!'!AJ75=1,'No modificar!!'!AB75,IF('No modificar!!'!AJ76=1,'No modificar!!'!AB76,'No modificar!!'!AB77)))</f>
        <v>2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2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1</v>
      </c>
      <c r="R81" s="114">
        <f>IF('No modificar!!'!AJ74=0,'No modificar!!'!Z74,IF('No modificar!!'!AJ75=0,'No modificar!!'!Z75,IF('No modificar!!'!AJ76=0,'No modificar!!'!Z76,'No modificar!!'!Z77)))</f>
        <v>4</v>
      </c>
      <c r="S81" s="114">
        <f>IF('No modificar!!'!AJ74=0,'No modificar!!'!AA74,IF('No modificar!!'!AJ75=0,'No modificar!!'!AA75,IF('No modificar!!'!AJ76=0,'No modificar!!'!AA76,'No modificar!!'!AA77)))</f>
        <v>-3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2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workbookViewId="0">
      <selection activeCell="G11" sqref="G11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84">
        <v>1</v>
      </c>
      <c r="F8" s="169"/>
      <c r="G8" s="185" t="str">
        <f>IF(E7&gt;E8,D7,IF(E8&gt;E7,D8,"Manualmente"))</f>
        <v>Uruguay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tr">
        <f>IF(H8&gt;H10,G8,IF(H10&gt;H8,G10,"Manualmente"))</f>
        <v>Uruguay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0</v>
      </c>
      <c r="F10" s="169"/>
      <c r="G10" s="185" t="str">
        <f>IF(E10&gt;E11,D10,IF(E11&gt;E10,D11,"Manualmente"))</f>
        <v>Croacia</v>
      </c>
      <c r="H10" s="185">
        <v>1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2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tr">
        <f>IF(K9&gt;K16,J9,IF(K16&gt;K9,J16,"Manualmente"))</f>
        <v>Brasil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Brasil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0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1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Brasil</v>
      </c>
      <c r="K16" s="185">
        <v>3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0</v>
      </c>
      <c r="F17" s="169"/>
      <c r="G17" s="185" t="s">
        <v>120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Portugal</v>
      </c>
      <c r="E21" s="184">
        <v>0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1</v>
      </c>
      <c r="F22" s="169"/>
      <c r="G22" s="185" t="str">
        <f>IF(E21&gt;E22,D21,IF(E22&gt;E21,D22,"Manualmente"))</f>
        <v>Rusia</v>
      </c>
      <c r="H22" s="185">
        <v>1</v>
      </c>
      <c r="I22" s="169"/>
      <c r="J22" s="169"/>
      <c r="K22" s="169"/>
      <c r="L22" s="169"/>
      <c r="M22" s="165" t="str">
        <f>IF(K9&gt;K16,J16,IF(K16&gt;K9,J9,"Manualmente"))</f>
        <v>Uruguay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tr">
        <f>IF(H22&gt;H24,G22,IF(H24&gt;H22,G24,"Manualmente"))</f>
        <v>Argentina</v>
      </c>
      <c r="K23" s="185">
        <v>1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3</v>
      </c>
      <c r="F24" s="169"/>
      <c r="G24" s="185" t="str">
        <f>IF(E24&gt;E25,D24,IF(E25&gt;E24,D25,"Manualmente"))</f>
        <v>Argentina</v>
      </c>
      <c r="H24" s="185">
        <v>2</v>
      </c>
      <c r="I24" s="169"/>
      <c r="J24" s="169"/>
      <c r="K24" s="169"/>
      <c r="L24" s="169"/>
      <c r="M24" s="165" t="str">
        <f>IF(K23&gt;K30,J30,IF(K30&gt;K23,J23,"Manualmente"))</f>
        <v>Argentina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0</v>
      </c>
      <c r="F29" s="169"/>
      <c r="G29" s="185" t="str">
        <f>IF(E28&gt;E29,D28,IF(E29&gt;E28,D29,"Manualmente"))</f>
        <v>Alemania</v>
      </c>
      <c r="H29" s="185">
        <v>1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Alemania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Polonia</v>
      </c>
      <c r="E31" s="184">
        <v>1</v>
      </c>
      <c r="F31" s="169"/>
      <c r="G31" s="185" t="s">
        <v>226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2</v>
      </c>
      <c r="E4" s="158">
        <f>'Fase de grupos'!I17</f>
        <v>1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0</v>
      </c>
      <c r="E5" s="158">
        <f>'Fase de grupos'!I18</f>
        <v>0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0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3</v>
      </c>
      <c r="E8" s="158">
        <f>'Fase de grupos'!I37</f>
        <v>1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2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3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3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2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3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1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3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0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3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2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0</v>
      </c>
      <c r="E35" s="164">
        <f>'Fase de grupos'!I80</f>
        <v>0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1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1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1</v>
      </c>
      <c r="E41" s="158">
        <f>'Fase de grupos'!I22</f>
        <v>1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1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0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2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1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2</v>
      </c>
      <c r="E48" s="158">
        <f>'Fase de grupos'!I61</f>
        <v>1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0</v>
      </c>
      <c r="E51" s="158">
        <f>'Fase de grupos'!I72</f>
        <v>0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2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2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España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0</v>
      </c>
      <c r="E57" s="172">
        <f>'Fase final'!E11</f>
        <v>2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1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0</v>
      </c>
      <c r="E59" s="172">
        <f>'Fase final'!E18</f>
        <v>0</v>
      </c>
      <c r="F59" s="188" t="str">
        <f>'Fase final'!D18</f>
        <v>Colombia</v>
      </c>
    </row>
    <row r="60" spans="2:6" s="153" customFormat="1">
      <c r="B60" s="159">
        <v>53</v>
      </c>
      <c r="C60" s="172" t="str">
        <f>'Fase final'!D21</f>
        <v>Portugal</v>
      </c>
      <c r="D60" s="172">
        <f>'Fase final'!E21</f>
        <v>0</v>
      </c>
      <c r="E60" s="172">
        <f>'Fase final'!E22</f>
        <v>1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3</v>
      </c>
      <c r="E61" s="172">
        <f>'Fase final'!E25</f>
        <v>1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0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Polonia</v>
      </c>
      <c r="D63" s="50">
        <f>'Fase final'!E31</f>
        <v>1</v>
      </c>
      <c r="E63" s="50">
        <f>'Fase final'!E32</f>
        <v>1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2</v>
      </c>
      <c r="E66" s="52">
        <f>'Fase final'!H10</f>
        <v>1</v>
      </c>
      <c r="F66" s="53" t="str">
        <f>'Fase final'!G10</f>
        <v>Croacia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Rusia</v>
      </c>
      <c r="D68" s="48">
        <f>'Fase final'!H22</f>
        <v>1</v>
      </c>
      <c r="E68" s="48">
        <f>'Fase final'!H24</f>
        <v>2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1</v>
      </c>
      <c r="E69" s="50">
        <f>'Fase final'!H31</f>
        <v>0</v>
      </c>
      <c r="F69" s="51" t="str">
        <f>'Fase final'!G31</f>
        <v>Belgica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1</v>
      </c>
      <c r="E72" s="64">
        <f>'Fase final'!K16</f>
        <v>3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Argentina</v>
      </c>
      <c r="D73" s="16">
        <f>'Fase final'!K23</f>
        <v>1</v>
      </c>
      <c r="E73" s="16">
        <f>'Fase final'!K30</f>
        <v>2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2</v>
      </c>
      <c r="E76" s="42">
        <f>'Fase final'!N14</f>
        <v>0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Uruguay</v>
      </c>
      <c r="D77" s="16">
        <f>'Fase final'!N22</f>
        <v>2</v>
      </c>
      <c r="E77" s="16">
        <f>'Fase final'!N24</f>
        <v>1</v>
      </c>
      <c r="F77" s="14" t="str">
        <f>'Fase final'!M24</f>
        <v>Argentina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Portugal</v>
      </c>
      <c r="D82"/>
    </row>
    <row r="83" spans="2:6">
      <c r="B83" s="159" t="s">
        <v>38</v>
      </c>
      <c r="C83" s="161" t="str">
        <f>'Fase final'!D8</f>
        <v>España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Polonia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Colombia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Croacia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Rusia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Belgica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Argentina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Uruguay</v>
      </c>
      <c r="D116"/>
      <c r="E116"/>
      <c r="F116"/>
    </row>
    <row r="117" spans="2:6" ht="15.75" thickBot="1">
      <c r="B117" s="11" t="s">
        <v>209</v>
      </c>
      <c r="C117" s="14" t="str">
        <f>F77</f>
        <v>Argentina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NEYMAR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1</v>
      </c>
      <c r="E4" s="1" t="str">
        <f>'Fase de grupos'!J7</f>
        <v>Arabia Saudita</v>
      </c>
      <c r="G4" s="9">
        <f>IF(C4&gt;D4,1,0)</f>
        <v>0</v>
      </c>
      <c r="H4" s="6">
        <f>IF(C4=D4,1,0)</f>
        <v>1</v>
      </c>
      <c r="I4" s="13">
        <f>IF(C4&lt;D4,1,0)</f>
        <v>0</v>
      </c>
      <c r="J4" s="9">
        <f>IF(D4&gt;C4,1,0)</f>
        <v>0</v>
      </c>
      <c r="K4" s="6">
        <f>IF(D4=C4,1,0)</f>
        <v>1</v>
      </c>
      <c r="L4" s="13">
        <f>IF(D4&lt;C4,1,0)</f>
        <v>0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1</v>
      </c>
      <c r="X4" s="15">
        <f>I10</f>
        <v>1</v>
      </c>
      <c r="Y4" s="15">
        <f>C4+C6+C8</f>
        <v>3</v>
      </c>
      <c r="Z4" s="15">
        <f>D4+D6+D8</f>
        <v>3</v>
      </c>
      <c r="AA4" s="15">
        <f>Y4-Z4</f>
        <v>0</v>
      </c>
      <c r="AB4" s="8">
        <f>3*V4+W4</f>
        <v>4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2</v>
      </c>
      <c r="X5" s="6">
        <f>L10</f>
        <v>1</v>
      </c>
      <c r="Y5" s="6">
        <f>D4+C7+C9</f>
        <v>3</v>
      </c>
      <c r="Z5" s="6">
        <f>C4+D7+D9</f>
        <v>5</v>
      </c>
      <c r="AA5" s="6">
        <f>Y5-Z5</f>
        <v>-2</v>
      </c>
      <c r="AB5" s="10">
        <f>3*V5+W5</f>
        <v>2</v>
      </c>
      <c r="AD5">
        <f>IF(OR(AB5&gt;AB4,AND(AB5=AB4,AA5&gt;AA4),AND(AB5=AB4,AA5=AA4,Y5&gt;Y4)),1,0)</f>
        <v>0</v>
      </c>
      <c r="AE5">
        <f>IF(OR(AB5&gt;AB6,AND(AB5=AB6,AA5&gt;AA6),AND(AB5=AB6,AA5=AA6,Y5&gt;Y6)),1,0)</f>
        <v>1</v>
      </c>
      <c r="AF5">
        <f>IF(OR(AB5&gt;AB7,AND(AB5=AB7,AA5&gt;AA7),AND(AB5=AB7,AA5=AA7,Y5&gt;Y7)),1,0)</f>
        <v>0</v>
      </c>
      <c r="AH5">
        <f>SUM(AD5:AF5)</f>
        <v>1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1</v>
      </c>
    </row>
    <row r="6" spans="2:36">
      <c r="B6" s="1" t="str">
        <f>'Fase de grupos'!G9</f>
        <v>Rusia</v>
      </c>
      <c r="C6" s="9">
        <f>'Fase de grupos'!H9</f>
        <v>2</v>
      </c>
      <c r="D6" s="13">
        <f>'Fase de grupos'!I9</f>
        <v>1</v>
      </c>
      <c r="E6" s="1" t="str">
        <f>'Fase de grupos'!J9</f>
        <v>Egipto</v>
      </c>
      <c r="G6" s="9">
        <f>IF(C6&gt;D6,1,0)</f>
        <v>1</v>
      </c>
      <c r="H6" s="6">
        <f>IF(C6=D6,1,0)</f>
        <v>0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0</v>
      </c>
      <c r="O6" s="13">
        <f>IF(D6&lt;C6,1,0)</f>
        <v>1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0</v>
      </c>
      <c r="W6" s="6">
        <f>N10</f>
        <v>1</v>
      </c>
      <c r="X6" s="6">
        <f>O10</f>
        <v>2</v>
      </c>
      <c r="Y6" s="6">
        <f>C5+D6+D9</f>
        <v>2</v>
      </c>
      <c r="Z6" s="6">
        <f>D5+C6+C9</f>
        <v>5</v>
      </c>
      <c r="AA6" s="6">
        <f>Y6-Z6</f>
        <v>-3</v>
      </c>
      <c r="AB6" s="10">
        <f>3*V6+W6</f>
        <v>1</v>
      </c>
      <c r="AD6">
        <f>IF(OR(AB6&gt;AB4,AND(AB6=AB4,AA6&gt;AA4),AND(AB6=AB4,AA6=AA4,Y6&gt;Y4)),1,0)</f>
        <v>0</v>
      </c>
      <c r="AE6">
        <f>IF(OR(AB6&gt;AB5,AND(AB6=AB5,AA6&gt;AA5),AND(AB6=AB5,AA6=AA5,Y6&gt;Y5)),1,0)</f>
        <v>0</v>
      </c>
      <c r="AF6">
        <f>IF(OR(AB6&gt;AB7,AND(AB6=AB7,AA6&gt;AA7),AND(AB6=AB7,AA6=AA7,Y6&gt;Y7)),1,0)</f>
        <v>0</v>
      </c>
      <c r="AH6">
        <f>SUM(AD6:AF6)</f>
        <v>0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0</v>
      </c>
    </row>
    <row r="7" spans="2:36" ht="15.75" thickBot="1">
      <c r="B7" s="1" t="str">
        <f>'Fase de grupos'!G10</f>
        <v>Arabia Saudita</v>
      </c>
      <c r="C7" s="9">
        <f>'Fase de grupos'!H10</f>
        <v>1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6</v>
      </c>
      <c r="Z7" s="16">
        <f>C5+C7+C8</f>
        <v>1</v>
      </c>
      <c r="AA7" s="16">
        <f>Y7-Z7</f>
        <v>5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1</v>
      </c>
      <c r="L9" s="13">
        <f>IF(C9&lt;D9,1,0)</f>
        <v>0</v>
      </c>
      <c r="M9" s="9">
        <f>IF(D9&gt;C9,1,0)</f>
        <v>0</v>
      </c>
      <c r="N9" s="6">
        <f>IF(D9=C9,1,0)</f>
        <v>1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1</v>
      </c>
      <c r="I10" s="3">
        <f t="shared" si="0"/>
        <v>1</v>
      </c>
      <c r="J10" s="2">
        <f t="shared" si="0"/>
        <v>0</v>
      </c>
      <c r="K10" s="7">
        <f t="shared" si="0"/>
        <v>2</v>
      </c>
      <c r="L10" s="3">
        <f t="shared" si="0"/>
        <v>1</v>
      </c>
      <c r="M10" s="2">
        <f t="shared" si="0"/>
        <v>0</v>
      </c>
      <c r="N10" s="7">
        <f t="shared" si="0"/>
        <v>1</v>
      </c>
      <c r="O10" s="3">
        <f>SUM(O4:O9)</f>
        <v>2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2</v>
      </c>
      <c r="D14" s="23">
        <f>'Fase de grupos'!I17</f>
        <v>1</v>
      </c>
      <c r="E14" s="1" t="str">
        <f>'Fase de grupos'!J17</f>
        <v>España</v>
      </c>
      <c r="G14" s="9">
        <f>IF(C14&gt;D14,1,0)</f>
        <v>1</v>
      </c>
      <c r="H14" s="6">
        <f>IF(C14=D14,1,0)</f>
        <v>0</v>
      </c>
      <c r="I14" s="13">
        <f>IF(C14&lt;D14,1,0)</f>
        <v>0</v>
      </c>
      <c r="J14" s="9">
        <f>IF(D14&gt;C14,1,0)</f>
        <v>0</v>
      </c>
      <c r="K14" s="6">
        <f>IF(D14=C14,1,0)</f>
        <v>0</v>
      </c>
      <c r="L14" s="13">
        <f>IF(D14&lt;C14,1,0)</f>
        <v>1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3</v>
      </c>
      <c r="W14" s="22">
        <f>H20</f>
        <v>0</v>
      </c>
      <c r="X14" s="22">
        <f>I20</f>
        <v>0</v>
      </c>
      <c r="Y14" s="22">
        <f>C14+C16+C18</f>
        <v>6</v>
      </c>
      <c r="Z14" s="22">
        <f>D14+D16+D18</f>
        <v>2</v>
      </c>
      <c r="AA14" s="22">
        <f>Y14-Z14</f>
        <v>4</v>
      </c>
      <c r="AB14" s="8">
        <f>3*V14+W14</f>
        <v>9</v>
      </c>
      <c r="AD14">
        <f>IF(OR(AB14&gt;AB15,AND(AB14=AB15,AA14&gt;AA15),AND(AB14=AB15,AA14=AA15,Y14&gt;Y15)),1,0)</f>
        <v>1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3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spans="2:36">
      <c r="B15" s="1" t="str">
        <f>'Fase de grupos'!G18</f>
        <v>Marruecos</v>
      </c>
      <c r="C15" s="9">
        <f>'Fase de grupos'!H18</f>
        <v>0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1</v>
      </c>
      <c r="W15" s="6">
        <f>K20</f>
        <v>1</v>
      </c>
      <c r="X15" s="6">
        <f>L20</f>
        <v>1</v>
      </c>
      <c r="Y15" s="6">
        <f>D14+C17+C19</f>
        <v>5</v>
      </c>
      <c r="Z15" s="6">
        <f>C14+D17+D19</f>
        <v>3</v>
      </c>
      <c r="AA15" s="6">
        <f>Y15-Z15</f>
        <v>2</v>
      </c>
      <c r="AB15" s="10">
        <f>3*V15+W15</f>
        <v>4</v>
      </c>
      <c r="AD15">
        <f>IF(OR(AB15&gt;AB14,AND(AB15=AB14,AA15&gt;AA14),AND(AB15=AB14,AA15=AA14,Y15&gt;Y14)),1,0)</f>
        <v>0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2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spans="2:36">
      <c r="B16" s="1" t="str">
        <f>'Fase de grupos'!G19</f>
        <v>Portugal</v>
      </c>
      <c r="C16" s="9">
        <f>'Fase de grupos'!H19</f>
        <v>3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2</v>
      </c>
      <c r="X16" s="6">
        <f>O20</f>
        <v>1</v>
      </c>
      <c r="Y16" s="6">
        <f>C15+D16+D19</f>
        <v>2</v>
      </c>
      <c r="Z16" s="6">
        <f>D15+C16+C19</f>
        <v>4</v>
      </c>
      <c r="AA16" s="6">
        <f>Y16-Z16</f>
        <v>-2</v>
      </c>
      <c r="AB16" s="10">
        <f>3*V16+W16</f>
        <v>2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0</v>
      </c>
      <c r="Z17" s="16">
        <f>C15+C17+C18</f>
        <v>4</v>
      </c>
      <c r="AA17" s="16">
        <f>Y17-Z17</f>
        <v>-4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1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1</v>
      </c>
      <c r="D19" s="14">
        <f>'Fase de grupos'!I22</f>
        <v>1</v>
      </c>
      <c r="E19" s="1" t="str">
        <f>'Fase de grupos'!J22</f>
        <v>Marruecos</v>
      </c>
      <c r="G19" s="9"/>
      <c r="H19" s="6"/>
      <c r="I19" s="13"/>
      <c r="J19" s="9">
        <f>IF(C19&gt;D19,1,0)</f>
        <v>0</v>
      </c>
      <c r="K19" s="6">
        <f>IF(C19=D19,1,0)</f>
        <v>1</v>
      </c>
      <c r="L19" s="13">
        <f>IF(C19&lt;D19,1,0)</f>
        <v>0</v>
      </c>
      <c r="M19" s="9">
        <f>IF(D19&gt;C19,1,0)</f>
        <v>0</v>
      </c>
      <c r="N19" s="6">
        <f>IF(D19=C19,1,0)</f>
        <v>1</v>
      </c>
      <c r="O19" s="13">
        <f>IF(D19&lt;C19,1,0)</f>
        <v>0</v>
      </c>
      <c r="P19" s="6"/>
      <c r="Q19" s="6"/>
      <c r="R19" s="13"/>
      <c r="S19" s="6"/>
    </row>
    <row r="20" spans="2:36" ht="15.75" thickBot="1">
      <c r="G20" s="18">
        <f>SUM(G14:G19)</f>
        <v>3</v>
      </c>
      <c r="H20" s="19">
        <f t="shared" ref="H20:N20" si="1">SUM(H14:H19)</f>
        <v>0</v>
      </c>
      <c r="I20" s="20">
        <f t="shared" si="1"/>
        <v>0</v>
      </c>
      <c r="J20" s="18">
        <f t="shared" si="1"/>
        <v>1</v>
      </c>
      <c r="K20" s="19">
        <f t="shared" si="1"/>
        <v>1</v>
      </c>
      <c r="L20" s="20">
        <f t="shared" si="1"/>
        <v>1</v>
      </c>
      <c r="M20" s="18">
        <f t="shared" si="1"/>
        <v>0</v>
      </c>
      <c r="N20" s="19">
        <f t="shared" si="1"/>
        <v>2</v>
      </c>
      <c r="O20" s="20">
        <f>SUM(O14:O19)</f>
        <v>1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6</v>
      </c>
      <c r="Z24" s="22">
        <f>D24+D26+D28</f>
        <v>1</v>
      </c>
      <c r="AA24" s="22">
        <f>Y24-Z24</f>
        <v>5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0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2</v>
      </c>
      <c r="Z25" s="6">
        <f>C24+D27+D29</f>
        <v>5</v>
      </c>
      <c r="AA25" s="6">
        <f>Y25-Z25</f>
        <v>-3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3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2</v>
      </c>
      <c r="W26" s="6">
        <f>N30</f>
        <v>0</v>
      </c>
      <c r="X26" s="6">
        <f>O30</f>
        <v>1</v>
      </c>
      <c r="Y26" s="6">
        <f>C25+D26+D29</f>
        <v>4</v>
      </c>
      <c r="Z26" s="6">
        <f>D25+C26+C29</f>
        <v>4</v>
      </c>
      <c r="AA26" s="6">
        <f>Y26-Z26</f>
        <v>0</v>
      </c>
      <c r="AB26" s="10">
        <f>3*V26+W26</f>
        <v>6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1</v>
      </c>
      <c r="X27" s="16">
        <f>R30</f>
        <v>2</v>
      </c>
      <c r="Y27" s="16">
        <f>D25+D27+D28</f>
        <v>1</v>
      </c>
      <c r="Z27" s="16">
        <f>C25+C27+C28</f>
        <v>3</v>
      </c>
      <c r="AA27" s="16">
        <f>Y27-Z27</f>
        <v>-2</v>
      </c>
      <c r="AB27" s="12">
        <f>3*V27+W27</f>
        <v>1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1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2</v>
      </c>
      <c r="N30" s="19">
        <f t="shared" si="2"/>
        <v>0</v>
      </c>
      <c r="O30" s="20">
        <f>SUM(O24:O29)</f>
        <v>1</v>
      </c>
      <c r="P30" s="19">
        <f>SUM(P24:P29)</f>
        <v>0</v>
      </c>
      <c r="Q30" s="19">
        <f>SUM(Q24:Q29)</f>
        <v>1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3</v>
      </c>
      <c r="D34" s="96">
        <f>'Fase de grupos'!I37</f>
        <v>1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6</v>
      </c>
      <c r="Z34" s="95">
        <f>D34+D36+D38</f>
        <v>2</v>
      </c>
      <c r="AA34" s="95">
        <f>Y34-Z34</f>
        <v>4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2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1</v>
      </c>
      <c r="O35" s="13">
        <f>IF(C35&lt;D35,1,0)</f>
        <v>0</v>
      </c>
      <c r="P35" s="6">
        <f>IF(D35&gt;C35,1,0)</f>
        <v>0</v>
      </c>
      <c r="Q35" s="6">
        <f>IF(D35=C35,1,0)</f>
        <v>1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2</v>
      </c>
      <c r="Z35" s="6">
        <f>C34+D37+D39</f>
        <v>8</v>
      </c>
      <c r="AA35" s="6">
        <f>Y35-Z35</f>
        <v>-6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1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2</v>
      </c>
      <c r="X36" s="6">
        <f>O40</f>
        <v>0</v>
      </c>
      <c r="Y36" s="6">
        <f>C35+D36+D39</f>
        <v>5</v>
      </c>
      <c r="Z36" s="6">
        <f>D35+C36+C39</f>
        <v>3</v>
      </c>
      <c r="AA36" s="6">
        <f>Y36-Z36</f>
        <v>2</v>
      </c>
      <c r="AB36" s="10">
        <f>3*V36+W36</f>
        <v>5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3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1</v>
      </c>
      <c r="X37" s="97">
        <f>R40</f>
        <v>1</v>
      </c>
      <c r="Y37" s="97">
        <f>D35+D37+D38</f>
        <v>5</v>
      </c>
      <c r="Z37" s="97">
        <f>C35+C37+C38</f>
        <v>5</v>
      </c>
      <c r="AA37" s="97">
        <f>Y37-Z37</f>
        <v>0</v>
      </c>
      <c r="AB37" s="12">
        <f>3*V37+W37</f>
        <v>4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0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1</v>
      </c>
      <c r="N40" s="91">
        <f t="shared" si="3"/>
        <v>2</v>
      </c>
      <c r="O40" s="92">
        <f>SUM(O34:O39)</f>
        <v>0</v>
      </c>
      <c r="P40" s="91">
        <f>SUM(P34:P39)</f>
        <v>1</v>
      </c>
      <c r="Q40" s="91">
        <f>SUM(Q34:Q39)</f>
        <v>1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8</v>
      </c>
      <c r="Z44" s="95">
        <f>D44+D46+D48</f>
        <v>1</v>
      </c>
      <c r="AA44" s="95">
        <f>Y44-Z44</f>
        <v>7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2</v>
      </c>
      <c r="Z45" s="6">
        <f>C44+D47+D49</f>
        <v>4</v>
      </c>
      <c r="AA45" s="6">
        <f>Y45-Z45</f>
        <v>-2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2</v>
      </c>
      <c r="X46" s="6">
        <f>O50</f>
        <v>1</v>
      </c>
      <c r="Y46" s="6">
        <f>C45+D46+D49</f>
        <v>2</v>
      </c>
      <c r="Z46" s="6">
        <f>D45+C46+C49</f>
        <v>4</v>
      </c>
      <c r="AA46" s="6">
        <f>Y46-Z46</f>
        <v>-2</v>
      </c>
      <c r="AB46" s="10">
        <f>3*V46+W46</f>
        <v>2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1</v>
      </c>
      <c r="X47" s="97">
        <f>R50</f>
        <v>2</v>
      </c>
      <c r="Y47" s="97">
        <f>D45+D47+D48</f>
        <v>2</v>
      </c>
      <c r="Z47" s="97">
        <f>C45+C47+C48</f>
        <v>5</v>
      </c>
      <c r="AA47" s="97">
        <f>Y47-Z47</f>
        <v>-3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0</v>
      </c>
      <c r="N50" s="91">
        <f t="shared" si="4"/>
        <v>2</v>
      </c>
      <c r="O50" s="92">
        <f>SUM(O44:O49)</f>
        <v>1</v>
      </c>
      <c r="P50" s="91">
        <f>SUM(P44:P49)</f>
        <v>0</v>
      </c>
      <c r="Q50" s="91">
        <f>SUM(Q44:Q49)</f>
        <v>1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7</v>
      </c>
      <c r="Z54" s="95">
        <f>D54+D56+D58</f>
        <v>2</v>
      </c>
      <c r="AA54" s="95">
        <f>Y54-Z54</f>
        <v>5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0</v>
      </c>
      <c r="W55" s="6">
        <f>K60</f>
        <v>2</v>
      </c>
      <c r="X55" s="6">
        <f>L60</f>
        <v>1</v>
      </c>
      <c r="Y55" s="6">
        <f>D54+C57+C59</f>
        <v>2</v>
      </c>
      <c r="Z55" s="6">
        <f>C54+D57+D59</f>
        <v>4</v>
      </c>
      <c r="AA55" s="6">
        <f>Y55-Z55</f>
        <v>-2</v>
      </c>
      <c r="AB55" s="10">
        <f>3*V55+W55</f>
        <v>2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3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4</v>
      </c>
      <c r="Z56" s="6">
        <f>D55+C56+C59</f>
        <v>5</v>
      </c>
      <c r="AA56" s="6">
        <f>Y56-Z56</f>
        <v>-1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1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1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3</v>
      </c>
      <c r="Z57" s="97">
        <f>C55+C57+C58</f>
        <v>5</v>
      </c>
      <c r="AA57" s="97">
        <f>Y57-Z57</f>
        <v>-2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2</v>
      </c>
      <c r="D58" s="13">
        <f>'Fase de grupos'!I61</f>
        <v>1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0</v>
      </c>
      <c r="K60" s="91">
        <f t="shared" si="5"/>
        <v>2</v>
      </c>
      <c r="L60" s="92">
        <f t="shared" si="5"/>
        <v>1</v>
      </c>
      <c r="M60" s="90">
        <f t="shared" si="5"/>
        <v>1</v>
      </c>
      <c r="N60" s="91">
        <f t="shared" si="5"/>
        <v>1</v>
      </c>
      <c r="O60" s="92">
        <f>SUM(O54:O59)</f>
        <v>1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6</v>
      </c>
      <c r="Z64" s="95">
        <f>D64+D66+D68</f>
        <v>1</v>
      </c>
      <c r="AA64" s="95">
        <f>Y64-Z64</f>
        <v>5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3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0</v>
      </c>
      <c r="Z65" s="6">
        <f>C64+D67+D69</f>
        <v>6</v>
      </c>
      <c r="AA65" s="6">
        <f>Y65-Z65</f>
        <v>-6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1</v>
      </c>
      <c r="Z66" s="6">
        <f>D65+C66+C69</f>
        <v>5</v>
      </c>
      <c r="AA66" s="6">
        <f>Y66-Z66</f>
        <v>-4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7</v>
      </c>
      <c r="Z67" s="97">
        <f>C65+C67+C68</f>
        <v>2</v>
      </c>
      <c r="AA67" s="97">
        <f>Y67-Z67</f>
        <v>5</v>
      </c>
      <c r="AB67" s="12">
        <f>3*V67+W67</f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0</v>
      </c>
      <c r="D69" s="14">
        <f>'Fase de grupos'!I72</f>
        <v>0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3</v>
      </c>
      <c r="D74" s="96">
        <f>'Fase de grupos'!I77</f>
        <v>1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2</v>
      </c>
      <c r="W74" s="95">
        <f>H80</f>
        <v>1</v>
      </c>
      <c r="X74" s="95">
        <f>I80</f>
        <v>0</v>
      </c>
      <c r="Y74" s="95">
        <f>C74+C76+C78</f>
        <v>7</v>
      </c>
      <c r="Z74" s="95">
        <f>D74+D76+D78</f>
        <v>4</v>
      </c>
      <c r="AA74" s="95">
        <f>Y74-Z74</f>
        <v>3</v>
      </c>
      <c r="AB74" s="8">
        <f>3*V74+W74</f>
        <v>7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1</v>
      </c>
      <c r="AF74">
        <f>IF(OR(AB74&gt;AB77,AND(AB74=AB77,AA74&gt;AA77),AND(AB74=AB77,AA74=AA77,Y74&gt;Y77)),1,0)</f>
        <v>1</v>
      </c>
      <c r="AH74">
        <f>SUM(AD74:AF74)</f>
        <v>3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3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2</v>
      </c>
      <c r="X75" s="6">
        <f>L80</f>
        <v>1</v>
      </c>
      <c r="Y75" s="6">
        <f>D74+C77+C79</f>
        <v>3</v>
      </c>
      <c r="Z75" s="6">
        <f>C74+D77+D79</f>
        <v>5</v>
      </c>
      <c r="AA75" s="6">
        <f>Y75-Z75</f>
        <v>-2</v>
      </c>
      <c r="AB75" s="10">
        <f>3*V75+W75</f>
        <v>2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2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1</v>
      </c>
      <c r="W76" s="6">
        <f>N80</f>
        <v>2</v>
      </c>
      <c r="X76" s="6">
        <f>O80</f>
        <v>0</v>
      </c>
      <c r="Y76" s="6">
        <f>C75+D76+D79</f>
        <v>6</v>
      </c>
      <c r="Z76" s="6">
        <f>D75+C76+C79</f>
        <v>4</v>
      </c>
      <c r="AA76" s="6">
        <f>Y76-Z76</f>
        <v>2</v>
      </c>
      <c r="AB76" s="10">
        <f>3*V76+W76</f>
        <v>5</v>
      </c>
      <c r="AD76">
        <f>IF(OR(AB76&gt;AB74,AND(AB76=AB74,AA76&gt;AA74),AND(AB76=AB74,AA76=AA74,Y76&gt;Y74)),1,0)</f>
        <v>0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2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spans="2:36" ht="15.75" thickBot="1">
      <c r="B77" s="1" t="str">
        <f>'Fase de grupos'!G80</f>
        <v>Senegal</v>
      </c>
      <c r="C77" s="9">
        <f>'Fase de grupos'!H80</f>
        <v>0</v>
      </c>
      <c r="D77" s="13">
        <f>'Fase de grupos'!I80</f>
        <v>0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0</v>
      </c>
      <c r="W77" s="97">
        <f>Q80</f>
        <v>1</v>
      </c>
      <c r="X77" s="97">
        <f>R80</f>
        <v>2</v>
      </c>
      <c r="Y77" s="97">
        <f>D75+D77+D78</f>
        <v>1</v>
      </c>
      <c r="Z77" s="97">
        <f>C75+C77+C78</f>
        <v>4</v>
      </c>
      <c r="AA77" s="97">
        <f>Y77-Z77</f>
        <v>-3</v>
      </c>
      <c r="AB77" s="12">
        <f>3*V77+W77</f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2</v>
      </c>
      <c r="D78" s="13">
        <f>'Fase de grupos'!I81</f>
        <v>1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2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2</v>
      </c>
      <c r="H80" s="91">
        <f t="shared" ref="H80:N80" si="7">SUM(H74:H79)</f>
        <v>1</v>
      </c>
      <c r="I80" s="92">
        <f t="shared" si="7"/>
        <v>0</v>
      </c>
      <c r="J80" s="90">
        <f t="shared" si="7"/>
        <v>0</v>
      </c>
      <c r="K80" s="91">
        <f t="shared" si="7"/>
        <v>2</v>
      </c>
      <c r="L80" s="92">
        <f t="shared" si="7"/>
        <v>1</v>
      </c>
      <c r="M80" s="90">
        <f t="shared" si="7"/>
        <v>1</v>
      </c>
      <c r="N80" s="91">
        <f t="shared" si="7"/>
        <v>2</v>
      </c>
      <c r="O80" s="92">
        <f>SUM(O74:O79)</f>
        <v>0</v>
      </c>
      <c r="P80" s="91">
        <f>SUM(P74:P79)</f>
        <v>0</v>
      </c>
      <c r="Q80" s="91">
        <f>SUM(Q74:Q79)</f>
        <v>1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gv2012</cp:lastModifiedBy>
  <dcterms:created xsi:type="dcterms:W3CDTF">2010-03-03T16:28:09Z</dcterms:created>
  <dcterms:modified xsi:type="dcterms:W3CDTF">2018-06-11T20:51:20Z</dcterms:modified>
</cp:coreProperties>
</file>