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4525"/>
</workbook>
</file>

<file path=xl/calcChain.xml><?xml version="1.0" encoding="utf-8"?>
<calcChain xmlns="http://schemas.openxmlformats.org/spreadsheetml/2006/main">
  <c r="G80" i="2" l="1"/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D78" i="3"/>
  <c r="C78" i="3"/>
  <c r="D77" i="3"/>
  <c r="C77" i="3"/>
  <c r="R77" i="3" s="1"/>
  <c r="B77" i="3"/>
  <c r="D76" i="3"/>
  <c r="C76" i="3"/>
  <c r="D75" i="3"/>
  <c r="C75" i="3"/>
  <c r="D74" i="3"/>
  <c r="Z74" i="3" s="1"/>
  <c r="C74" i="3"/>
  <c r="Y74" i="3" s="1"/>
  <c r="D69" i="3"/>
  <c r="C69" i="3"/>
  <c r="D68" i="3"/>
  <c r="C68" i="3"/>
  <c r="D67" i="3"/>
  <c r="C67" i="3"/>
  <c r="J67" i="3" s="1"/>
  <c r="D66" i="3"/>
  <c r="C66" i="3"/>
  <c r="D65" i="3"/>
  <c r="C65" i="3"/>
  <c r="D64" i="3"/>
  <c r="C64" i="3"/>
  <c r="Y64" i="3" s="1"/>
  <c r="D59" i="3"/>
  <c r="C59" i="3"/>
  <c r="D58" i="3"/>
  <c r="C58" i="3"/>
  <c r="D57" i="3"/>
  <c r="C57" i="3"/>
  <c r="D56" i="3"/>
  <c r="C56" i="3"/>
  <c r="D55" i="3"/>
  <c r="C55" i="3"/>
  <c r="D54" i="3"/>
  <c r="C54" i="3"/>
  <c r="D49" i="3"/>
  <c r="C49" i="3"/>
  <c r="D48" i="3"/>
  <c r="C48" i="3"/>
  <c r="D47" i="3"/>
  <c r="C47" i="3"/>
  <c r="D46" i="3"/>
  <c r="C46" i="3"/>
  <c r="D45" i="3"/>
  <c r="C45" i="3"/>
  <c r="D44" i="3"/>
  <c r="C44" i="3"/>
  <c r="D39" i="3"/>
  <c r="C39" i="3"/>
  <c r="D38" i="3"/>
  <c r="C38" i="3"/>
  <c r="D37" i="3"/>
  <c r="C37" i="3"/>
  <c r="D36" i="3"/>
  <c r="C36" i="3"/>
  <c r="D35" i="3"/>
  <c r="Y37" i="3" s="1"/>
  <c r="C35" i="3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C35" i="7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E34" i="3" l="1"/>
  <c r="J32" i="3" s="1"/>
  <c r="U35" i="3" s="1"/>
  <c r="E36" i="3"/>
  <c r="E38" i="3"/>
  <c r="B48" i="3"/>
  <c r="E54" i="3"/>
  <c r="J52" i="3" s="1"/>
  <c r="U55" i="3" s="1"/>
  <c r="E56" i="3"/>
  <c r="E64" i="3"/>
  <c r="J62" i="3" s="1"/>
  <c r="U65" i="3" s="1"/>
  <c r="E66" i="3"/>
  <c r="E68" i="3"/>
  <c r="E74" i="3"/>
  <c r="J72" i="3" s="1"/>
  <c r="U75" i="3" s="1"/>
  <c r="E76" i="3"/>
  <c r="E78" i="3"/>
  <c r="B35" i="3"/>
  <c r="M32" i="3" s="1"/>
  <c r="U36" i="3" s="1"/>
  <c r="B37" i="3"/>
  <c r="B39" i="3"/>
  <c r="B49" i="3"/>
  <c r="B55" i="3"/>
  <c r="M52" i="3" s="1"/>
  <c r="U56" i="3" s="1"/>
  <c r="B57" i="3"/>
  <c r="B65" i="3"/>
  <c r="M62" i="3" s="1"/>
  <c r="U66" i="3" s="1"/>
  <c r="B67" i="3"/>
  <c r="B69" i="3"/>
  <c r="B75" i="3"/>
  <c r="M72" i="3" s="1"/>
  <c r="U76" i="3" s="1"/>
  <c r="B79" i="3"/>
  <c r="G56" i="3"/>
  <c r="I78" i="3"/>
  <c r="I68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K60" i="3"/>
  <c r="W55" i="3" s="1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6" i="3" l="1"/>
  <c r="AF37" i="3" s="1"/>
  <c r="AB46" i="3"/>
  <c r="AE46" i="3" s="1"/>
  <c r="AB17" i="3"/>
  <c r="AB75" i="3"/>
  <c r="AE65" i="3"/>
  <c r="AB47" i="3"/>
  <c r="AF47" i="3" s="1"/>
  <c r="AB35" i="3"/>
  <c r="AE36" i="3" s="1"/>
  <c r="AD36" i="3"/>
  <c r="AF34" i="3"/>
  <c r="AD37" i="3"/>
  <c r="AE34" i="3"/>
  <c r="AD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36" i="3" l="1"/>
  <c r="AF46" i="3"/>
  <c r="AE45" i="3"/>
  <c r="AE37" i="3"/>
  <c r="AH37" i="3" s="1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M40" i="2"/>
  <c r="R38" i="2"/>
  <c r="S38" i="2"/>
  <c r="R40" i="2"/>
  <c r="P40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39" i="2" l="1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G24" i="5" s="1"/>
  <c r="D29" i="5"/>
  <c r="F62" i="7" s="1"/>
  <c r="D14" i="5"/>
  <c r="C88" i="7" s="1"/>
  <c r="D32" i="5"/>
  <c r="D17" i="5"/>
  <c r="C92" i="7" s="1"/>
  <c r="D18" i="5"/>
  <c r="F59" i="7" s="1"/>
  <c r="D31" i="5"/>
  <c r="C94" i="7" s="1"/>
  <c r="C87" i="7"/>
  <c r="D15" i="5"/>
  <c r="F58" i="7" s="1"/>
  <c r="D28" i="5"/>
  <c r="G29" i="5" s="1"/>
  <c r="D25" i="5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G31" i="5"/>
  <c r="C105" i="7" s="1"/>
  <c r="U78" i="2"/>
  <c r="V78" i="2"/>
  <c r="U79" i="2"/>
  <c r="V79" i="2"/>
  <c r="V68" i="2"/>
  <c r="U68" i="2"/>
  <c r="C93" i="7"/>
  <c r="F63" i="7"/>
  <c r="G17" i="5"/>
  <c r="V69" i="2"/>
  <c r="U69" i="2"/>
  <c r="J30" i="5"/>
  <c r="C104" i="7"/>
  <c r="V58" i="2"/>
  <c r="U58" i="2"/>
  <c r="V59" i="2"/>
  <c r="U59" i="2"/>
  <c r="C91" i="7"/>
  <c r="G15" i="5"/>
  <c r="C100" i="7" s="1"/>
  <c r="C89" i="7"/>
  <c r="U48" i="2"/>
  <c r="V48" i="2"/>
  <c r="C58" i="7"/>
  <c r="U49" i="2"/>
  <c r="V49" i="2"/>
  <c r="C103" i="7"/>
  <c r="C57" i="7"/>
  <c r="G10" i="5"/>
  <c r="C85" i="7"/>
  <c r="F61" i="7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J23" i="5" l="1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F68" i="7" l="1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<sst xmlns="http://schemas.openxmlformats.org/spreadsheetml/2006/main" count="457" uniqueCount="223">
  <si>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</si>
  <si>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</si>
  <si>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</si>
  <si>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</si>
  <si>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</si>
  <si>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</si>
  <si>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</si>
  <si>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</si>
  <si>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</si>
  <si>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</si>
  <si>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</si>
  <si>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</si>
  <si>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</si>
  <si>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</si>
  <si>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</si>
  <si>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</si>
  <si>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</si>
  <si>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</si>
  <si>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</si>
  <si>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</si>
  <si>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</si>
  <si>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</si>
  <si>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</si>
  <si>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</si>
  <si>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</si>
  <si>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</si>
  <si>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</si>
  <si>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</si>
  <si>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</si>
  <si>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</si>
  <si>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</si>
  <si>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</si>
  <si>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</si>
  <si>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</si>
  <si>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</si>
  <si>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</si>
  <si>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</si>
  <si>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</si>
  <si>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</si>
  <si>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</si>
  <si>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</si>
  <si>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</si>
  <si>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</si>
  <si>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</si>
  <si>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</si>
  <si>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</si>
  <si>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</si>
  <si>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</si>
  <si>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</si>
  <si>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</si>
  <si>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</si>
  <si>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</si>
  <si>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</si>
  <si>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</si>
  <si>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</si>
  <si>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</si>
  <si>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</si>
  <si>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</si>
  <si>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</si>
  <si>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</si>
  <si>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</si>
  <si>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</si>
  <si>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</si>
  <si>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</si>
  <si>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</si>
  <si>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</si>
  <si>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</si>
  <si>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</si>
  <si>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</si>
  <si>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</si>
  <si>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</si>
  <si>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</si>
  <si>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</si>
  <si>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</si>
  <si>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</si>
  <si>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</si>
  <si>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</si>
  <si>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</si>
  <si>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</si>
  <si>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</si>
  <si>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</si>
  <si>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</si>
  <si>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</si>
  <si>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</si>
  <si>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</si>
  <si>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</si>
  <si>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</si>
  <si>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</si>
  <si>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</si>
  <si>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</si>
  <si>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</si>
  <si>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</si>
  <si>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</si>
  <si>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</si>
  <si>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</si>
  <si>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</si>
  <si>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</si>
  <si>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</si>
  <si>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</si>
  <si>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</si>
  <si>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</si>
  <si>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</si>
  <si>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</si>
  <si>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</si>
  <si>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</si>
  <si>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</si>
  <si>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</si>
  <si>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</si>
  <si>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</si>
  <si>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</si>
  <si>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</si>
  <si>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</si>
  <si>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</si>
  <si>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</si>
  <si>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</si>
  <si>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</si>
  <si>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</si>
  <si>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</si>
  <si>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</si>
  <si>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</si>
  <si>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</si>
  <si>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</si>
  <si>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</si>
  <si>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</si>
  <si>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</si>
  <si>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</si>
  <si>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</si>
  <si>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</si>
  <si>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</si>
  <si>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</si>
  <si>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</si>
  <si>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</si>
  <si>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</si>
  <si>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</si>
  <si>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</si>
  <si>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</si>
  <si>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</si>
  <si>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</si>
  <si>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</si>
  <si>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</si>
  <si>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</si>
  <si>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</si>
  <si>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</si>
  <si>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</si>
  <si>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</si>
  <si>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</si>
  <si>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</si>
  <si>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</si>
  <si>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</si>
  <si>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</si>
  <si>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</si>
  <si>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</si>
  <si>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</si>
  <si>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</si>
  <si>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</si>
  <si>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</si>
  <si>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</si>
  <si>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</si>
  <si>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</si>
  <si>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</si>
  <si>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</si>
  <si>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</si>
  <si>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</si>
  <si>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</si>
  <si>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</si>
  <si>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</si>
  <si>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</si>
  <si>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</si>
  <si>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</si>
  <si>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</si>
  <si>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</si>
  <si>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</si>
  <si>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</si>
  <si>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</si>
  <si>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</si>
  <si>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</si>
  <si>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</si>
  <si>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</si>
  <si>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</si>
  <si>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</si>
  <si>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</si>
  <si>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</si>
  <si>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</si>
  <si>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</si>
  <si>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Kazán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</si>
  <si>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</si>
  <si>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</si>
  <si>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</si>
  <si>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</si>
  <si>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</si>
  <si>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</si>
  <si>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</si>
  <si>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</si>
  <si>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</si>
  <si>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</si>
  <si>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</si>
  <si>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</si>
  <si>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</si>
  <si>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</si>
  <si>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</si>
  <si>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</si>
  <si>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</si>
  <si>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</si>
  <si>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</si>
  <si>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</si>
  <si>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</si>
  <si>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</si>
  <si>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</si>
  <si>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</si>
  <si>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</si>
  <si>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</si>
  <si>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</si>
  <si>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</si>
  <si>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</si>
  <si>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</si>
  <si>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</si>
  <si>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</si>
  <si>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</si>
  <si>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</si>
  <si>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</si>
  <si>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NICOLAS DE LEON</t>
  </si>
  <si>
    <t>ndlcayaffa@gmail.com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</si>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</sst>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dlcayaffa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0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208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218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209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210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211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215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212</v>
      </c>
    </row>
    <row r="30" spans="2:9">
      <c r="C30" s="55" t="s">
        <v>213</v>
      </c>
    </row>
    <row r="31" spans="2:9">
      <c r="C31" s="55" t="s">
        <v>219</v>
      </c>
    </row>
    <row r="32" spans="2:9">
      <c r="C32" s="55" t="s">
        <v>214</v>
      </c>
    </row>
    <row r="33" spans="2:3">
      <c r="B33" s="56" t="s">
        <v>67</v>
      </c>
      <c r="C33" s="57" t="s">
        <v>207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68" workbookViewId="0">
      <selection activeCell="L74" sqref="L74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220</v>
      </c>
      <c r="F3" s="201"/>
      <c r="G3" s="202"/>
      <c r="H3" s="121"/>
      <c r="I3" s="121"/>
      <c r="J3" s="122" t="s">
        <v>30</v>
      </c>
      <c r="K3" s="203" t="s">
        <v>221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9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7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3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4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6</v>
      </c>
      <c r="S10" s="99">
        <f>IF('No modificar!!'!AJ4=1,'No modificar!!'!AA4,IF('No modificar!!'!AJ5=1,'No modificar!!'!AA5,IF('No modificar!!'!AJ6=1,'No modificar!!'!AA6,'No modificar!!'!AA7)))</f>
        <v>-4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3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3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2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0</v>
      </c>
      <c r="I17" s="133">
        <v>4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10</v>
      </c>
      <c r="R18" s="146">
        <f>IF('No modificar!!'!AJ14=3,'No modificar!!'!Z14,IF('No modificar!!'!AJ15=3,'No modificar!!'!Z15,IF('No modificar!!'!AJ16=3,'No modificar!!'!Z16,'No modificar!!'!Z17)))</f>
        <v>0</v>
      </c>
      <c r="S18" s="146">
        <f>IF('No modificar!!'!AJ14=3,'No modificar!!'!AA14,IF('No modificar!!'!AJ15=3,'No modificar!!'!AA15,IF('No modificar!!'!AJ16=3,'No modificar!!'!AA16,'No modificar!!'!AA17)))</f>
        <v>10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0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-6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4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10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8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5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2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8</v>
      </c>
      <c r="S30" s="99">
        <f>IF('No modificar!!'!AJ24=1,'No modificar!!'!AA24,IF('No modificar!!'!AJ25=1,'No modificar!!'!AA25,IF('No modificar!!'!AJ26=1,'No modificar!!'!AA26,'No modificar!!'!AA27)))</f>
        <v>-4</v>
      </c>
      <c r="T30" s="110">
        <f>IF('No modificar!!'!AJ24=1,'No modificar!!'!AB24,IF('No modificar!!'!AJ25=1,'No modificar!!'!AB25,IF('No modificar!!'!AJ26=1,'No modificar!!'!AB26,'No modificar!!'!AB27)))</f>
        <v>1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7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8</v>
      </c>
      <c r="R38" s="146">
        <f>IF('No modificar!!'!AJ34=3,'No modificar!!'!Z34,IF('No modificar!!'!AJ35=3,'No modificar!!'!Z35,IF('No modificar!!'!AJ36=3,'No modificar!!'!Z36,'No modificar!!'!Z37)))</f>
        <v>4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3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7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3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10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8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2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7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4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0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0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-5</v>
      </c>
      <c r="T50" s="110">
        <f>IF('No modificar!!'!AJ44=1,'No modificar!!'!AB44,IF('No modificar!!'!AJ45=1,'No modificar!!'!AB45,IF('No modificar!!'!AJ46=1,'No modificar!!'!AB46,'No modificar!!'!AB47)))</f>
        <v>1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4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-7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0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4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0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13</v>
      </c>
      <c r="R58" s="146">
        <f>IF('No modificar!!'!AJ54=3,'No modificar!!'!Z54,IF('No modificar!!'!AJ55=3,'No modificar!!'!Z55,IF('No modificar!!'!AJ56=3,'No modificar!!'!Z56,'No modificar!!'!Z57)))</f>
        <v>0</v>
      </c>
      <c r="S58" s="146">
        <f>IF('No modificar!!'!AJ54=3,'No modificar!!'!AA54,IF('No modificar!!'!AJ55=3,'No modificar!!'!AA55,IF('No modificar!!'!AJ56=3,'No modificar!!'!AA56,'No modificar!!'!AA57)))</f>
        <v>13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4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5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1</v>
      </c>
      <c r="R60" s="99">
        <f>IF('No modificar!!'!AJ54=1,'No modificar!!'!Z54,IF('No modificar!!'!AJ55=1,'No modificar!!'!Z55,IF('No modificar!!'!AJ56=1,'No modificar!!'!Z56,'No modificar!!'!Z57)))</f>
        <v>7</v>
      </c>
      <c r="S60" s="99">
        <f>IF('No modificar!!'!AJ54=1,'No modificar!!'!AA54,IF('No modificar!!'!AJ55=1,'No modificar!!'!AA55,IF('No modificar!!'!AJ56=1,'No modificar!!'!AA56,'No modificar!!'!AA57)))</f>
        <v>-6</v>
      </c>
      <c r="T60" s="110">
        <f>IF('No modificar!!'!AJ54=1,'No modificar!!'!AB54,IF('No modificar!!'!AJ55=1,'No modificar!!'!AB55,IF('No modificar!!'!AJ56=1,'No modificar!!'!AB56,'No modificar!!'!AB57)))</f>
        <v>1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5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0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-7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217</v>
      </c>
      <c r="G62" s="113" t="str">
        <f>D59</f>
        <v>México</v>
      </c>
      <c r="H62" s="136">
        <v>3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4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9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7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9</v>
      </c>
      <c r="R69" s="149">
        <f>IF('No modificar!!'!AJ64=2,'No modificar!!'!Z64,IF('No modificar!!'!AJ65=2,'No modificar!!'!Z65,IF('No modificar!!'!AJ66=2,'No modificar!!'!Z66,'No modificar!!'!Z67)))</f>
        <v>6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7</v>
      </c>
      <c r="S70" s="99">
        <f>IF('No modificar!!'!AJ64=1,'No modificar!!'!AA64,IF('No modificar!!'!AJ65=1,'No modificar!!'!AA65,IF('No modificar!!'!AJ66=1,'No modificar!!'!AA66,'No modificar!!'!AA67)))</f>
        <v>-5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4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0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0</v>
      </c>
      <c r="S78" s="146">
        <f>IF('No modificar!!'!AJ74=3,'No modificar!!'!AA74,IF('No modificar!!'!AJ75=3,'No modificar!!'!AA75,IF('No modificar!!'!AJ76=3,'No modificar!!'!AA76,'No modificar!!'!AA77)))</f>
        <v>6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216</v>
      </c>
      <c r="G80" s="111" t="str">
        <f>D79</f>
        <v>Senegal</v>
      </c>
      <c r="H80" s="134">
        <v>1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2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workbookViewId="0">
      <selection activeCell="G6" sqref="G6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/>
      <c r="H9" s="207"/>
      <c r="I9" s="169"/>
      <c r="J9" s="185" t="str">
        <f>IF(H8&gt;H10,G8,IF(H10&gt;H8,G10,"Manualmente"))</f>
        <v>Uruguay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185</v>
      </c>
      <c r="K12" s="206"/>
      <c r="L12" s="169"/>
      <c r="M12" s="165" t="s">
        <v>70</v>
      </c>
      <c r="N12" s="155">
        <v>3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187</v>
      </c>
      <c r="N13" s="206"/>
      <c r="O13" s="169"/>
      <c r="P13" s="165" t="s">
        <v>70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4</v>
      </c>
      <c r="F14" s="169"/>
      <c r="G14" s="169"/>
      <c r="H14" s="169"/>
      <c r="I14" s="169"/>
      <c r="J14" s="169"/>
      <c r="K14" s="169"/>
      <c r="L14" s="169"/>
      <c r="M14" s="165" t="s">
        <v>90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184</v>
      </c>
      <c r="H16" s="207"/>
      <c r="I16" s="169"/>
      <c r="J16" s="185" t="str">
        <f>IF(H15&gt;H17,G15,IF(H17&gt;H15,G17,"Manualmente"))</f>
        <v>Brasil</v>
      </c>
      <c r="K16" s="185">
        <v>3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3</v>
      </c>
      <c r="F17" s="169"/>
      <c r="G17" s="185" t="str">
        <f>IF(E17&gt;E18,D17,IF(E18&gt;E17,D18,"Manualmente"))</f>
        <v>Bélgica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222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4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">
        <v>113</v>
      </c>
      <c r="N22" s="155">
        <v>3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/>
      <c r="H23" s="207"/>
      <c r="I23" s="169"/>
      <c r="J23" s="185" t="str">
        <f>IF(H22&gt;H24,G22,IF(H24&gt;H22,G24,"Manualmente"))</f>
        <v>España</v>
      </c>
      <c r="K23" s="185">
        <v>1</v>
      </c>
      <c r="L23" s="169"/>
      <c r="M23" s="206" t="s">
        <v>188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3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">
        <v>0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186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4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/>
      <c r="H30" s="207"/>
      <c r="I30" s="169"/>
      <c r="J30" s="185" t="str">
        <f>IF(H29&gt;H31,G29,IF(H31&gt;H29,G31,"Manualmente"))</f>
        <v>Alemania</v>
      </c>
      <c r="K30" s="185">
        <v>0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Inglaterra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3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0</v>
      </c>
      <c r="E4" s="158">
        <f>'Fase de grupos'!I17</f>
        <v>4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4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3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4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0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4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0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3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4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2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3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2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0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4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3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2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2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4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0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5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3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4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2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0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4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3</v>
      </c>
      <c r="E59" s="172">
        <f>'Fase final'!E18</f>
        <v>1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4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3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4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3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0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0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3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0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3</v>
      </c>
      <c r="E76" s="42">
        <f>'Fase final'!N14</f>
        <v>2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Alemania</v>
      </c>
      <c r="D77" s="16">
        <f>'Fase final'!N22</f>
        <v>3</v>
      </c>
      <c r="E77" s="16">
        <f>'Fase final'!N24</f>
        <v>2</v>
      </c>
      <c r="F77" s="14" t="str">
        <f>'Fase final'!M24</f>
        <v>Uruguay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189</v>
      </c>
      <c r="C86" s="161" t="str">
        <f>'Fase final'!D24</f>
        <v>Argentina</v>
      </c>
      <c r="D86"/>
    </row>
    <row r="87" spans="2:6" s="153" customFormat="1">
      <c r="B87" s="159" t="s">
        <v>190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191</v>
      </c>
      <c r="C88" s="161" t="str">
        <f>'Fase final'!D14</f>
        <v>Brasil</v>
      </c>
      <c r="E88" s="154"/>
      <c r="F88" s="154"/>
    </row>
    <row r="89" spans="2:6" s="153" customFormat="1">
      <c r="B89" s="159" t="s">
        <v>192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193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194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195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196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197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198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199</v>
      </c>
      <c r="C108" s="65" t="str">
        <f>C72</f>
        <v>Uruguay</v>
      </c>
      <c r="D108"/>
      <c r="E108"/>
      <c r="F108"/>
    </row>
    <row r="109" spans="2:6">
      <c r="B109" s="9" t="s">
        <v>200</v>
      </c>
      <c r="C109" s="13" t="str">
        <f>F72</f>
        <v>Brasil</v>
      </c>
      <c r="D109"/>
      <c r="E109"/>
      <c r="F109"/>
    </row>
    <row r="110" spans="2:6">
      <c r="B110" s="9" t="s">
        <v>201</v>
      </c>
      <c r="C110" s="13" t="str">
        <f>C73</f>
        <v>España</v>
      </c>
      <c r="D110"/>
      <c r="E110"/>
      <c r="F110"/>
    </row>
    <row r="111" spans="2:6" ht="15.75" thickBot="1">
      <c r="B111" s="11" t="s">
        <v>202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203</v>
      </c>
      <c r="C114" s="54" t="str">
        <f>C76</f>
        <v>Brasil</v>
      </c>
    </row>
    <row r="115" spans="2:6">
      <c r="B115" s="9" t="s">
        <v>204</v>
      </c>
      <c r="C115" s="13" t="str">
        <f>F76</f>
        <v>España</v>
      </c>
      <c r="D115"/>
      <c r="E115"/>
      <c r="F115"/>
    </row>
    <row r="116" spans="2:6">
      <c r="B116" s="9" t="s">
        <v>205</v>
      </c>
      <c r="C116" s="13" t="str">
        <f>C77</f>
        <v>Alemania</v>
      </c>
      <c r="D116"/>
      <c r="E116"/>
      <c r="F116"/>
    </row>
    <row r="117" spans="2:6" ht="15.75" thickBot="1">
      <c r="B117" s="11" t="s">
        <v>206</v>
      </c>
      <c r="C117" s="14" t="str">
        <f>F77</f>
        <v>Uruguay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2</v>
      </c>
      <c r="Z4" s="15">
        <f>D4+D6+D8</f>
        <v>6</v>
      </c>
      <c r="AA4" s="15">
        <f>Y4-Z4</f>
        <v>-4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3</v>
      </c>
      <c r="Z5" s="6">
        <f>C4+D7+D9</f>
        <v>7</v>
      </c>
      <c r="AA5" s="6">
        <f>Y5-Z5</f>
        <v>-4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3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5</v>
      </c>
      <c r="Z6" s="6">
        <f>D5+C6+C9</f>
        <v>4</v>
      </c>
      <c r="AA6" s="6">
        <f>Y6-Z6</f>
        <v>1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4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9</v>
      </c>
      <c r="Z7" s="16">
        <f>C5+C7+C8</f>
        <v>2</v>
      </c>
      <c r="AA7" s="16">
        <f>Y7-Z7</f>
        <v>7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3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2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0</v>
      </c>
      <c r="D14" s="23">
        <f>'Fase de grupos'!I17</f>
        <v>4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6</v>
      </c>
      <c r="Z14" s="22">
        <f>D14+D16+D18</f>
        <v>4</v>
      </c>
      <c r="AA14" s="22">
        <f>Y14-Z14</f>
        <v>2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10</v>
      </c>
      <c r="Z15" s="6">
        <f>C14+D17+D19</f>
        <v>0</v>
      </c>
      <c r="AA15" s="6">
        <f>Y15-Z15</f>
        <v>10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0</v>
      </c>
      <c r="Z16" s="6">
        <f>D15+C16+C19</f>
        <v>6</v>
      </c>
      <c r="AA16" s="6">
        <f>Y16-Z16</f>
        <v>-6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0</v>
      </c>
      <c r="Z17" s="16">
        <f>C15+C17+C18</f>
        <v>6</v>
      </c>
      <c r="AA17" s="16">
        <f>Y17-Z17</f>
        <v>-6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4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10</v>
      </c>
      <c r="Z24" s="22">
        <f>D24+D26+D28</f>
        <v>2</v>
      </c>
      <c r="AA24" s="22">
        <f>Y24-Z24</f>
        <v>8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4</v>
      </c>
      <c r="Z25" s="6">
        <f>C24+D27+D29</f>
        <v>8</v>
      </c>
      <c r="AA25" s="6">
        <f>Y25-Z25</f>
        <v>-4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5</v>
      </c>
      <c r="Z26" s="6">
        <f>D25+C26+C29</f>
        <v>5</v>
      </c>
      <c r="AA26" s="6">
        <f>Y26-Z26</f>
        <v>0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2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3</v>
      </c>
      <c r="Z27" s="16">
        <f>C25+C27+C28</f>
        <v>7</v>
      </c>
      <c r="AA27" s="16">
        <f>Y27-Z27</f>
        <v>-4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8</v>
      </c>
      <c r="Z34" s="95">
        <f>D34+D36+D38</f>
        <v>4</v>
      </c>
      <c r="AA34" s="95">
        <f>Y34-Z34</f>
        <v>4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1</v>
      </c>
      <c r="Z35" s="6">
        <f>C34+D37+D39</f>
        <v>5</v>
      </c>
      <c r="AA35" s="6">
        <f>Y35-Z35</f>
        <v>-4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3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0</v>
      </c>
      <c r="X36" s="6">
        <f>O40</f>
        <v>2</v>
      </c>
      <c r="Y36" s="6">
        <f>C35+D36+D39</f>
        <v>3</v>
      </c>
      <c r="Z36" s="6">
        <f>D35+C36+C39</f>
        <v>5</v>
      </c>
      <c r="AA36" s="6">
        <f>Y36-Z36</f>
        <v>-2</v>
      </c>
      <c r="AB36" s="10">
        <f>3*V36+W36</f>
        <v>3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2</v>
      </c>
      <c r="W37" s="97">
        <f>Q40</f>
        <v>1</v>
      </c>
      <c r="X37" s="97">
        <f>R40</f>
        <v>0</v>
      </c>
      <c r="Y37" s="97">
        <f>D35+D37+D38</f>
        <v>5</v>
      </c>
      <c r="Z37" s="97">
        <f>C35+C37+C38</f>
        <v>3</v>
      </c>
      <c r="AA37" s="97">
        <f>Y37-Z37</f>
        <v>2</v>
      </c>
      <c r="AB37" s="12">
        <f>3*V37+W37</f>
        <v>7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2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0</v>
      </c>
      <c r="O40" s="92">
        <f>SUM(O34:O39)</f>
        <v>2</v>
      </c>
      <c r="P40" s="91">
        <f>SUM(P34:P39)</f>
        <v>2</v>
      </c>
      <c r="Q40" s="91">
        <f>SUM(Q34:Q39)</f>
        <v>1</v>
      </c>
      <c r="R40" s="92">
        <f>SUM(R34:R39)</f>
        <v>0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10</v>
      </c>
      <c r="Z44" s="95">
        <f>D44+D46+D48</f>
        <v>2</v>
      </c>
      <c r="AA44" s="95">
        <f>Y44-Z44</f>
        <v>8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3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0</v>
      </c>
      <c r="W45" s="6">
        <f>K50</f>
        <v>1</v>
      </c>
      <c r="X45" s="6">
        <f>L50</f>
        <v>2</v>
      </c>
      <c r="Y45" s="6">
        <f>D44+C47+C49</f>
        <v>0</v>
      </c>
      <c r="Z45" s="6">
        <f>C44+D47+D49</f>
        <v>5</v>
      </c>
      <c r="AA45" s="6">
        <f>Y45-Z45</f>
        <v>-5</v>
      </c>
      <c r="AB45" s="10">
        <f>3*V45+W45</f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2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2</v>
      </c>
      <c r="W46" s="6">
        <f>N50</f>
        <v>0</v>
      </c>
      <c r="X46" s="6">
        <f>O50</f>
        <v>1</v>
      </c>
      <c r="Y46" s="6">
        <f>C45+D46+D49</f>
        <v>7</v>
      </c>
      <c r="Z46" s="6">
        <f>D45+C46+C49</f>
        <v>3</v>
      </c>
      <c r="AA46" s="6">
        <f>Y46-Z46</f>
        <v>4</v>
      </c>
      <c r="AB46" s="10">
        <f>3*V46+W46</f>
        <v>6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0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0</v>
      </c>
      <c r="Z47" s="97">
        <f>C45+C47+C48</f>
        <v>7</v>
      </c>
      <c r="AA47" s="97">
        <f>Y47-Z47</f>
        <v>-7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4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0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1</v>
      </c>
      <c r="L50" s="92">
        <f t="shared" si="4"/>
        <v>2</v>
      </c>
      <c r="M50" s="90">
        <f t="shared" si="4"/>
        <v>2</v>
      </c>
      <c r="N50" s="91">
        <f t="shared" si="4"/>
        <v>0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4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13</v>
      </c>
      <c r="Z54" s="95">
        <f>D54+D56+D58</f>
        <v>0</v>
      </c>
      <c r="AA54" s="95">
        <f>Y54-Z54</f>
        <v>13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0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5</v>
      </c>
      <c r="Z55" s="6">
        <f>C54+D57+D59</f>
        <v>5</v>
      </c>
      <c r="AA55" s="6">
        <f>Y55-Z55</f>
        <v>0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4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1</v>
      </c>
      <c r="Z56" s="6">
        <f>D55+C56+C59</f>
        <v>7</v>
      </c>
      <c r="AA56" s="6">
        <f>Y56-Z56</f>
        <v>-6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0</v>
      </c>
      <c r="Z57" s="97">
        <f>C55+C57+C58</f>
        <v>7</v>
      </c>
      <c r="AA57" s="97">
        <f>Y57-Z57</f>
        <v>-7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5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3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9</v>
      </c>
      <c r="Z64" s="95">
        <f>D64+D66+D68</f>
        <v>2</v>
      </c>
      <c r="AA64" s="95">
        <f>Y64-Z64</f>
        <v>7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4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2</v>
      </c>
      <c r="Z65" s="6">
        <f>C64+D67+D69</f>
        <v>7</v>
      </c>
      <c r="AA65" s="6">
        <f>Y65-Z65</f>
        <v>-5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7</v>
      </c>
      <c r="AA66" s="6">
        <f>Y66-Z66</f>
        <v>-5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9</v>
      </c>
      <c r="Z67" s="97">
        <f>C65+C67+C68</f>
        <v>6</v>
      </c>
      <c r="AA67" s="97">
        <f>Y67-Z67</f>
        <v>3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4</v>
      </c>
      <c r="D68" s="13">
        <f>'Fase de grupos'!I71</f>
        <v>2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0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0</v>
      </c>
      <c r="X74" s="95">
        <f>I80</f>
        <v>3</v>
      </c>
      <c r="Y74" s="95">
        <f>C74+C76+C78</f>
        <v>1</v>
      </c>
      <c r="Z74" s="95">
        <f>D74+D76+D78</f>
        <v>5</v>
      </c>
      <c r="AA74" s="95">
        <f>Y74-Z74</f>
        <v>-4</v>
      </c>
      <c r="AB74" s="8">
        <f>3*V74+W74</f>
        <v>0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0</v>
      </c>
      <c r="X75" s="6">
        <f>L80</f>
        <v>2</v>
      </c>
      <c r="Y75" s="6">
        <f>D74+C77+C79</f>
        <v>2</v>
      </c>
      <c r="Z75" s="6">
        <f>C74+D77+D79</f>
        <v>4</v>
      </c>
      <c r="AA75" s="6">
        <f>Y75-Z75</f>
        <v>-2</v>
      </c>
      <c r="AB75" s="10">
        <f>3*V75+W75</f>
        <v>3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6</v>
      </c>
      <c r="Z76" s="6">
        <f>D75+C76+C79</f>
        <v>0</v>
      </c>
      <c r="AA76" s="6">
        <f>Y76-Z76</f>
        <v>6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2</v>
      </c>
      <c r="W77" s="97">
        <f>Q80</f>
        <v>0</v>
      </c>
      <c r="X77" s="97">
        <f>R80</f>
        <v>1</v>
      </c>
      <c r="Y77" s="97">
        <f>D75+D77+D78</f>
        <v>4</v>
      </c>
      <c r="Z77" s="97">
        <f>C75+C77+C78</f>
        <v>4</v>
      </c>
      <c r="AA77" s="97">
        <f>Y77-Z77</f>
        <v>0</v>
      </c>
      <c r="AB77" s="12">
        <f>3*V77+W77</f>
        <v>6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2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0</v>
      </c>
      <c r="I80" s="92">
        <f t="shared" si="7"/>
        <v>3</v>
      </c>
      <c r="J80" s="90">
        <f t="shared" si="7"/>
        <v>1</v>
      </c>
      <c r="K80" s="91">
        <f t="shared" si="7"/>
        <v>0</v>
      </c>
      <c r="L80" s="92">
        <f t="shared" si="7"/>
        <v>2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2</v>
      </c>
      <c r="Q80" s="91">
        <f>SUM(Q74:Q79)</f>
        <v>0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gv2012</cp:lastModifiedBy>
  <dcterms:created xsi:type="dcterms:W3CDTF">2010-03-03T16:28:09Z</dcterms:created>
  <dcterms:modified xsi:type="dcterms:W3CDTF">2018-06-13T23:47:02Z</dcterms:modified>
</cp:coreProperties>
</file>