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D77" i="3"/>
  <c r="C77" i="3"/>
  <c r="D76" i="3"/>
  <c r="C76" i="3"/>
  <c r="D75" i="3"/>
  <c r="C75" i="3"/>
  <c r="D74" i="3"/>
  <c r="Z74" i="3" s="1"/>
  <c r="C74" i="3"/>
  <c r="Y74" i="3" s="1"/>
  <c r="D69" i="3"/>
  <c r="C69" i="3"/>
  <c r="D68" i="3"/>
  <c r="C68" i="3"/>
  <c r="D67" i="3"/>
  <c r="C67" i="3"/>
  <c r="D66" i="3"/>
  <c r="C66" i="3"/>
  <c r="D65" i="3"/>
  <c r="C65" i="3"/>
  <c r="D64" i="3"/>
  <c r="C64" i="3"/>
  <c r="Y64" i="3" s="1"/>
  <c r="D59" i="3"/>
  <c r="C59" i="3"/>
  <c r="D58" i="3"/>
  <c r="C58" i="3"/>
  <c r="D57" i="3"/>
  <c r="C57" i="3"/>
  <c r="D56" i="3"/>
  <c r="C56" i="3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D36" i="3"/>
  <c r="C36" i="3"/>
  <c r="D35" i="3"/>
  <c r="Y37" i="3" s="1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34" i="3" l="1"/>
  <c r="J32" i="3" s="1"/>
  <c r="U35" i="3" s="1"/>
  <c r="E36" i="3"/>
  <c r="E38" i="3"/>
  <c r="B48" i="3"/>
  <c r="E54" i="3"/>
  <c r="J52" i="3" s="1"/>
  <c r="U55" i="3" s="1"/>
  <c r="E56" i="3"/>
  <c r="E64" i="3"/>
  <c r="J62" i="3" s="1"/>
  <c r="U65" i="3" s="1"/>
  <c r="E66" i="3"/>
  <c r="E68" i="3"/>
  <c r="E74" i="3"/>
  <c r="J72" i="3" s="1"/>
  <c r="U75" i="3" s="1"/>
  <c r="E76" i="3"/>
  <c r="E78" i="3"/>
  <c r="B35" i="3"/>
  <c r="M32" i="3" s="1"/>
  <c r="U36" i="3" s="1"/>
  <c r="B37" i="3"/>
  <c r="B39" i="3"/>
  <c r="B49" i="3"/>
  <c r="B55" i="3"/>
  <c r="M52" i="3" s="1"/>
  <c r="U56" i="3" s="1"/>
  <c r="B57" i="3"/>
  <c r="B65" i="3"/>
  <c r="M62" i="3" s="1"/>
  <c r="U66" i="3" s="1"/>
  <c r="B67" i="3"/>
  <c r="B69" i="3"/>
  <c r="B75" i="3"/>
  <c r="M72" i="3" s="1"/>
  <c r="U76" i="3" s="1"/>
  <c r="B77" i="3"/>
  <c r="B79" i="3"/>
  <c r="G56" i="3"/>
  <c r="I78" i="3"/>
  <c r="R77" i="3"/>
  <c r="I68" i="3"/>
  <c r="J6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K60" i="3" l="1"/>
  <c r="W55" i="3" s="1"/>
  <c r="I80" i="3"/>
  <c r="X74" i="3" s="1"/>
  <c r="M70" i="3"/>
  <c r="V66" i="3" s="1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B66" i="3"/>
  <c r="AB46" i="3"/>
  <c r="AE46" i="3" s="1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S40" i="2" s="1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Q38" i="2" l="1"/>
  <c r="R38" i="2"/>
  <c r="P40" i="2"/>
  <c r="T40" i="2"/>
  <c r="M40" i="2"/>
  <c r="N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D32" i="5"/>
  <c r="F63" i="7" s="1"/>
  <c r="D17" i="5"/>
  <c r="C92" i="7" s="1"/>
  <c r="D18" i="5"/>
  <c r="F59" i="7" s="1"/>
  <c r="D31" i="5"/>
  <c r="C87" i="7"/>
  <c r="D15" i="5"/>
  <c r="F58" i="7" s="1"/>
  <c r="D28" i="5"/>
  <c r="G29" i="5" s="1"/>
  <c r="D25" i="5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C94" i="7"/>
  <c r="C105" i="7"/>
  <c r="U78" i="2"/>
  <c r="V78" i="2"/>
  <c r="U79" i="2"/>
  <c r="V79" i="2"/>
  <c r="V68" i="2"/>
  <c r="U68" i="2"/>
  <c r="C93" i="7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C88" i="7"/>
  <c r="C58" i="7"/>
  <c r="U49" i="2"/>
  <c r="V49" i="2"/>
  <c r="C103" i="7"/>
  <c r="C57" i="7"/>
  <c r="C85" i="7"/>
  <c r="F61" i="7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J23" i="5" l="1"/>
  <c r="M24" i="5" s="1"/>
  <c r="C8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<sst xmlns="http://schemas.openxmlformats.org/spreadsheetml/2006/main" count="458" uniqueCount="226">
  <si>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</si>
  <si>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</si>
  <si>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</si>
  <si>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</si>
  <si>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</si>
  <si>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</si>
  <si>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</si>
  <si>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</si>
  <si>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</si>
  <si>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</si>
  <si>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</si>
  <si>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</si>
  <si>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</si>
  <si>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</si>
  <si>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</si>
  <si>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</si>
  <si>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</si>
  <si>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</si>
  <si>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</si>
  <si>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</si>
  <si>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</si>
  <si>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</si>
  <si>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</si>
  <si>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</si>
  <si>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</si>
  <si>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</si>
  <si>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</si>
  <si>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</si>
  <si>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</si>
  <si>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</si>
  <si>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</si>
  <si>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</si>
  <si>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</si>
  <si>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</si>
  <si>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</si>
  <si>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</si>
  <si>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</si>
  <si>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</si>
  <si>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</si>
  <si>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</si>
  <si>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</si>
  <si>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</si>
  <si>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</si>
  <si>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</si>
  <si>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</si>
  <si>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</si>
  <si>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</si>
  <si>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</si>
  <si>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</si>
  <si>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</si>
  <si>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</si>
  <si>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</si>
  <si>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</si>
  <si>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</si>
  <si>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</si>
  <si>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</si>
  <si>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</si>
  <si>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</si>
  <si>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</si>
  <si>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</si>
  <si>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</si>
  <si>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</si>
  <si>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</si>
  <si>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</si>
  <si>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</si>
  <si>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</si>
  <si>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</si>
  <si>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</si>
  <si>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</si>
  <si>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</si>
  <si>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</si>
  <si>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</si>
  <si>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</si>
  <si>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</si>
  <si>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</si>
  <si>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</si>
  <si>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</si>
  <si>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</si>
  <si>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</si>
  <si>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</si>
  <si>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</si>
  <si>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</si>
  <si>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</si>
  <si>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</si>
  <si>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</si>
  <si>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</si>
  <si>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</si>
  <si>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</si>
  <si>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</si>
  <si>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</si>
  <si>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</si>
  <si>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</si>
  <si>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</si>
  <si>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</si>
  <si>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</si>
  <si>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</si>
  <si>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</si>
  <si>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</si>
  <si>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</si>
  <si>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</si>
  <si>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</si>
  <si>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</si>
  <si>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</si>
  <si>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</si>
  <si>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</si>
  <si>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</si>
  <si>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</si>
  <si>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</si>
  <si>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</si>
  <si>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</si>
  <si>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</si>
  <si>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</si>
  <si>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</si>
  <si>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</si>
  <si>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</si>
  <si>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</si>
  <si>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</si>
  <si>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</si>
  <si>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</si>
  <si>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</si>
  <si>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</si>
  <si>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</si>
  <si>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</si>
  <si>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</si>
  <si>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</si>
  <si>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</si>
  <si>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</si>
  <si>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</si>
  <si>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</si>
  <si>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</si>
  <si>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</si>
  <si>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</si>
  <si>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</si>
  <si>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</si>
  <si>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</si>
  <si>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</si>
  <si>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</si>
  <si>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</si>
  <si>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</si>
  <si>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</si>
  <si>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</si>
  <si>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</si>
  <si>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</si>
  <si>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</si>
  <si>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</si>
  <si>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</si>
  <si>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</si>
  <si>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</si>
  <si>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</si>
  <si>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</si>
  <si>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</si>
  <si>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</si>
  <si>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</si>
  <si>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</si>
  <si>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</si>
  <si>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</si>
  <si>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</si>
  <si>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</si>
  <si>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</si>
  <si>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</si>
  <si>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</si>
  <si>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</si>
  <si>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</si>
  <si>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</si>
  <si>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</si>
  <si>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</si>
  <si>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</si>
  <si>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</si>
  <si>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</si>
  <si>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</si>
  <si>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</si>
  <si>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</si>
  <si>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</si>
  <si>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</si>
  <si>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</si>
  <si>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</si>
  <si>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</si>
  <si>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</si>
  <si>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</si>
  <si>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</si>
  <si>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</si>
  <si>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</si>
  <si>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</si>
  <si>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</si>
  <si>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</si>
  <si>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</si>
  <si>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</si>
  <si>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</si>
  <si>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</si>
  <si>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</si>
  <si>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</si>
  <si>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</si>
  <si>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</si>
  <si>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</si>
  <si>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</si>
  <si>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</si>
  <si>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</si>
  <si>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</si>
  <si>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</si>
  <si>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</si>
  <si>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</si>
  <si>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</si>
  <si>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</si>
  <si>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</si>
  <si>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</si>
  <si>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</si>
  <si>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</si>
  <si>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</si>
  <si>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</si>
  <si>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</si>
  <si>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</si>
  <si>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</si>
  <si>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</si>
  <si>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</si>
  <si>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</si>
  <si>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</si>
  <si>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</si>
  <si>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</si>
  <si>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</si>
  <si>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</si>
  <si>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</si>
  <si>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</si>
  <si>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</si>
  <si>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Pablo Ramos</t>
  </si>
  <si>
    <t>pabloramos17@gmail.com</t>
  </si>
  <si>
    <t>Romelu Lukaku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</si>
</sst>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abloramos17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0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" workbookViewId="0">
      <selection activeCell="H87" sqref="H87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1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2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8</v>
      </c>
      <c r="S51" s="114">
        <f>IF('No modificar!!'!AJ44=0,'No modificar!!'!AA44,IF('No modificar!!'!AJ45=0,'No modificar!!'!AA45,IF('No modificar!!'!AJ46=0,'No modificar!!'!AA46,'No modificar!!'!AA47)))</f>
        <v>-6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3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5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Corea del Sur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2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0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1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México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0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0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-1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11" workbookViewId="0">
      <selection activeCell="M27" sqref="M27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">
        <v>0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0</v>
      </c>
      <c r="F10" s="169"/>
      <c r="G10" s="185" t="s">
        <v>16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Bélgica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Bélgica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184">
        <v>0</v>
      </c>
      <c r="F15" s="169"/>
      <c r="G15" s="185" t="str">
        <f>IF(E14&gt;E15,D14,IF(E15&gt;E14,D15,"Manualmente"))</f>
        <v>Brasil</v>
      </c>
      <c r="H15" s="185">
        <v>0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Bélgica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3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2</v>
      </c>
      <c r="F24" s="169"/>
      <c r="G24" s="185" t="str">
        <f>IF(E24&gt;E25,D24,IF(E25&gt;E24,D25,"Manualmente"))</f>
        <v>Croacia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Inglaterra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tr">
        <f>IF(E28&gt;E29,D28,IF(E29&gt;E28,D29,"Manualmente"))</f>
        <v>Alemania</v>
      </c>
      <c r="H29" s="185">
        <v>0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Inglaterra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1</v>
      </c>
      <c r="F31" s="169"/>
      <c r="G31" s="185" t="s">
        <v>120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1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0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0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3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1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0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0</v>
      </c>
      <c r="E57" s="172">
        <f>'Fase final'!E11</f>
        <v>0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Corea del Sur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3</v>
      </c>
      <c r="E59" s="172">
        <f>'Fase final'!E18</f>
        <v>1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2</v>
      </c>
      <c r="E61" s="172">
        <f>'Fase final'!E25</f>
        <v>1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1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1</v>
      </c>
      <c r="F66" s="53" t="str">
        <f>'Fase final'!G10</f>
        <v>Argentina</v>
      </c>
    </row>
    <row r="67" spans="2:6">
      <c r="B67" s="9">
        <v>58</v>
      </c>
      <c r="C67" s="48" t="str">
        <f>'Fase final'!G15</f>
        <v>Brasil</v>
      </c>
      <c r="D67" s="48">
        <f>'Fase final'!H15</f>
        <v>0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0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0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0</v>
      </c>
      <c r="E72" s="64">
        <f>'Fase final'!K16</f>
        <v>2</v>
      </c>
      <c r="F72" s="65" t="str">
        <f>'Fase final'!J16</f>
        <v>Bélgica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0</v>
      </c>
      <c r="F73" s="14" t="str">
        <f>'Fase final'!J30</f>
        <v>Inglaterra</v>
      </c>
    </row>
    <row r="75" spans="2:6" ht="15.75" thickBot="1"/>
    <row r="76" spans="2:6">
      <c r="B76" s="63">
        <v>63</v>
      </c>
      <c r="C76" s="42" t="str">
        <f>'Fase final'!M12</f>
        <v>Bélgica</v>
      </c>
      <c r="D76" s="46">
        <f>'Fase final'!N12</f>
        <v>1</v>
      </c>
      <c r="E76" s="42">
        <f>'Fase final'!N14</f>
        <v>0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1</v>
      </c>
      <c r="E77" s="16">
        <f>'Fase final'!N24</f>
        <v>2</v>
      </c>
      <c r="F77" s="14" t="str">
        <f>'Fase final'!M24</f>
        <v>Inglaterra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Corea del Sur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Argentina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Bélgica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Inglaterra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Bélgica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Inglaterra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Bélgica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Romelu Lukaku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3</v>
      </c>
      <c r="Z4" s="15">
        <f>D4+D6+D8</f>
        <v>2</v>
      </c>
      <c r="AA4" s="15">
        <f>Y4-Z4</f>
        <v>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7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3</v>
      </c>
      <c r="Z6" s="6">
        <f>D5+C6+C9</f>
        <v>2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2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4</v>
      </c>
      <c r="Z14" s="22">
        <f>D14+D16+D18</f>
        <v>3</v>
      </c>
      <c r="AA14" s="22">
        <f>Y14-Z14</f>
        <v>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1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2</v>
      </c>
      <c r="Z16" s="6">
        <f>D15+C16+C19</f>
        <v>3</v>
      </c>
      <c r="AA16" s="6">
        <f>Y16-Z16</f>
        <v>-1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7</v>
      </c>
      <c r="AA17" s="16">
        <f>Y17-Z17</f>
        <v>-6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2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3</v>
      </c>
      <c r="Z25" s="6">
        <f>C24+D27+D29</f>
        <v>6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2</v>
      </c>
      <c r="X26" s="6">
        <f>O30</f>
        <v>1</v>
      </c>
      <c r="Y26" s="6">
        <f>C25+D26+D29</f>
        <v>2</v>
      </c>
      <c r="Z26" s="6">
        <f>D25+C26+C29</f>
        <v>4</v>
      </c>
      <c r="AA26" s="6">
        <f>Y26-Z26</f>
        <v>-2</v>
      </c>
      <c r="AB26" s="10">
        <f>3*V26+W26</f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4</v>
      </c>
      <c r="Z27" s="16">
        <f>C25+C27+C28</f>
        <v>4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0</v>
      </c>
      <c r="N30" s="19">
        <f t="shared" si="2"/>
        <v>2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4</v>
      </c>
      <c r="Z34" s="95">
        <f>D34+D36+D38</f>
        <v>1</v>
      </c>
      <c r="AA34" s="95">
        <f>Y34-Z34</f>
        <v>3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1</v>
      </c>
      <c r="Z35" s="6">
        <f>C34+D37+D39</f>
        <v>6</v>
      </c>
      <c r="AA35" s="6">
        <f>Y35-Z35</f>
        <v>-5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6</v>
      </c>
      <c r="Z36" s="6">
        <f>D35+C36+C39</f>
        <v>2</v>
      </c>
      <c r="AA36" s="6">
        <f>Y36-Z36</f>
        <v>4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2</v>
      </c>
      <c r="Z37" s="97">
        <f>C35+C37+C38</f>
        <v>4</v>
      </c>
      <c r="AA37" s="97">
        <f>Y37-Z37</f>
        <v>-2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2</v>
      </c>
      <c r="AA44" s="95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0</v>
      </c>
      <c r="X45" s="6">
        <f>L50</f>
        <v>2</v>
      </c>
      <c r="Y45" s="6">
        <f>D44+C47+C49</f>
        <v>3</v>
      </c>
      <c r="Z45" s="6">
        <f>C44+D47+D49</f>
        <v>4</v>
      </c>
      <c r="AA45" s="6">
        <f>Y45-Z45</f>
        <v>-1</v>
      </c>
      <c r="AB45" s="10">
        <f>3*V45+W45</f>
        <v>3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2</v>
      </c>
      <c r="Z46" s="6">
        <f>D45+C46+C49</f>
        <v>8</v>
      </c>
      <c r="AA46" s="6">
        <f>Y46-Z46</f>
        <v>-6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2</v>
      </c>
      <c r="W47" s="97">
        <f>Q50</f>
        <v>0</v>
      </c>
      <c r="X47" s="97">
        <f>R50</f>
        <v>1</v>
      </c>
      <c r="Y47" s="97">
        <f>D45+D47+D48</f>
        <v>4</v>
      </c>
      <c r="Z47" s="97">
        <f>C45+C47+C48</f>
        <v>2</v>
      </c>
      <c r="AA47" s="97">
        <f>Y47-Z47</f>
        <v>2</v>
      </c>
      <c r="AB47" s="12">
        <f>3*V47+W47</f>
        <v>6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3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0</v>
      </c>
      <c r="L50" s="92">
        <f t="shared" si="4"/>
        <v>2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2</v>
      </c>
      <c r="Q50" s="91">
        <f>SUM(Q44:Q49)</f>
        <v>0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5</v>
      </c>
      <c r="Z54" s="95">
        <f>D54+D56+D58</f>
        <v>0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1</v>
      </c>
      <c r="Z55" s="6">
        <f>C54+D57+D59</f>
        <v>4</v>
      </c>
      <c r="AA55" s="6">
        <f>Y55-Z55</f>
        <v>-3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0</v>
      </c>
      <c r="AH55">
        <f>SUM(AD55:AF55)</f>
        <v>0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2</v>
      </c>
      <c r="Z56" s="6">
        <f>D55+C56+C59</f>
        <v>4</v>
      </c>
      <c r="AA56" s="6">
        <f>Y56-Z56</f>
        <v>-2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0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0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0</v>
      </c>
      <c r="L57" s="13">
        <f>IF(C57&lt;D57,1,0)</f>
        <v>1</v>
      </c>
      <c r="M57" s="9"/>
      <c r="N57" s="6"/>
      <c r="O57" s="13"/>
      <c r="P57" s="6">
        <f>IF(D57&gt;C57,1,0)</f>
        <v>1</v>
      </c>
      <c r="Q57" s="6">
        <f>IF(D57=C57,1,0)</f>
        <v>0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1</v>
      </c>
      <c r="X57" s="97">
        <f>R60</f>
        <v>1</v>
      </c>
      <c r="Y57" s="97">
        <f>D55+D57+D58</f>
        <v>2</v>
      </c>
      <c r="Z57" s="97">
        <f>C55+C57+C58</f>
        <v>2</v>
      </c>
      <c r="AA57" s="97">
        <f>Y57-Z57</f>
        <v>0</v>
      </c>
      <c r="AB57" s="12">
        <f>3*V57+W57</f>
        <v>4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1</v>
      </c>
      <c r="AH57">
        <f>SUM(AD57:AF57)</f>
        <v>2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spans="2:36">
      <c r="B58" s="1" t="str">
        <f>'Fase de grupos'!G61</f>
        <v>Alemania</v>
      </c>
      <c r="C58" s="9">
        <f>'Fase de grupos'!H61</f>
        <v>1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1</v>
      </c>
      <c r="L60" s="92">
        <f t="shared" si="5"/>
        <v>2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1</v>
      </c>
      <c r="Q60" s="91">
        <f>SUM(Q54:Q59)</f>
        <v>1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7</v>
      </c>
      <c r="Z64" s="95">
        <f>D64+D66+D68</f>
        <v>1</v>
      </c>
      <c r="AA64" s="95">
        <f>Y64-Z64</f>
        <v>6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8</v>
      </c>
      <c r="AA65" s="6">
        <f>Y65-Z65</f>
        <v>-7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4</v>
      </c>
      <c r="AA66" s="6">
        <f>Y66-Z66</f>
        <v>-1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4</v>
      </c>
      <c r="Z67" s="97">
        <f>C65+C67+C68</f>
        <v>2</v>
      </c>
      <c r="AA67" s="97">
        <f>Y67-Z67</f>
        <v>2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0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3</v>
      </c>
      <c r="W74" s="95">
        <f>H80</f>
        <v>0</v>
      </c>
      <c r="X74" s="95">
        <f>I80</f>
        <v>0</v>
      </c>
      <c r="Y74" s="95">
        <f>C74+C76+C78</f>
        <v>6</v>
      </c>
      <c r="Z74" s="95">
        <f>D74+D76+D78</f>
        <v>2</v>
      </c>
      <c r="AA74" s="95">
        <f>Y74-Z74</f>
        <v>4</v>
      </c>
      <c r="AB74" s="8">
        <f>3*V74+W74</f>
        <v>9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3</v>
      </c>
      <c r="Z75" s="6">
        <f>C74+D77+D79</f>
        <v>4</v>
      </c>
      <c r="AA75" s="6">
        <f>Y75-Z75</f>
        <v>-1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0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3</v>
      </c>
      <c r="Z76" s="6">
        <f>D75+C76+C79</f>
        <v>4</v>
      </c>
      <c r="AA76" s="6">
        <f>Y76-Z76</f>
        <v>-1</v>
      </c>
      <c r="AB76" s="10">
        <f>3*V76+W76</f>
        <v>4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3</v>
      </c>
      <c r="Z77" s="97">
        <f>C75+C77+C78</f>
        <v>5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3</v>
      </c>
      <c r="H80" s="91">
        <f t="shared" ref="H80:N80" si="7">SUM(H74:H79)</f>
        <v>0</v>
      </c>
      <c r="I80" s="92">
        <f t="shared" si="7"/>
        <v>0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1</v>
      </c>
      <c r="N80" s="91">
        <f t="shared" si="7"/>
        <v>1</v>
      </c>
      <c r="O80" s="92">
        <f>SUM(O74:O79)</f>
        <v>1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2018-06-13T23:37:17Z</dcterms:modified>
</cp:coreProperties>
</file>