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15600" windowHeight="6945" activeTab="1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44525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D78" i="3"/>
  <c r="C78" i="3"/>
  <c r="I78" i="3" s="1"/>
  <c r="D77" i="3"/>
  <c r="C77" i="3"/>
  <c r="R77" i="3" s="1"/>
  <c r="E76" i="3"/>
  <c r="D76" i="3"/>
  <c r="C76" i="3"/>
  <c r="D75" i="3"/>
  <c r="C75" i="3"/>
  <c r="E74" i="3"/>
  <c r="J72" i="3" s="1"/>
  <c r="U75" i="3" s="1"/>
  <c r="D74" i="3"/>
  <c r="Z74" i="3" s="1"/>
  <c r="C74" i="3"/>
  <c r="Y74" i="3" s="1"/>
  <c r="D69" i="3"/>
  <c r="C69" i="3"/>
  <c r="E68" i="3"/>
  <c r="D68" i="3"/>
  <c r="C68" i="3"/>
  <c r="I68" i="3" s="1"/>
  <c r="D67" i="3"/>
  <c r="C67" i="3"/>
  <c r="J67" i="3" s="1"/>
  <c r="E66" i="3"/>
  <c r="D66" i="3"/>
  <c r="C66" i="3"/>
  <c r="D65" i="3"/>
  <c r="C65" i="3"/>
  <c r="E64" i="3"/>
  <c r="J62" i="3" s="1"/>
  <c r="U65" i="3" s="1"/>
  <c r="D64" i="3"/>
  <c r="C64" i="3"/>
  <c r="Y64" i="3" s="1"/>
  <c r="D59" i="3"/>
  <c r="C59" i="3"/>
  <c r="D58" i="3"/>
  <c r="C58" i="3"/>
  <c r="D57" i="3"/>
  <c r="C57" i="3"/>
  <c r="E56" i="3"/>
  <c r="D56" i="3"/>
  <c r="C56" i="3"/>
  <c r="D55" i="3"/>
  <c r="C55" i="3"/>
  <c r="E54" i="3"/>
  <c r="D54" i="3"/>
  <c r="C54" i="3"/>
  <c r="J52" i="3"/>
  <c r="U55" i="3" s="1"/>
  <c r="D49" i="3"/>
  <c r="C49" i="3"/>
  <c r="D48" i="3"/>
  <c r="C48" i="3"/>
  <c r="D47" i="3"/>
  <c r="C47" i="3"/>
  <c r="D46" i="3"/>
  <c r="C46" i="3"/>
  <c r="D45" i="3"/>
  <c r="C45" i="3"/>
  <c r="D44" i="3"/>
  <c r="C44" i="3"/>
  <c r="D39" i="3"/>
  <c r="C39" i="3"/>
  <c r="E38" i="3"/>
  <c r="D38" i="3"/>
  <c r="C38" i="3"/>
  <c r="D37" i="3"/>
  <c r="C37" i="3"/>
  <c r="E36" i="3"/>
  <c r="D36" i="3"/>
  <c r="C36" i="3"/>
  <c r="D35" i="3"/>
  <c r="Y37" i="3" s="1"/>
  <c r="C35" i="3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B48" i="3" l="1"/>
  <c r="E78" i="3"/>
  <c r="B35" i="3"/>
  <c r="M32" i="3" s="1"/>
  <c r="U36" i="3" s="1"/>
  <c r="B37" i="3"/>
  <c r="B39" i="3"/>
  <c r="B49" i="3"/>
  <c r="B55" i="3"/>
  <c r="M52" i="3" s="1"/>
  <c r="U56" i="3" s="1"/>
  <c r="B57" i="3"/>
  <c r="B65" i="3"/>
  <c r="M62" i="3" s="1"/>
  <c r="U66" i="3" s="1"/>
  <c r="B67" i="3"/>
  <c r="B69" i="3"/>
  <c r="B75" i="3"/>
  <c r="M72" i="3" s="1"/>
  <c r="U76" i="3" s="1"/>
  <c r="B77" i="3"/>
  <c r="B79" i="3"/>
  <c r="G56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G60" i="3" s="1"/>
  <c r="V54" i="3" s="1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K60" i="3" s="1"/>
  <c r="W55" i="3" s="1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I80" i="3" s="1"/>
  <c r="X74" i="3" s="1"/>
  <c r="M75" i="3"/>
  <c r="Q75" i="3"/>
  <c r="Y76" i="3"/>
  <c r="J77" i="3"/>
  <c r="J79" i="3"/>
  <c r="N79" i="3"/>
  <c r="J74" i="3"/>
  <c r="N75" i="3"/>
  <c r="K77" i="3"/>
  <c r="AA64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M70" i="3" s="1"/>
  <c r="V66" i="3" s="1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K50" i="3" s="1"/>
  <c r="W45" i="3" s="1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AA27" i="3" s="1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R10" i="3" l="1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AB36" i="3" s="1"/>
  <c r="P40" i="3"/>
  <c r="V37" i="3" s="1"/>
  <c r="I40" i="3"/>
  <c r="X34" i="3" s="1"/>
  <c r="Q70" i="3"/>
  <c r="W67" i="3" s="1"/>
  <c r="J50" i="3"/>
  <c r="V45" i="3" s="1"/>
  <c r="AB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4" i="3" s="1"/>
  <c r="AB37" i="3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46" i="3" l="1"/>
  <c r="AE46" i="3" s="1"/>
  <c r="AB17" i="3"/>
  <c r="AB75" i="3"/>
  <c r="AE65" i="3"/>
  <c r="AB47" i="3"/>
  <c r="AF47" i="3" s="1"/>
  <c r="AB35" i="3"/>
  <c r="AE36" i="3" s="1"/>
  <c r="AF37" i="3"/>
  <c r="AF36" i="3"/>
  <c r="AD36" i="3"/>
  <c r="AF34" i="3"/>
  <c r="AD37" i="3"/>
  <c r="AE34" i="3"/>
  <c r="AD34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F46" i="3" l="1"/>
  <c r="AE45" i="3"/>
  <c r="AE37" i="3"/>
  <c r="AH37" i="3" s="1"/>
  <c r="AF16" i="3"/>
  <c r="AE16" i="3"/>
  <c r="AH34" i="3"/>
  <c r="AH3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46" i="3" l="1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AJ45" i="3"/>
  <c r="AJ35" i="3"/>
  <c r="AJ36" i="3"/>
  <c r="S39" i="2" s="1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S40" i="2"/>
  <c r="M40" i="2"/>
  <c r="R38" i="2"/>
  <c r="S38" i="2"/>
  <c r="R40" i="2"/>
  <c r="P40" i="2"/>
  <c r="N40" i="2"/>
  <c r="T40" i="2"/>
  <c r="Q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N58" i="2" l="1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G24" i="5" s="1"/>
  <c r="D29" i="5"/>
  <c r="F62" i="7" s="1"/>
  <c r="D14" i="5"/>
  <c r="D32" i="5"/>
  <c r="F63" i="7" s="1"/>
  <c r="D17" i="5"/>
  <c r="C92" i="7" s="1"/>
  <c r="D18" i="5"/>
  <c r="F59" i="7" s="1"/>
  <c r="D31" i="5"/>
  <c r="C87" i="7"/>
  <c r="D15" i="5"/>
  <c r="F58" i="7" s="1"/>
  <c r="D28" i="5"/>
  <c r="G29" i="5" s="1"/>
  <c r="J30" i="5" s="1"/>
  <c r="M24" i="5" s="1"/>
  <c r="D25" i="5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C63" i="7"/>
  <c r="C94" i="7"/>
  <c r="C105" i="7"/>
  <c r="U78" i="2"/>
  <c r="V78" i="2"/>
  <c r="U79" i="2"/>
  <c r="V79" i="2"/>
  <c r="V68" i="2"/>
  <c r="U68" i="2"/>
  <c r="C93" i="7"/>
  <c r="G17" i="5"/>
  <c r="V69" i="2"/>
  <c r="U69" i="2"/>
  <c r="C104" i="7"/>
  <c r="V58" i="2"/>
  <c r="U58" i="2"/>
  <c r="V59" i="2"/>
  <c r="U59" i="2"/>
  <c r="C91" i="7"/>
  <c r="G15" i="5"/>
  <c r="C100" i="7" s="1"/>
  <c r="U48" i="2"/>
  <c r="V48" i="2"/>
  <c r="C88" i="7"/>
  <c r="C58" i="7"/>
  <c r="U49" i="2"/>
  <c r="V49" i="2"/>
  <c r="C103" i="7"/>
  <c r="C57" i="7"/>
  <c r="C85" i="7"/>
  <c r="F61" i="7"/>
  <c r="F56" i="7"/>
  <c r="G8" i="5"/>
  <c r="C98" i="7" s="1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 l="1"/>
  <c r="G10" i="5"/>
  <c r="C89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M12" i="5" s="1"/>
  <c r="C76" i="7" s="1"/>
  <c r="C114" i="7" s="1"/>
  <c r="C99" i="7"/>
  <c r="J9" i="5"/>
  <c r="C72" i="7" s="1"/>
  <c r="C108" i="7" s="1"/>
  <c r="F67" i="7"/>
  <c r="C68" i="7"/>
  <c r="F73" i="7"/>
  <c r="C111" i="7" s="1"/>
  <c r="F66" i="7" l="1"/>
  <c r="F72" i="7"/>
  <c r="C109" i="7" s="1"/>
  <c r="M22" i="5"/>
  <c r="F68" i="7" l="1"/>
  <c r="M14" i="5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<sst xmlns="http://schemas.openxmlformats.org/spreadsheetml/2006/main" count="457" uniqueCount="226">
  <si>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</si>
  <si>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</si>
  <si>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</si>
  <si>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</si>
  <si>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</si>
  <si>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</si>
  <si>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</si>
  <si>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</si>
  <si>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</si>
  <si>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</si>
  <si>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</si>
  <si>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</si>
  <si>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</si>
  <si>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</si>
  <si>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</si>
  <si>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</si>
  <si>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</si>
  <si>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</si>
  <si>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</si>
  <si>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</si>
  <si>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</si>
  <si>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</si>
  <si>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</si>
  <si>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</si>
  <si>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</si>
  <si>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</si>
  <si>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</si>
  <si>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</si>
  <si>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</si>
  <si>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</si>
  <si>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</si>
  <si>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</si>
  <si>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</si>
  <si>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</si>
  <si>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</si>
  <si>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</si>
  <si>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</si>
  <si>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</si>
  <si>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</si>
  <si>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</si>
  <si>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</si>
  <si>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</si>
  <si>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</si>
  <si>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</si>
  <si>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</si>
  <si>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</si>
  <si>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</si>
  <si>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</si>
  <si>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</si>
  <si>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</si>
  <si>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</si>
  <si>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</si>
  <si>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</si>
  <si>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</si>
  <si>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</si>
  <si>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</si>
  <si>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</si>
  <si>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</si>
  <si>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</si>
  <si>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</si>
  <si>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</si>
  <si>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</si>
  <si>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</si>
  <si>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</si>
  <si>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</si>
  <si>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</si>
  <si>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</si>
  <si>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</si>
  <si>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</si>
  <si>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</si>
  <si>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</si>
  <si>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</si>
  <si>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</si>
  <si>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</si>
  <si>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</si>
  <si>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</si>
  <si>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</si>
  <si>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</si>
  <si>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</si>
  <si>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</si>
  <si>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</si>
  <si>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</si>
  <si>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</si>
  <si>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</si>
  <si>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</si>
  <si>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</si>
  <si>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</si>
  <si>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</si>
  <si>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</si>
  <si>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</si>
  <si>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</si>
  <si>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</si>
  <si>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</si>
  <si>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</si>
  <si>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</si>
  <si>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</si>
  <si>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</si>
  <si>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</si>
  <si>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</si>
  <si>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</si>
  <si>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</si>
  <si>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</si>
  <si>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</si>
  <si>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</si>
  <si>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</si>
  <si>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</si>
  <si>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</si>
  <si>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</si>
  <si>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</si>
  <si>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</si>
  <si>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</si>
  <si>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</si>
  <si>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</si>
  <si>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</si>
  <si>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</si>
  <si>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</si>
  <si>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</si>
  <si>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</si>
  <si>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</si>
  <si>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</si>
  <si>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</si>
  <si>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</si>
  <si>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</si>
  <si>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</si>
  <si>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</si>
  <si>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</si>
  <si>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</si>
  <si>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</si>
  <si>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</si>
  <si>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</si>
  <si>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</si>
  <si>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</si>
  <si>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</si>
  <si>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</si>
  <si>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</si>
  <si>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</si>
  <si>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</si>
  <si>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</si>
  <si>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</si>
  <si>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</si>
  <si>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</si>
  <si>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</si>
  <si>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</si>
  <si>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</si>
  <si>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</si>
  <si>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</si>
  <si>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</si>
  <si>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</si>
  <si>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</si>
  <si>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</si>
  <si>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</si>
  <si>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</si>
  <si>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</si>
  <si>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</si>
  <si>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</si>
  <si>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</si>
  <si>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</si>
  <si>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</si>
  <si>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</si>
  <si>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</si>
  <si>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</si>
  <si>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</si>
  <si>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</si>
  <si>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</si>
  <si>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</si>
  <si>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</si>
  <si>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</si>
  <si>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</si>
  <si>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</si>
  <si>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</si>
  <si>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</si>
  <si>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</si>
  <si>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</si>
  <si>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</si>
  <si>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</si>
  <si>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</si>
  <si>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</si>
  <si>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</si>
  <si>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</si>
  <si>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</si>
  <si>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</si>
  <si>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</si>
  <si>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</si>
  <si>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</si>
  <si>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</si>
  <si>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</si>
  <si>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</si>
  <si>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</si>
  <si>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</si>
  <si>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</si>
  <si>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</si>
  <si>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</si>
  <si>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</si>
  <si>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</si>
  <si>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</si>
  <si>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</si>
  <si>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</si>
  <si>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</si>
  <si>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</si>
  <si>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</si>
  <si>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</si>
  <si>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</si>
  <si>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</si>
  <si>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</si>
  <si>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</si>
  <si>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</si>
  <si>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</si>
  <si>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</si>
  <si>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</si>
  <si>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</si>
  <si>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</si>
  <si>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</si>
  <si>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</si>
  <si>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</si>
  <si>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</si>
  <si>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</si>
  <si>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</si>
  <si>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</si>
  <si>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</si>
  <si>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</si>
  <si>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</si>
  <si>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</si>
  <si>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</si>
  <si>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neymar</t>
  </si>
  <si>
    <t>Gabriel Bulla</t>
  </si>
  <si>
    <t>gaby25.bulla@gmail.com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</si>
</sst>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0" fontId="21" fillId="8" borderId="0" xfId="0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="" xmlns:a16="http://schemas.microsoft.com/office/drawing/2014/main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="" xmlns:a16="http://schemas.microsoft.com/office/drawing/2014/main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="" xmlns:a16="http://schemas.microsoft.com/office/drawing/2014/main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="" xmlns:a16="http://schemas.microsoft.com/office/drawing/2014/main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="" xmlns:a16="http://schemas.microsoft.com/office/drawing/2014/main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="" xmlns:a16="http://schemas.microsoft.com/office/drawing/2014/main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="" xmlns:a16="http://schemas.microsoft.com/office/drawing/2014/main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="" xmlns:a16="http://schemas.microsoft.com/office/drawing/2014/main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gaby25.bulla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topLeftCell="A16" workbookViewId="0">
      <selection activeCell="C32" sqref="C32"/>
    </sheetView>
  </sheetViews>
  <sheetFormatPr defaultColWidth="11.42578125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abSelected="1" topLeftCell="C1" workbookViewId="0">
      <selection activeCell="M7" sqref="M7"/>
    </sheetView>
  </sheetViews>
  <sheetFormatPr defaultColWidth="11.42578125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200" t="s">
        <v>224</v>
      </c>
      <c r="F3" s="201"/>
      <c r="G3" s="202"/>
      <c r="H3" s="121"/>
      <c r="I3" s="121"/>
      <c r="J3" s="122" t="s">
        <v>30</v>
      </c>
      <c r="K3" s="203" t="s">
        <v>225</v>
      </c>
      <c r="L3" s="204"/>
      <c r="M3" s="204"/>
      <c r="N3" s="204"/>
      <c r="O3" s="204"/>
      <c r="P3" s="204"/>
      <c r="Q3" s="204"/>
      <c r="R3" s="204"/>
      <c r="S3" s="205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198" t="s">
        <v>7</v>
      </c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2</v>
      </c>
      <c r="I7" s="127">
        <v>1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1</v>
      </c>
      <c r="I8" s="129">
        <v>3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2</v>
      </c>
      <c r="O8" s="146">
        <f>IF('No modificar!!'!AJ4=3,'No modificar!!'!W4,IF('No modificar!!'!AJ5=3,'No modificar!!'!W5,IF('No modificar!!'!AJ6=3,'No modificar!!'!W6,'No modificar!!'!W7)))</f>
        <v>1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5</v>
      </c>
      <c r="R8" s="146">
        <f>IF('No modificar!!'!AJ4=3,'No modificar!!'!Z4,IF('No modificar!!'!AJ5=3,'No modificar!!'!Z5,IF('No modificar!!'!AJ6=3,'No modificar!!'!Z6,'No modificar!!'!Z7)))</f>
        <v>1</v>
      </c>
      <c r="S8" s="146">
        <f>IF('No modificar!!'!AJ4=3,'No modificar!!'!AA4,IF('No modificar!!'!AJ5=3,'No modificar!!'!AA5,IF('No modificar!!'!AJ6=3,'No modificar!!'!AA6,'No modificar!!'!AA7)))</f>
        <v>4</v>
      </c>
      <c r="T8" s="144">
        <f>IF('No modificar!!'!AJ4=3,'No modificar!!'!AB4,IF('No modificar!!'!AJ5=3,'No modificar!!'!AB5,IF('No modificar!!'!AJ6=3,'No modificar!!'!AB6,'No modificar!!'!AB7)))</f>
        <v>7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1</v>
      </c>
      <c r="I9" s="129">
        <v>2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Egipto</v>
      </c>
      <c r="N9" s="148">
        <f>IF('No modificar!!'!AJ4=2,'No modificar!!'!V4,IF('No modificar!!'!AJ5=2,'No modificar!!'!V5,IF('No modificar!!'!AJ6=2,'No modificar!!'!V6,'No modificar!!'!V7)))</f>
        <v>2</v>
      </c>
      <c r="O9" s="149">
        <f>IF('No modificar!!'!AJ4=2,'No modificar!!'!W4,IF('No modificar!!'!AJ5=2,'No modificar!!'!W5,IF('No modificar!!'!AJ6=2,'No modificar!!'!W6,'No modificar!!'!W7)))</f>
        <v>0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5</v>
      </c>
      <c r="R9" s="149">
        <f>IF('No modificar!!'!AJ4=2,'No modificar!!'!Z4,IF('No modificar!!'!AJ5=2,'No modificar!!'!Z5,IF('No modificar!!'!AJ6=2,'No modificar!!'!Z6,'No modificar!!'!Z7)))</f>
        <v>5</v>
      </c>
      <c r="S9" s="149">
        <f>IF('No modificar!!'!AJ4=2,'No modificar!!'!AA4,IF('No modificar!!'!AJ5=2,'No modificar!!'!AA5,IF('No modificar!!'!AJ6=2,'No modificar!!'!AA6,'No modificar!!'!AA7)))</f>
        <v>0</v>
      </c>
      <c r="T9" s="147">
        <f>IF('No modificar!!'!AJ4=2,'No modificar!!'!AB4,IF('No modificar!!'!AJ5=2,'No modificar!!'!AB5,IF('No modificar!!'!AJ6=2,'No modificar!!'!AB6,'No modificar!!'!AB7)))</f>
        <v>6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0</v>
      </c>
      <c r="I10" s="129">
        <v>2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Rusia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1</v>
      </c>
      <c r="P10" s="99">
        <f>IF('No modificar!!'!AJ4=1,'No modificar!!'!X4,IF('No modificar!!'!AJ5=1,'No modificar!!'!X5,IF('No modificar!!'!AJ6=1,'No modificar!!'!X6,'No modificar!!'!X7)))</f>
        <v>1</v>
      </c>
      <c r="Q10" s="99">
        <f>IF('No modificar!!'!AJ4=1,'No modificar!!'!Y4,IF('No modificar!!'!AJ5=1,'No modificar!!'!Y5,IF('No modificar!!'!AJ6=1,'No modificar!!'!Y6,'No modificar!!'!Y7)))</f>
        <v>3</v>
      </c>
      <c r="R10" s="99">
        <f>IF('No modificar!!'!AJ4=1,'No modificar!!'!Z4,IF('No modificar!!'!AJ5=1,'No modificar!!'!Z5,IF('No modificar!!'!AJ6=1,'No modificar!!'!Z6,'No modificar!!'!Z7)))</f>
        <v>3</v>
      </c>
      <c r="S10" s="99">
        <f>IF('No modificar!!'!AJ4=1,'No modificar!!'!AA4,IF('No modificar!!'!AJ5=1,'No modificar!!'!AA5,IF('No modificar!!'!AJ6=1,'No modificar!!'!AA6,'No modificar!!'!AA7)))</f>
        <v>0</v>
      </c>
      <c r="T10" s="110">
        <f>IF('No modificar!!'!AJ4=1,'No modificar!!'!AB4,IF('No modificar!!'!AJ5=1,'No modificar!!'!AB5,IF('No modificar!!'!AJ6=1,'No modificar!!'!AB6,'No modificar!!'!AB7)))</f>
        <v>4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0</v>
      </c>
      <c r="I11" s="129">
        <v>0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0</v>
      </c>
      <c r="P11" s="114">
        <f>IF('No modificar!!'!AJ4=0,'No modificar!!'!X4,IF('No modificar!!'!AJ5=0,'No modificar!!'!X5,IF('No modificar!!'!AJ6=0,'No modificar!!'!X6,'No modificar!!'!X7)))</f>
        <v>3</v>
      </c>
      <c r="Q11" s="114">
        <f>IF('No modificar!!'!AJ4=0,'No modificar!!'!Y4,IF('No modificar!!'!AJ5=0,'No modificar!!'!Y5,IF('No modificar!!'!AJ6=0,'No modificar!!'!Y6,'No modificar!!'!Y7)))</f>
        <v>2</v>
      </c>
      <c r="R11" s="114">
        <f>IF('No modificar!!'!AJ4=0,'No modificar!!'!Z4,IF('No modificar!!'!AJ5=0,'No modificar!!'!Z5,IF('No modificar!!'!AJ6=0,'No modificar!!'!Z6,'No modificar!!'!Z7)))</f>
        <v>6</v>
      </c>
      <c r="S11" s="114">
        <f>IF('No modificar!!'!AJ4=0,'No modificar!!'!AA4,IF('No modificar!!'!AJ5=0,'No modificar!!'!AA5,IF('No modificar!!'!AJ6=0,'No modificar!!'!AA6,'No modificar!!'!AA7)))</f>
        <v>-4</v>
      </c>
      <c r="T11" s="112">
        <f>IF('No modificar!!'!AJ4=0,'No modificar!!'!AB4,IF('No modificar!!'!AJ5=0,'No modificar!!'!AB5,IF('No modificar!!'!AJ6=0,'No modificar!!'!AB6,'No modificar!!'!AB7)))</f>
        <v>0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1</v>
      </c>
      <c r="I12" s="131">
        <v>2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198" t="s">
        <v>17</v>
      </c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1</v>
      </c>
      <c r="I17" s="133">
        <v>1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3</v>
      </c>
      <c r="I18" s="135">
        <v>1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2</v>
      </c>
      <c r="O18" s="146">
        <f>IF('No modificar!!'!AJ14=3,'No modificar!!'!W14,IF('No modificar!!'!AJ15=3,'No modificar!!'!W15,IF('No modificar!!'!AJ16=3,'No modificar!!'!W16,'No modificar!!'!W17)))</f>
        <v>1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5</v>
      </c>
      <c r="R18" s="146">
        <f>IF('No modificar!!'!AJ14=3,'No modificar!!'!Z14,IF('No modificar!!'!AJ15=3,'No modificar!!'!Z15,IF('No modificar!!'!AJ16=3,'No modificar!!'!Z16,'No modificar!!'!Z17)))</f>
        <v>1</v>
      </c>
      <c r="S18" s="146">
        <f>IF('No modificar!!'!AJ14=3,'No modificar!!'!AA14,IF('No modificar!!'!AJ15=3,'No modificar!!'!AA15,IF('No modificar!!'!AJ16=3,'No modificar!!'!AA16,'No modificar!!'!AA17)))</f>
        <v>4</v>
      </c>
      <c r="T18" s="144">
        <f>IF('No modificar!!'!AJ14=3,'No modificar!!'!AB14,IF('No modificar!!'!AJ15=3,'No modificar!!'!AB15,IF('No modificar!!'!AJ16=3,'No modificar!!'!AB16,'No modificar!!'!AB17)))</f>
        <v>7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2</v>
      </c>
      <c r="I19" s="135">
        <v>0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1</v>
      </c>
      <c r="P19" s="149">
        <f>IF('No modificar!!'!AJ14=2,'No modificar!!'!X14,IF('No modificar!!'!AJ15=2,'No modificar!!'!X15,IF('No modificar!!'!AJ16=2,'No modificar!!'!X16,'No modificar!!'!X17)))</f>
        <v>0</v>
      </c>
      <c r="Q19" s="149">
        <f>IF('No modificar!!'!AJ14=2,'No modificar!!'!Y14,IF('No modificar!!'!AJ15=2,'No modificar!!'!Y15,IF('No modificar!!'!AJ16=2,'No modificar!!'!Y16,'No modificar!!'!Y17)))</f>
        <v>5</v>
      </c>
      <c r="R19" s="149">
        <f>IF('No modificar!!'!AJ14=2,'No modificar!!'!Z14,IF('No modificar!!'!AJ15=2,'No modificar!!'!Z15,IF('No modificar!!'!AJ16=2,'No modificar!!'!Z16,'No modificar!!'!Z17)))</f>
        <v>2</v>
      </c>
      <c r="S19" s="149">
        <f>IF('No modificar!!'!AJ14=2,'No modificar!!'!AA14,IF('No modificar!!'!AJ15=2,'No modificar!!'!AA15,IF('No modificar!!'!AJ16=2,'No modificar!!'!AA16,'No modificar!!'!AA17)))</f>
        <v>3</v>
      </c>
      <c r="T19" s="147">
        <f>IF('No modificar!!'!AJ14=2,'No modificar!!'!AB14,IF('No modificar!!'!AJ15=2,'No modificar!!'!AB15,IF('No modificar!!'!AJ16=2,'No modificar!!'!AB16,'No modificar!!'!AB17)))</f>
        <v>7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3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Marruecos</v>
      </c>
      <c r="N20" s="111">
        <f>IF('No modificar!!'!AJ14=1,'No modificar!!'!V14,IF('No modificar!!'!AJ15=1,'No modificar!!'!V15,IF('No modificar!!'!AJ16=1,'No modificar!!'!V16,'No modificar!!'!V17)))</f>
        <v>1</v>
      </c>
      <c r="O20" s="99">
        <f>IF('No modificar!!'!AJ14=1,'No modificar!!'!W14,IF('No modificar!!'!AJ15=1,'No modificar!!'!W15,IF('No modificar!!'!AJ16=1,'No modificar!!'!W16,'No modificar!!'!W17)))</f>
        <v>0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3</v>
      </c>
      <c r="R20" s="99">
        <f>IF('No modificar!!'!AJ14=1,'No modificar!!'!Z14,IF('No modificar!!'!AJ15=1,'No modificar!!'!Z15,IF('No modificar!!'!AJ16=1,'No modificar!!'!Z16,'No modificar!!'!Z17)))</f>
        <v>4</v>
      </c>
      <c r="S20" s="99">
        <f>IF('No modificar!!'!AJ14=1,'No modificar!!'!AA14,IF('No modificar!!'!AJ15=1,'No modificar!!'!AA15,IF('No modificar!!'!AJ16=1,'No modificar!!'!AA16,'No modificar!!'!AA17)))</f>
        <v>-1</v>
      </c>
      <c r="T20" s="110">
        <f>IF('No modificar!!'!AJ14=1,'No modificar!!'!AB14,IF('No modificar!!'!AJ15=1,'No modificar!!'!AB15,IF('No modificar!!'!AJ16=1,'No modificar!!'!AB16,'No modificar!!'!AB17)))</f>
        <v>3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2</v>
      </c>
      <c r="I21" s="135">
        <v>1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Irán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0</v>
      </c>
      <c r="P21" s="114">
        <f>IF('No modificar!!'!AJ14=0,'No modificar!!'!X14,IF('No modificar!!'!AJ15=0,'No modificar!!'!X15,IF('No modificar!!'!AJ16=0,'No modificar!!'!X16,'No modificar!!'!X17)))</f>
        <v>3</v>
      </c>
      <c r="Q21" s="114">
        <f>IF('No modificar!!'!AJ14=0,'No modificar!!'!Y14,IF('No modificar!!'!AJ15=0,'No modificar!!'!Y15,IF('No modificar!!'!AJ16=0,'No modificar!!'!Y16,'No modificar!!'!Y17)))</f>
        <v>2</v>
      </c>
      <c r="R21" s="114">
        <f>IF('No modificar!!'!AJ14=0,'No modificar!!'!Z14,IF('No modificar!!'!AJ15=0,'No modificar!!'!Z15,IF('No modificar!!'!AJ16=0,'No modificar!!'!Z16,'No modificar!!'!Z17)))</f>
        <v>8</v>
      </c>
      <c r="S21" s="114">
        <f>IF('No modificar!!'!AJ14=0,'No modificar!!'!AA14,IF('No modificar!!'!AJ15=0,'No modificar!!'!AA15,IF('No modificar!!'!AJ16=0,'No modificar!!'!AA16,'No modificar!!'!AA17)))</f>
        <v>-6</v>
      </c>
      <c r="T21" s="112">
        <f>IF('No modificar!!'!AJ14=0,'No modificar!!'!AB14,IF('No modificar!!'!AJ15=0,'No modificar!!'!AB15,IF('No modificar!!'!AJ16=0,'No modificar!!'!AB16,'No modificar!!'!AB17)))</f>
        <v>0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1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198" t="s">
        <v>18</v>
      </c>
      <c r="D25" s="199"/>
      <c r="E25" s="199"/>
      <c r="F25" s="199"/>
      <c r="G25" s="199"/>
      <c r="H25" s="199"/>
      <c r="I25" s="199"/>
      <c r="J25" s="199"/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3</v>
      </c>
      <c r="I27" s="133">
        <v>1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1</v>
      </c>
      <c r="I28" s="135">
        <v>0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2</v>
      </c>
      <c r="O28" s="146">
        <f>IF('No modificar!!'!AJ24=3,'No modificar!!'!W24,IF('No modificar!!'!AJ25=3,'No modificar!!'!W25,IF('No modificar!!'!AJ26=3,'No modificar!!'!W26,'No modificar!!'!W27)))</f>
        <v>1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6</v>
      </c>
      <c r="R28" s="146">
        <f>IF('No modificar!!'!AJ24=3,'No modificar!!'!Z24,IF('No modificar!!'!AJ25=3,'No modificar!!'!Z25,IF('No modificar!!'!AJ26=3,'No modificar!!'!Z26,'No modificar!!'!Z27)))</f>
        <v>2</v>
      </c>
      <c r="S28" s="146">
        <f>IF('No modificar!!'!AJ24=3,'No modificar!!'!AA24,IF('No modificar!!'!AJ25=3,'No modificar!!'!AA25,IF('No modificar!!'!AJ26=3,'No modificar!!'!AA26,'No modificar!!'!AA27)))</f>
        <v>4</v>
      </c>
      <c r="T28" s="144">
        <f>IF('No modificar!!'!AJ24=3,'No modificar!!'!AB24,IF('No modificar!!'!AJ25=3,'No modificar!!'!AB25,IF('No modificar!!'!AJ26=3,'No modificar!!'!AB26,'No modificar!!'!AB27)))</f>
        <v>7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2</v>
      </c>
      <c r="I29" s="135">
        <v>0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Perú</v>
      </c>
      <c r="N29" s="148">
        <f>IF('No modificar!!'!AJ24=2,'No modificar!!'!V24,IF('No modificar!!'!AJ25=2,'No modificar!!'!V25,IF('No modificar!!'!AJ26=2,'No modificar!!'!V26,'No modificar!!'!V27)))</f>
        <v>2</v>
      </c>
      <c r="O29" s="149">
        <f>IF('No modificar!!'!AJ24=2,'No modificar!!'!W24,IF('No modificar!!'!AJ25=2,'No modificar!!'!W25,IF('No modificar!!'!AJ26=2,'No modificar!!'!W26,'No modificar!!'!W27)))</f>
        <v>0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3</v>
      </c>
      <c r="R29" s="149">
        <f>IF('No modificar!!'!AJ24=2,'No modificar!!'!Z24,IF('No modificar!!'!AJ25=2,'No modificar!!'!Z25,IF('No modificar!!'!AJ26=2,'No modificar!!'!Z26,'No modificar!!'!Z27)))</f>
        <v>3</v>
      </c>
      <c r="S29" s="149">
        <f>IF('No modificar!!'!AJ24=2,'No modificar!!'!AA24,IF('No modificar!!'!AJ25=2,'No modificar!!'!AA25,IF('No modificar!!'!AJ26=2,'No modificar!!'!AA26,'No modificar!!'!AA27)))</f>
        <v>0</v>
      </c>
      <c r="T29" s="147">
        <f>IF('No modificar!!'!AJ24=2,'No modificar!!'!AB24,IF('No modificar!!'!AJ25=2,'No modificar!!'!AB25,IF('No modificar!!'!AJ26=2,'No modificar!!'!AB26,'No modificar!!'!AB27)))</f>
        <v>6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1</v>
      </c>
      <c r="I30" s="135">
        <v>3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Dinamarca</v>
      </c>
      <c r="N30" s="111">
        <f>IF('No modificar!!'!AJ24=1,'No modificar!!'!V24,IF('No modificar!!'!AJ25=1,'No modificar!!'!V25,IF('No modificar!!'!AJ26=1,'No modificar!!'!V26,'No modificar!!'!V27)))</f>
        <v>1</v>
      </c>
      <c r="O30" s="99">
        <f>IF('No modificar!!'!AJ24=1,'No modificar!!'!W24,IF('No modificar!!'!AJ25=1,'No modificar!!'!W25,IF('No modificar!!'!AJ26=1,'No modificar!!'!W26,'No modificar!!'!W27)))</f>
        <v>1</v>
      </c>
      <c r="P30" s="99">
        <f>IF('No modificar!!'!AJ24=1,'No modificar!!'!X24,IF('No modificar!!'!AJ25=1,'No modificar!!'!X25,IF('No modificar!!'!AJ26=1,'No modificar!!'!X26,'No modificar!!'!X27)))</f>
        <v>1</v>
      </c>
      <c r="Q30" s="99">
        <f>IF('No modificar!!'!AJ24=1,'No modificar!!'!Y24,IF('No modificar!!'!AJ25=1,'No modificar!!'!Y25,IF('No modificar!!'!AJ26=1,'No modificar!!'!Y26,'No modificar!!'!Y27)))</f>
        <v>4</v>
      </c>
      <c r="R30" s="99">
        <f>IF('No modificar!!'!AJ24=1,'No modificar!!'!Z24,IF('No modificar!!'!AJ25=1,'No modificar!!'!Z25,IF('No modificar!!'!AJ26=1,'No modificar!!'!Z26,'No modificar!!'!Z27)))</f>
        <v>3</v>
      </c>
      <c r="S30" s="99">
        <f>IF('No modificar!!'!AJ24=1,'No modificar!!'!AA24,IF('No modificar!!'!AJ25=1,'No modificar!!'!AA25,IF('No modificar!!'!AJ26=1,'No modificar!!'!AA26,'No modificar!!'!AA27)))</f>
        <v>1</v>
      </c>
      <c r="T30" s="110">
        <f>IF('No modificar!!'!AJ24=1,'No modificar!!'!AB24,IF('No modificar!!'!AJ25=1,'No modificar!!'!AB25,IF('No modificar!!'!AJ26=1,'No modificar!!'!AB26,'No modificar!!'!AB27)))</f>
        <v>4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1</v>
      </c>
      <c r="I31" s="135">
        <v>1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0</v>
      </c>
      <c r="P31" s="114">
        <f>IF('No modificar!!'!AJ24=0,'No modificar!!'!X24,IF('No modificar!!'!AJ25=0,'No modificar!!'!X25,IF('No modificar!!'!AJ26=0,'No modificar!!'!X26,'No modificar!!'!X27)))</f>
        <v>3</v>
      </c>
      <c r="Q31" s="114">
        <f>IF('No modificar!!'!AJ24=0,'No modificar!!'!Y24,IF('No modificar!!'!AJ25=0,'No modificar!!'!Y25,IF('No modificar!!'!AJ26=0,'No modificar!!'!Y26,'No modificar!!'!Y27)))</f>
        <v>3</v>
      </c>
      <c r="R31" s="114">
        <f>IF('No modificar!!'!AJ24=0,'No modificar!!'!Z24,IF('No modificar!!'!AJ25=0,'No modificar!!'!Z25,IF('No modificar!!'!AJ26=0,'No modificar!!'!Z26,'No modificar!!'!Z27)))</f>
        <v>8</v>
      </c>
      <c r="S31" s="114">
        <f>IF('No modificar!!'!AJ24=0,'No modificar!!'!AA24,IF('No modificar!!'!AJ25=0,'No modificar!!'!AA25,IF('No modificar!!'!AJ26=0,'No modificar!!'!AA26,'No modificar!!'!AA27)))</f>
        <v>-5</v>
      </c>
      <c r="T31" s="112">
        <f>IF('No modificar!!'!AJ24=0,'No modificar!!'!AB24,IF('No modificar!!'!AJ25=0,'No modificar!!'!AB25,IF('No modificar!!'!AJ26=0,'No modificar!!'!AB26,'No modificar!!'!AB27)))</f>
        <v>0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1</v>
      </c>
      <c r="I32" s="137">
        <v>2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198" t="s">
        <v>98</v>
      </c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2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1</v>
      </c>
      <c r="I38" s="135">
        <v>3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3</v>
      </c>
      <c r="O38" s="146">
        <f>IF('No modificar!!'!AJ34=3,'No modificar!!'!W34,IF('No modificar!!'!AJ35=3,'No modificar!!'!W35,IF('No modificar!!'!AJ36=3,'No modificar!!'!W36,'No modificar!!'!W37)))</f>
        <v>0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5</v>
      </c>
      <c r="R38" s="146">
        <f>IF('No modificar!!'!AJ34=3,'No modificar!!'!Z34,IF('No modificar!!'!AJ35=3,'No modificar!!'!Z35,IF('No modificar!!'!AJ36=3,'No modificar!!'!Z36,'No modificar!!'!Z37)))</f>
        <v>1</v>
      </c>
      <c r="S38" s="146">
        <f>IF('No modificar!!'!AJ34=3,'No modificar!!'!AA34,IF('No modificar!!'!AJ35=3,'No modificar!!'!AA35,IF('No modificar!!'!AJ36=3,'No modificar!!'!AA36,'No modificar!!'!AA37)))</f>
        <v>4</v>
      </c>
      <c r="T38" s="144">
        <f>IF('No modificar!!'!AJ34=3,'No modificar!!'!AB34,IF('No modificar!!'!AJ35=3,'No modificar!!'!AB35,IF('No modificar!!'!AJ36=3,'No modificar!!'!AB36,'No modificar!!'!AB37)))</f>
        <v>9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1</v>
      </c>
      <c r="I39" s="135">
        <v>0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Nigeria</v>
      </c>
      <c r="N39" s="148">
        <f>IF('No modificar!!'!AJ34=2,'No modificar!!'!V34,IF('No modificar!!'!AJ35=2,'No modificar!!'!V35,IF('No modificar!!'!AJ36=2,'No modificar!!'!V36,'No modificar!!'!V37)))</f>
        <v>2</v>
      </c>
      <c r="O39" s="149">
        <f>IF('No modificar!!'!AJ34=2,'No modificar!!'!W34,IF('No modificar!!'!AJ35=2,'No modificar!!'!W35,IF('No modificar!!'!AJ36=2,'No modificar!!'!W36,'No modificar!!'!W37)))</f>
        <v>0</v>
      </c>
      <c r="P39" s="149">
        <f>IF('No modificar!!'!AJ34=2,'No modificar!!'!X34,IF('No modificar!!'!AJ35=2,'No modificar!!'!X35,IF('No modificar!!'!AJ36=2,'No modificar!!'!X36,'No modificar!!'!X37)))</f>
        <v>1</v>
      </c>
      <c r="Q39" s="149">
        <f>IF('No modificar!!'!AJ34=2,'No modificar!!'!Y34,IF('No modificar!!'!AJ35=2,'No modificar!!'!Y35,IF('No modificar!!'!AJ36=2,'No modificar!!'!Y36,'No modificar!!'!Y37)))</f>
        <v>6</v>
      </c>
      <c r="R39" s="149">
        <f>IF('No modificar!!'!AJ34=2,'No modificar!!'!Z34,IF('No modificar!!'!AJ35=2,'No modificar!!'!Z35,IF('No modificar!!'!AJ36=2,'No modificar!!'!Z36,'No modificar!!'!Z37)))</f>
        <v>4</v>
      </c>
      <c r="S39" s="149">
        <f>IF('No modificar!!'!AJ34=2,'No modificar!!'!AA34,IF('No modificar!!'!AJ35=2,'No modificar!!'!AA35,IF('No modificar!!'!AJ36=2,'No modificar!!'!AA36,'No modificar!!'!AA37)))</f>
        <v>2</v>
      </c>
      <c r="T39" s="147">
        <f>IF('No modificar!!'!AJ34=2,'No modificar!!'!AB34,IF('No modificar!!'!AJ35=2,'No modificar!!'!AB35,IF('No modificar!!'!AJ36=2,'No modificar!!'!AB36,'No modificar!!'!AB37)))</f>
        <v>6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1</v>
      </c>
      <c r="I40" s="135">
        <v>2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Croacia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0</v>
      </c>
      <c r="P40" s="99">
        <f>IF('No modificar!!'!AJ34=1,'No modificar!!'!X34,IF('No modificar!!'!AJ35=1,'No modificar!!'!X35,IF('No modificar!!'!AJ36=1,'No modificar!!'!X36,'No modificar!!'!X37)))</f>
        <v>2</v>
      </c>
      <c r="Q40" s="99">
        <f>IF('No modificar!!'!AJ34=1,'No modificar!!'!Y34,IF('No modificar!!'!AJ35=1,'No modificar!!'!Y35,IF('No modificar!!'!AJ36=1,'No modificar!!'!Y36,'No modificar!!'!Y37)))</f>
        <v>3</v>
      </c>
      <c r="R40" s="99">
        <f>IF('No modificar!!'!AJ34=1,'No modificar!!'!Z34,IF('No modificar!!'!AJ35=1,'No modificar!!'!Z35,IF('No modificar!!'!AJ36=1,'No modificar!!'!Z36,'No modificar!!'!Z37)))</f>
        <v>4</v>
      </c>
      <c r="S40" s="99">
        <f>IF('No modificar!!'!AJ34=1,'No modificar!!'!AA34,IF('No modificar!!'!AJ35=1,'No modificar!!'!AA35,IF('No modificar!!'!AJ36=1,'No modificar!!'!AA36,'No modificar!!'!AA37)))</f>
        <v>-1</v>
      </c>
      <c r="T40" s="110">
        <f>IF('No modificar!!'!AJ34=1,'No modificar!!'!AB34,IF('No modificar!!'!AJ35=1,'No modificar!!'!AB35,IF('No modificar!!'!AJ36=1,'No modificar!!'!AB36,'No modificar!!'!AB37)))</f>
        <v>3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2</v>
      </c>
      <c r="I41" s="135">
        <v>1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0</v>
      </c>
      <c r="P41" s="114">
        <f>IF('No modificar!!'!AJ34=0,'No modificar!!'!X34,IF('No modificar!!'!AJ35=0,'No modificar!!'!X35,IF('No modificar!!'!AJ36=0,'No modificar!!'!X36,'No modificar!!'!X37)))</f>
        <v>3</v>
      </c>
      <c r="Q41" s="114">
        <f>IF('No modificar!!'!AJ34=0,'No modificar!!'!Y34,IF('No modificar!!'!AJ35=0,'No modificar!!'!Y35,IF('No modificar!!'!AJ36=0,'No modificar!!'!Y36,'No modificar!!'!Y37)))</f>
        <v>1</v>
      </c>
      <c r="R41" s="114">
        <f>IF('No modificar!!'!AJ34=0,'No modificar!!'!Z34,IF('No modificar!!'!AJ35=0,'No modificar!!'!Z35,IF('No modificar!!'!AJ36=0,'No modificar!!'!Z36,'No modificar!!'!Z37)))</f>
        <v>6</v>
      </c>
      <c r="S41" s="114">
        <f>IF('No modificar!!'!AJ34=0,'No modificar!!'!AA34,IF('No modificar!!'!AJ35=0,'No modificar!!'!AA35,IF('No modificar!!'!AJ36=0,'No modificar!!'!AA36,'No modificar!!'!AA37)))</f>
        <v>-5</v>
      </c>
      <c r="T41" s="112">
        <f>IF('No modificar!!'!AJ34=0,'No modificar!!'!AB34,IF('No modificar!!'!AJ35=0,'No modificar!!'!AB35,IF('No modificar!!'!AJ36=0,'No modificar!!'!AB36,'No modificar!!'!AB37)))</f>
        <v>0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0</v>
      </c>
      <c r="I42" s="137">
        <v>2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198" t="s">
        <v>102</v>
      </c>
      <c r="D45" s="199"/>
      <c r="E45" s="199"/>
      <c r="F45" s="199"/>
      <c r="G45" s="199"/>
      <c r="H45" s="199"/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3</v>
      </c>
      <c r="I47" s="133">
        <v>1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1</v>
      </c>
      <c r="I48" s="135">
        <v>1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9</v>
      </c>
      <c r="R48" s="146">
        <f>IF('No modificar!!'!AJ44=3,'No modificar!!'!Z44,IF('No modificar!!'!AJ45=3,'No modificar!!'!Z45,IF('No modificar!!'!AJ46=3,'No modificar!!'!Z46,'No modificar!!'!Z47)))</f>
        <v>1</v>
      </c>
      <c r="S48" s="146">
        <f>IF('No modificar!!'!AJ44=3,'No modificar!!'!AA44,IF('No modificar!!'!AJ45=3,'No modificar!!'!AA45,IF('No modificar!!'!AJ46=3,'No modificar!!'!AA46,'No modificar!!'!AA47)))</f>
        <v>8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4</v>
      </c>
      <c r="I49" s="135">
        <v>0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Suiza</v>
      </c>
      <c r="N49" s="148">
        <f>IF('No modificar!!'!AJ44=2,'No modificar!!'!V44,IF('No modificar!!'!AJ45=2,'No modificar!!'!V45,IF('No modificar!!'!AJ46=2,'No modificar!!'!V46,'No modificar!!'!V47)))</f>
        <v>1</v>
      </c>
      <c r="O49" s="149">
        <f>IF('No modificar!!'!AJ44=2,'No modificar!!'!W44,IF('No modificar!!'!AJ45=2,'No modificar!!'!W45,IF('No modificar!!'!AJ46=2,'No modificar!!'!W46,'No modificar!!'!W47)))</f>
        <v>1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4</v>
      </c>
      <c r="R49" s="149">
        <f>IF('No modificar!!'!AJ44=2,'No modificar!!'!Z44,IF('No modificar!!'!AJ45=2,'No modificar!!'!Z45,IF('No modificar!!'!AJ46=2,'No modificar!!'!Z46,'No modificar!!'!Z47)))</f>
        <v>5</v>
      </c>
      <c r="S49" s="149">
        <f>IF('No modificar!!'!AJ44=2,'No modificar!!'!AA44,IF('No modificar!!'!AJ45=2,'No modificar!!'!AA45,IF('No modificar!!'!AJ46=2,'No modificar!!'!AA46,'No modificar!!'!AA47)))</f>
        <v>-1</v>
      </c>
      <c r="T49" s="147">
        <f>IF('No modificar!!'!AJ44=2,'No modificar!!'!AB44,IF('No modificar!!'!AJ45=2,'No modificar!!'!AB45,IF('No modificar!!'!AJ46=2,'No modificar!!'!AB46,'No modificar!!'!AB47)))</f>
        <v>4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2</v>
      </c>
      <c r="I50" s="135">
        <v>1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Costa Rica</v>
      </c>
      <c r="N50" s="111">
        <f>IF('No modificar!!'!AJ44=1,'No modificar!!'!V44,IF('No modificar!!'!AJ45=1,'No modificar!!'!V45,IF('No modificar!!'!AJ46=1,'No modificar!!'!V46,'No modificar!!'!V47)))</f>
        <v>0</v>
      </c>
      <c r="O50" s="99">
        <f>IF('No modificar!!'!AJ44=1,'No modificar!!'!W44,IF('No modificar!!'!AJ45=1,'No modificar!!'!W45,IF('No modificar!!'!AJ46=1,'No modificar!!'!W46,'No modificar!!'!W47)))</f>
        <v>2</v>
      </c>
      <c r="P50" s="99">
        <f>IF('No modificar!!'!AJ44=1,'No modificar!!'!X44,IF('No modificar!!'!AJ45=1,'No modificar!!'!X45,IF('No modificar!!'!AJ46=1,'No modificar!!'!X46,'No modificar!!'!X47)))</f>
        <v>1</v>
      </c>
      <c r="Q50" s="99">
        <f>IF('No modificar!!'!AJ44=1,'No modificar!!'!Y44,IF('No modificar!!'!AJ45=1,'No modificar!!'!Y45,IF('No modificar!!'!AJ46=1,'No modificar!!'!Y46,'No modificar!!'!Y47)))</f>
        <v>2</v>
      </c>
      <c r="R50" s="99">
        <f>IF('No modificar!!'!AJ44=1,'No modificar!!'!Z44,IF('No modificar!!'!AJ45=1,'No modificar!!'!Z45,IF('No modificar!!'!AJ46=1,'No modificar!!'!Z46,'No modificar!!'!Z47)))</f>
        <v>6</v>
      </c>
      <c r="S50" s="99">
        <f>IF('No modificar!!'!AJ44=1,'No modificar!!'!AA44,IF('No modificar!!'!AJ45=1,'No modificar!!'!AA45,IF('No modificar!!'!AJ46=1,'No modificar!!'!AA46,'No modificar!!'!AA47)))</f>
        <v>-4</v>
      </c>
      <c r="T50" s="110">
        <f>IF('No modificar!!'!AJ44=1,'No modificar!!'!AB44,IF('No modificar!!'!AJ45=1,'No modificar!!'!AB45,IF('No modificar!!'!AJ46=1,'No modificar!!'!AB46,'No modificar!!'!AB47)))</f>
        <v>2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2</v>
      </c>
      <c r="I51" s="135">
        <v>0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Serbia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1</v>
      </c>
      <c r="P51" s="114">
        <f>IF('No modificar!!'!AJ44=0,'No modificar!!'!X44,IF('No modificar!!'!AJ45=0,'No modificar!!'!X45,IF('No modificar!!'!AJ46=0,'No modificar!!'!X46,'No modificar!!'!X47)))</f>
        <v>2</v>
      </c>
      <c r="Q51" s="114">
        <f>IF('No modificar!!'!AJ44=0,'No modificar!!'!Y44,IF('No modificar!!'!AJ45=0,'No modificar!!'!Y45,IF('No modificar!!'!AJ46=0,'No modificar!!'!Y46,'No modificar!!'!Y47)))</f>
        <v>2</v>
      </c>
      <c r="R51" s="114">
        <f>IF('No modificar!!'!AJ44=0,'No modificar!!'!Z44,IF('No modificar!!'!AJ45=0,'No modificar!!'!Z45,IF('No modificar!!'!AJ46=0,'No modificar!!'!Z46,'No modificar!!'!Z47)))</f>
        <v>5</v>
      </c>
      <c r="S51" s="114">
        <f>IF('No modificar!!'!AJ44=0,'No modificar!!'!AA44,IF('No modificar!!'!AJ45=0,'No modificar!!'!AA45,IF('No modificar!!'!AJ46=0,'No modificar!!'!AA46,'No modificar!!'!AA47)))</f>
        <v>-3</v>
      </c>
      <c r="T51" s="112">
        <f>IF('No modificar!!'!AJ44=0,'No modificar!!'!AB44,IF('No modificar!!'!AJ45=0,'No modificar!!'!AB45,IF('No modificar!!'!AJ46=0,'No modificar!!'!AB46,'No modificar!!'!AB47)))</f>
        <v>1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1</v>
      </c>
      <c r="I52" s="137">
        <v>1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198" t="s">
        <v>107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1</v>
      </c>
      <c r="I57" s="133">
        <v>1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1</v>
      </c>
      <c r="I58" s="135">
        <v>2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2</v>
      </c>
      <c r="O58" s="146">
        <f>IF('No modificar!!'!AJ54=3,'No modificar!!'!W54,IF('No modificar!!'!AJ55=3,'No modificar!!'!W55,IF('No modificar!!'!AJ56=3,'No modificar!!'!W56,'No modificar!!'!W57)))</f>
        <v>1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6</v>
      </c>
      <c r="R58" s="146">
        <f>IF('No modificar!!'!AJ54=3,'No modificar!!'!Z54,IF('No modificar!!'!AJ55=3,'No modificar!!'!Z55,IF('No modificar!!'!AJ56=3,'No modificar!!'!Z56,'No modificar!!'!Z57)))</f>
        <v>2</v>
      </c>
      <c r="S58" s="146">
        <f>IF('No modificar!!'!AJ54=3,'No modificar!!'!AA54,IF('No modificar!!'!AJ55=3,'No modificar!!'!AA55,IF('No modificar!!'!AJ56=3,'No modificar!!'!AA56,'No modificar!!'!AA57)))</f>
        <v>4</v>
      </c>
      <c r="T58" s="144">
        <f>IF('No modificar!!'!AJ54=3,'No modificar!!'!AB54,IF('No modificar!!'!AJ55=3,'No modificar!!'!AB55,IF('No modificar!!'!AJ56=3,'No modificar!!'!AB56,'No modificar!!'!AB57)))</f>
        <v>7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3</v>
      </c>
      <c r="I59" s="135">
        <v>1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México</v>
      </c>
      <c r="N59" s="148">
        <f>IF('No modificar!!'!AJ54=2,'No modificar!!'!V54,IF('No modificar!!'!AJ55=2,'No modificar!!'!V55,IF('No modificar!!'!AJ56=2,'No modificar!!'!V56,'No modificar!!'!V57)))</f>
        <v>1</v>
      </c>
      <c r="O59" s="149">
        <f>IF('No modificar!!'!AJ54=2,'No modificar!!'!W54,IF('No modificar!!'!AJ55=2,'No modificar!!'!W55,IF('No modificar!!'!AJ56=2,'No modificar!!'!W56,'No modificar!!'!W57)))</f>
        <v>2</v>
      </c>
      <c r="P59" s="149">
        <f>IF('No modificar!!'!AJ54=2,'No modificar!!'!X54,IF('No modificar!!'!AJ55=2,'No modificar!!'!X55,IF('No modificar!!'!AJ56=2,'No modificar!!'!X56,'No modificar!!'!X57)))</f>
        <v>0</v>
      </c>
      <c r="Q59" s="149">
        <f>IF('No modificar!!'!AJ54=2,'No modificar!!'!Y54,IF('No modificar!!'!AJ55=2,'No modificar!!'!Y55,IF('No modificar!!'!AJ56=2,'No modificar!!'!Y56,'No modificar!!'!Y57)))</f>
        <v>2</v>
      </c>
      <c r="R59" s="149">
        <f>IF('No modificar!!'!AJ54=2,'No modificar!!'!Z54,IF('No modificar!!'!AJ55=2,'No modificar!!'!Z55,IF('No modificar!!'!AJ56=2,'No modificar!!'!Z56,'No modificar!!'!Z57)))</f>
        <v>1</v>
      </c>
      <c r="S59" s="149">
        <f>IF('No modificar!!'!AJ54=2,'No modificar!!'!AA54,IF('No modificar!!'!AJ55=2,'No modificar!!'!AA55,IF('No modificar!!'!AJ56=2,'No modificar!!'!AA56,'No modificar!!'!AA57)))</f>
        <v>1</v>
      </c>
      <c r="T59" s="147">
        <f>IF('No modificar!!'!AJ54=2,'No modificar!!'!AB54,IF('No modificar!!'!AJ55=2,'No modificar!!'!AB55,IF('No modificar!!'!AJ56=2,'No modificar!!'!AB56,'No modificar!!'!AB57)))</f>
        <v>5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0</v>
      </c>
      <c r="I60" s="135">
        <v>0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Corea del Sur</v>
      </c>
      <c r="N60" s="111">
        <f>IF('No modificar!!'!AJ54=1,'No modificar!!'!V54,IF('No modificar!!'!AJ55=1,'No modificar!!'!V55,IF('No modificar!!'!AJ56=1,'No modificar!!'!V56,'No modificar!!'!V57)))</f>
        <v>1</v>
      </c>
      <c r="O60" s="99">
        <f>IF('No modificar!!'!AJ54=1,'No modificar!!'!W54,IF('No modificar!!'!AJ55=1,'No modificar!!'!W55,IF('No modificar!!'!AJ56=1,'No modificar!!'!W56,'No modificar!!'!W57)))</f>
        <v>1</v>
      </c>
      <c r="P60" s="99">
        <f>IF('No modificar!!'!AJ54=1,'No modificar!!'!X54,IF('No modificar!!'!AJ55=1,'No modificar!!'!X55,IF('No modificar!!'!AJ56=1,'No modificar!!'!X56,'No modificar!!'!X57)))</f>
        <v>1</v>
      </c>
      <c r="Q60" s="99">
        <f>IF('No modificar!!'!AJ54=1,'No modificar!!'!Y54,IF('No modificar!!'!AJ55=1,'No modificar!!'!Y55,IF('No modificar!!'!AJ56=1,'No modificar!!'!Y56,'No modificar!!'!Y57)))</f>
        <v>2</v>
      </c>
      <c r="R60" s="99">
        <f>IF('No modificar!!'!AJ54=1,'No modificar!!'!Z54,IF('No modificar!!'!AJ55=1,'No modificar!!'!Z55,IF('No modificar!!'!AJ56=1,'No modificar!!'!Z56,'No modificar!!'!Z57)))</f>
        <v>3</v>
      </c>
      <c r="S60" s="99">
        <f>IF('No modificar!!'!AJ54=1,'No modificar!!'!AA54,IF('No modificar!!'!AJ55=1,'No modificar!!'!AA55,IF('No modificar!!'!AJ56=1,'No modificar!!'!AA56,'No modificar!!'!AA57)))</f>
        <v>-1</v>
      </c>
      <c r="T60" s="110">
        <f>IF('No modificar!!'!AJ54=1,'No modificar!!'!AB54,IF('No modificar!!'!AJ55=1,'No modificar!!'!AB55,IF('No modificar!!'!AJ56=1,'No modificar!!'!AB56,'No modificar!!'!AB57)))</f>
        <v>4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2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Suecia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0</v>
      </c>
      <c r="P61" s="114">
        <f>IF('No modificar!!'!AJ54=0,'No modificar!!'!X54,IF('No modificar!!'!AJ55=0,'No modificar!!'!X55,IF('No modificar!!'!AJ56=0,'No modificar!!'!X56,'No modificar!!'!X57)))</f>
        <v>3</v>
      </c>
      <c r="Q61" s="114">
        <f>IF('No modificar!!'!AJ54=0,'No modificar!!'!Y54,IF('No modificar!!'!AJ55=0,'No modificar!!'!Y55,IF('No modificar!!'!AJ56=0,'No modificar!!'!Y56,'No modificar!!'!Y57)))</f>
        <v>2</v>
      </c>
      <c r="R61" s="114">
        <f>IF('No modificar!!'!AJ54=0,'No modificar!!'!Z54,IF('No modificar!!'!AJ55=0,'No modificar!!'!Z55,IF('No modificar!!'!AJ56=0,'No modificar!!'!Z56,'No modificar!!'!Z57)))</f>
        <v>6</v>
      </c>
      <c r="S61" s="114">
        <f>IF('No modificar!!'!AJ54=0,'No modificar!!'!AA54,IF('No modificar!!'!AJ55=0,'No modificar!!'!AA55,IF('No modificar!!'!AJ56=0,'No modificar!!'!AA56,'No modificar!!'!AA57)))</f>
        <v>-4</v>
      </c>
      <c r="T61" s="112">
        <f>IF('No modificar!!'!AJ54=0,'No modificar!!'!AB54,IF('No modificar!!'!AJ55=0,'No modificar!!'!AB55,IF('No modificar!!'!AJ56=0,'No modificar!!'!AB56,'No modificar!!'!AB57)))</f>
        <v>0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1</v>
      </c>
      <c r="I62" s="137">
        <v>0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198" t="s">
        <v>108</v>
      </c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2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0</v>
      </c>
      <c r="I68" s="135">
        <v>3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Inglaterra</v>
      </c>
      <c r="N68" s="145">
        <f>IF('No modificar!!'!AJ64=3,'No modificar!!'!V64,IF('No modificar!!'!AJ65=3,'No modificar!!'!V65,IF('No modificar!!'!AJ66=3,'No modificar!!'!V66,'No modificar!!'!V67)))</f>
        <v>3</v>
      </c>
      <c r="O68" s="146">
        <f>IF('No modificar!!'!AJ64=3,'No modificar!!'!W64,IF('No modificar!!'!AJ65=3,'No modificar!!'!W65,IF('No modificar!!'!AJ66=3,'No modificar!!'!W66,'No modificar!!'!W67)))</f>
        <v>0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9</v>
      </c>
      <c r="R68" s="146">
        <f>IF('No modificar!!'!AJ64=3,'No modificar!!'!Z64,IF('No modificar!!'!AJ65=3,'No modificar!!'!Z65,IF('No modificar!!'!AJ66=3,'No modificar!!'!Z66,'No modificar!!'!Z67)))</f>
        <v>2</v>
      </c>
      <c r="S68" s="146">
        <f>IF('No modificar!!'!AJ64=3,'No modificar!!'!AA64,IF('No modificar!!'!AJ65=3,'No modificar!!'!AA65,IF('No modificar!!'!AJ66=3,'No modificar!!'!AA66,'No modificar!!'!AA67)))</f>
        <v>7</v>
      </c>
      <c r="T68" s="144">
        <f>IF('No modificar!!'!AJ64=3,'No modificar!!'!AB64,IF('No modificar!!'!AJ65=3,'No modificar!!'!AB65,IF('No modificar!!'!AJ66=3,'No modificar!!'!AB66,'No modificar!!'!AB67)))</f>
        <v>9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2</v>
      </c>
      <c r="I69" s="135">
        <v>1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Bélgica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0</v>
      </c>
      <c r="P69" s="149">
        <f>IF('No modificar!!'!AJ64=2,'No modificar!!'!X64,IF('No modificar!!'!AJ65=2,'No modificar!!'!X65,IF('No modificar!!'!AJ66=2,'No modificar!!'!X66,'No modificar!!'!X67)))</f>
        <v>1</v>
      </c>
      <c r="Q69" s="149">
        <f>IF('No modificar!!'!AJ64=2,'No modificar!!'!Y64,IF('No modificar!!'!AJ65=2,'No modificar!!'!Y65,IF('No modificar!!'!AJ66=2,'No modificar!!'!Y66,'No modificar!!'!Y67)))</f>
        <v>6</v>
      </c>
      <c r="R69" s="149">
        <f>IF('No modificar!!'!AJ64=2,'No modificar!!'!Z64,IF('No modificar!!'!AJ65=2,'No modificar!!'!Z65,IF('No modificar!!'!AJ66=2,'No modificar!!'!Z66,'No modificar!!'!Z67)))</f>
        <v>4</v>
      </c>
      <c r="S69" s="149">
        <f>IF('No modificar!!'!AJ64=2,'No modificar!!'!AA64,IF('No modificar!!'!AJ65=2,'No modificar!!'!AA65,IF('No modificar!!'!AJ66=2,'No modificar!!'!AA66,'No modificar!!'!AA67)))</f>
        <v>2</v>
      </c>
      <c r="T69" s="147">
        <f>IF('No modificar!!'!AJ64=2,'No modificar!!'!AB64,IF('No modificar!!'!AJ65=2,'No modificar!!'!AB65,IF('No modificar!!'!AJ66=2,'No modificar!!'!AB66,'No modificar!!'!AB67)))</f>
        <v>6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3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Túnez</v>
      </c>
      <c r="N70" s="111">
        <f>IF('No modificar!!'!AJ64=1,'No modificar!!'!V64,IF('No modificar!!'!AJ65=1,'No modificar!!'!V65,IF('No modificar!!'!AJ66=1,'No modificar!!'!V66,'No modificar!!'!V67)))</f>
        <v>0</v>
      </c>
      <c r="O70" s="99">
        <f>IF('No modificar!!'!AJ64=1,'No modificar!!'!W64,IF('No modificar!!'!AJ65=1,'No modificar!!'!W65,IF('No modificar!!'!AJ66=1,'No modificar!!'!W66,'No modificar!!'!W67)))</f>
        <v>1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2</v>
      </c>
      <c r="R70" s="99">
        <f>IF('No modificar!!'!AJ64=1,'No modificar!!'!Z64,IF('No modificar!!'!AJ65=1,'No modificar!!'!Z65,IF('No modificar!!'!AJ66=1,'No modificar!!'!Z66,'No modificar!!'!Z67)))</f>
        <v>6</v>
      </c>
      <c r="S70" s="99">
        <f>IF('No modificar!!'!AJ64=1,'No modificar!!'!AA64,IF('No modificar!!'!AJ65=1,'No modificar!!'!AA65,IF('No modificar!!'!AJ66=1,'No modificar!!'!AA66,'No modificar!!'!AA67)))</f>
        <v>-4</v>
      </c>
      <c r="T70" s="110">
        <f>IF('No modificar!!'!AJ64=1,'No modificar!!'!AB64,IF('No modificar!!'!AJ65=1,'No modificar!!'!AB65,IF('No modificar!!'!AJ66=1,'No modificar!!'!AB66,'No modificar!!'!AB67)))</f>
        <v>1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2</v>
      </c>
      <c r="I71" s="135">
        <v>3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Panamá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1</v>
      </c>
      <c r="P71" s="114">
        <f>IF('No modificar!!'!AJ64=0,'No modificar!!'!X64,IF('No modificar!!'!AJ65=0,'No modificar!!'!X65,IF('No modificar!!'!AJ66=0,'No modificar!!'!X66,'No modificar!!'!X67)))</f>
        <v>2</v>
      </c>
      <c r="Q71" s="114">
        <f>IF('No modificar!!'!AJ64=0,'No modificar!!'!Y64,IF('No modificar!!'!AJ65=0,'No modificar!!'!Y65,IF('No modificar!!'!AJ66=0,'No modificar!!'!Y66,'No modificar!!'!Y67)))</f>
        <v>1</v>
      </c>
      <c r="R71" s="114">
        <f>IF('No modificar!!'!AJ64=0,'No modificar!!'!Z64,IF('No modificar!!'!AJ65=0,'No modificar!!'!Z65,IF('No modificar!!'!AJ66=0,'No modificar!!'!Z66,'No modificar!!'!Z67)))</f>
        <v>6</v>
      </c>
      <c r="S71" s="114">
        <f>IF('No modificar!!'!AJ64=0,'No modificar!!'!AA64,IF('No modificar!!'!AJ65=0,'No modificar!!'!AA65,IF('No modificar!!'!AJ66=0,'No modificar!!'!AA66,'No modificar!!'!AA67)))</f>
        <v>-5</v>
      </c>
      <c r="T71" s="112">
        <f>IF('No modificar!!'!AJ64=0,'No modificar!!'!AB64,IF('No modificar!!'!AJ65=0,'No modificar!!'!AB65,IF('No modificar!!'!AJ66=0,'No modificar!!'!AB66,'No modificar!!'!AB67)))</f>
        <v>1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1</v>
      </c>
      <c r="I72" s="137">
        <v>1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198" t="s">
        <v>109</v>
      </c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3</v>
      </c>
      <c r="I77" s="133">
        <v>1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2</v>
      </c>
      <c r="I78" s="135">
        <v>0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Polonia</v>
      </c>
      <c r="N78" s="145">
        <f>IF('No modificar!!'!AJ74=3,'No modificar!!'!V74,IF('No modificar!!'!AJ75=3,'No modificar!!'!V75,IF('No modificar!!'!AJ76=3,'No modificar!!'!V76,'No modificar!!'!V77)))</f>
        <v>2</v>
      </c>
      <c r="O78" s="146">
        <f>IF('No modificar!!'!AJ74=3,'No modificar!!'!W74,IF('No modificar!!'!AJ75=3,'No modificar!!'!W75,IF('No modificar!!'!AJ76=3,'No modificar!!'!W76,'No modificar!!'!W77)))</f>
        <v>1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6</v>
      </c>
      <c r="R78" s="146">
        <f>IF('No modificar!!'!AJ74=3,'No modificar!!'!Z74,IF('No modificar!!'!AJ75=3,'No modificar!!'!Z75,IF('No modificar!!'!AJ76=3,'No modificar!!'!Z76,'No modificar!!'!Z77)))</f>
        <v>2</v>
      </c>
      <c r="S78" s="146">
        <f>IF('No modificar!!'!AJ74=3,'No modificar!!'!AA74,IF('No modificar!!'!AJ75=3,'No modificar!!'!AA75,IF('No modificar!!'!AJ76=3,'No modificar!!'!AA76,'No modificar!!'!AA77)))</f>
        <v>4</v>
      </c>
      <c r="T78" s="144">
        <f>IF('No modificar!!'!AJ74=3,'No modificar!!'!AB74,IF('No modificar!!'!AJ75=3,'No modificar!!'!AB75,IF('No modificar!!'!AJ76=3,'No modificar!!'!AB76,'No modificar!!'!AB77)))</f>
        <v>7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2</v>
      </c>
      <c r="I79" s="135">
        <v>0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Senegal</v>
      </c>
      <c r="N79" s="148">
        <f>IF('No modificar!!'!AJ74=2,'No modificar!!'!V74,IF('No modificar!!'!AJ75=2,'No modificar!!'!V75,IF('No modificar!!'!AJ76=2,'No modificar!!'!V76,'No modificar!!'!V77)))</f>
        <v>1</v>
      </c>
      <c r="O79" s="149">
        <f>IF('No modificar!!'!AJ74=2,'No modificar!!'!W74,IF('No modificar!!'!AJ75=2,'No modificar!!'!W75,IF('No modificar!!'!AJ76=2,'No modificar!!'!W76,'No modificar!!'!W77)))</f>
        <v>1</v>
      </c>
      <c r="P79" s="149">
        <f>IF('No modificar!!'!AJ74=2,'No modificar!!'!X74,IF('No modificar!!'!AJ75=2,'No modificar!!'!X75,IF('No modificar!!'!AJ76=2,'No modificar!!'!X76,'No modificar!!'!X77)))</f>
        <v>1</v>
      </c>
      <c r="Q79" s="149">
        <f>IF('No modificar!!'!AJ74=2,'No modificar!!'!Y74,IF('No modificar!!'!AJ75=2,'No modificar!!'!Y75,IF('No modificar!!'!AJ76=2,'No modificar!!'!Y76,'No modificar!!'!Y77)))</f>
        <v>6</v>
      </c>
      <c r="R79" s="149">
        <f>IF('No modificar!!'!AJ74=2,'No modificar!!'!Z74,IF('No modificar!!'!AJ75=2,'No modificar!!'!Z75,IF('No modificar!!'!AJ76=2,'No modificar!!'!Z76,'No modificar!!'!Z77)))</f>
        <v>6</v>
      </c>
      <c r="S79" s="149">
        <f>IF('No modificar!!'!AJ74=2,'No modificar!!'!AA74,IF('No modificar!!'!AJ75=2,'No modificar!!'!AA75,IF('No modificar!!'!AJ76=2,'No modificar!!'!AA76,'No modificar!!'!AA77)))</f>
        <v>0</v>
      </c>
      <c r="T79" s="147">
        <f>IF('No modificar!!'!AJ74=2,'No modificar!!'!AB74,IF('No modificar!!'!AJ75=2,'No modificar!!'!AB75,IF('No modificar!!'!AJ76=2,'No modificar!!'!AB76,'No modificar!!'!AB77)))</f>
        <v>4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3</v>
      </c>
      <c r="I80" s="135">
        <v>1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Colombia</v>
      </c>
      <c r="N80" s="111">
        <f>IF('No modificar!!'!AJ74=1,'No modificar!!'!V74,IF('No modificar!!'!AJ75=1,'No modificar!!'!V75,IF('No modificar!!'!AJ76=1,'No modificar!!'!V76,'No modificar!!'!V77)))</f>
        <v>1</v>
      </c>
      <c r="O80" s="99">
        <f>IF('No modificar!!'!AJ74=1,'No modificar!!'!W74,IF('No modificar!!'!AJ75=1,'No modificar!!'!W75,IF('No modificar!!'!AJ76=1,'No modificar!!'!W76,'No modificar!!'!W77)))</f>
        <v>1</v>
      </c>
      <c r="P80" s="99">
        <f>IF('No modificar!!'!AJ74=1,'No modificar!!'!X74,IF('No modificar!!'!AJ75=1,'No modificar!!'!X75,IF('No modificar!!'!AJ76=1,'No modificar!!'!X76,'No modificar!!'!X77)))</f>
        <v>1</v>
      </c>
      <c r="Q80" s="99">
        <f>IF('No modificar!!'!AJ74=1,'No modificar!!'!Y74,IF('No modificar!!'!AJ75=1,'No modificar!!'!Y75,IF('No modificar!!'!AJ76=1,'No modificar!!'!Y76,'No modificar!!'!Y77)))</f>
        <v>4</v>
      </c>
      <c r="R80" s="99">
        <f>IF('No modificar!!'!AJ74=1,'No modificar!!'!Z74,IF('No modificar!!'!AJ75=1,'No modificar!!'!Z75,IF('No modificar!!'!AJ76=1,'No modificar!!'!Z76,'No modificar!!'!Z77)))</f>
        <v>4</v>
      </c>
      <c r="S80" s="99">
        <f>IF('No modificar!!'!AJ74=1,'No modificar!!'!AA74,IF('No modificar!!'!AJ75=1,'No modificar!!'!AA75,IF('No modificar!!'!AJ76=1,'No modificar!!'!AA76,'No modificar!!'!AA77)))</f>
        <v>0</v>
      </c>
      <c r="T80" s="110">
        <f>IF('No modificar!!'!AJ74=1,'No modificar!!'!AB74,IF('No modificar!!'!AJ75=1,'No modificar!!'!AB75,IF('No modificar!!'!AJ76=1,'No modificar!!'!AB76,'No modificar!!'!AB77)))</f>
        <v>4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1</v>
      </c>
      <c r="I81" s="135">
        <v>1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Japón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1</v>
      </c>
      <c r="P81" s="114">
        <f>IF('No modificar!!'!AJ74=0,'No modificar!!'!X74,IF('No modificar!!'!AJ75=0,'No modificar!!'!X75,IF('No modificar!!'!AJ76=0,'No modificar!!'!X76,'No modificar!!'!X77)))</f>
        <v>2</v>
      </c>
      <c r="Q81" s="114">
        <f>IF('No modificar!!'!AJ74=0,'No modificar!!'!Y74,IF('No modificar!!'!AJ75=0,'No modificar!!'!Y75,IF('No modificar!!'!AJ76=0,'No modificar!!'!Y76,'No modificar!!'!Y77)))</f>
        <v>2</v>
      </c>
      <c r="R81" s="114">
        <f>IF('No modificar!!'!AJ74=0,'No modificar!!'!Z74,IF('No modificar!!'!AJ75=0,'No modificar!!'!Z75,IF('No modificar!!'!AJ76=0,'No modificar!!'!Z76,'No modificar!!'!Z77)))</f>
        <v>6</v>
      </c>
      <c r="S81" s="114">
        <f>IF('No modificar!!'!AJ74=0,'No modificar!!'!AA74,IF('No modificar!!'!AJ75=0,'No modificar!!'!AA75,IF('No modificar!!'!AJ76=0,'No modificar!!'!AA76,'No modificar!!'!AA77)))</f>
        <v>-4</v>
      </c>
      <c r="T81" s="112">
        <f>IF('No modificar!!'!AJ74=0,'No modificar!!'!AB74,IF('No modificar!!'!AJ75=0,'No modificar!!'!AB75,IF('No modificar!!'!AJ76=0,'No modificar!!'!AB76,'No modificar!!'!AB77)))</f>
        <v>1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2</v>
      </c>
      <c r="I82" s="137">
        <v>2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workbookViewId="0">
      <selection activeCell="P18" sqref="P18"/>
    </sheetView>
  </sheetViews>
  <sheetFormatPr defaultColWidth="11.42578125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10" t="s">
        <v>131</v>
      </c>
      <c r="D3" s="210"/>
      <c r="E3" s="210"/>
      <c r="F3" s="169"/>
      <c r="G3" s="209" t="s">
        <v>132</v>
      </c>
      <c r="H3" s="209"/>
      <c r="I3" s="171"/>
      <c r="J3" s="208" t="s">
        <v>25</v>
      </c>
      <c r="K3" s="208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07" t="s">
        <v>142</v>
      </c>
      <c r="D6" s="207"/>
      <c r="E6" s="207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1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0</v>
      </c>
      <c r="F8" s="169"/>
      <c r="G8" s="185" t="str">
        <f>IF(E7&gt;E8,D7,IF(E8&gt;E7,D8,"Manualmente"))</f>
        <v>Uruguay</v>
      </c>
      <c r="H8" s="185">
        <v>1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07" t="s">
        <v>179</v>
      </c>
      <c r="D9" s="207"/>
      <c r="E9" s="207"/>
      <c r="F9" s="169"/>
      <c r="G9" s="207" t="s">
        <v>184</v>
      </c>
      <c r="H9" s="207"/>
      <c r="I9" s="169"/>
      <c r="J9" s="185" t="str">
        <f>IF(H8&gt;H10,G8,IF(H10&gt;H8,G10,"Manualmente"))</f>
        <v>Francia</v>
      </c>
      <c r="K9" s="185">
        <v>1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2</v>
      </c>
      <c r="F10" s="169"/>
      <c r="G10" s="185" t="str">
        <f>IF(E10&gt;E11,D10,IF(E11&gt;E10,D11,"Manualmente"))</f>
        <v>Francia</v>
      </c>
      <c r="H10" s="185">
        <v>2</v>
      </c>
      <c r="I10" s="169"/>
      <c r="J10" s="169"/>
      <c r="K10" s="169"/>
      <c r="L10" s="169"/>
      <c r="M10" s="209" t="s">
        <v>26</v>
      </c>
      <c r="N10" s="209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Nigeria</v>
      </c>
      <c r="E11" s="184">
        <v>0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6" t="s">
        <v>188</v>
      </c>
      <c r="K12" s="206"/>
      <c r="L12" s="169"/>
      <c r="M12" s="165" t="str">
        <f>IF(K9&gt;K16,J9,IF(K16&gt;K9,J16,"Manualmente"))</f>
        <v>Brasil</v>
      </c>
      <c r="N12" s="155">
        <v>2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07" t="s">
        <v>143</v>
      </c>
      <c r="D13" s="207"/>
      <c r="E13" s="207"/>
      <c r="F13" s="169"/>
      <c r="G13" s="169"/>
      <c r="H13" s="169"/>
      <c r="I13" s="169"/>
      <c r="J13" s="169"/>
      <c r="K13" s="171"/>
      <c r="L13" s="169"/>
      <c r="M13" s="206" t="s">
        <v>190</v>
      </c>
      <c r="N13" s="206"/>
      <c r="O13" s="169"/>
      <c r="P13" s="165" t="str">
        <f>IF(N12&gt;N14,M12,IF(N14&gt;N12,M14,"Manualmente"))</f>
        <v>Brasil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3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España</v>
      </c>
      <c r="N14" s="165">
        <v>0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84">
        <v>0</v>
      </c>
      <c r="F15" s="169"/>
      <c r="G15" s="185" t="str">
        <f>IF(E14&gt;E15,D14,IF(E15&gt;E14,D15,"Manualmente"))</f>
        <v>Brasil</v>
      </c>
      <c r="H15" s="185">
        <v>3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07" t="s">
        <v>144</v>
      </c>
      <c r="D16" s="207"/>
      <c r="E16" s="207"/>
      <c r="F16" s="169"/>
      <c r="G16" s="207" t="s">
        <v>186</v>
      </c>
      <c r="H16" s="207"/>
      <c r="I16" s="169"/>
      <c r="J16" s="185" t="str">
        <f>IF(H15&gt;H17,G15,IF(H17&gt;H15,G17,"Manualmente"))</f>
        <v>Brasil</v>
      </c>
      <c r="K16" s="185">
        <v>2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Inglaterra</v>
      </c>
      <c r="E17" s="184">
        <v>2</v>
      </c>
      <c r="F17" s="169"/>
      <c r="G17" s="185" t="str">
        <f>IF(E17&gt;E18,D17,IF(E18&gt;E17,D18,"Manualmente"))</f>
        <v>Inglaterra</v>
      </c>
      <c r="H17" s="185">
        <v>1</v>
      </c>
      <c r="I17" s="169"/>
      <c r="J17" s="169"/>
      <c r="K17" s="169"/>
      <c r="L17" s="169"/>
      <c r="M17" s="169"/>
      <c r="N17" s="169"/>
      <c r="O17" s="169"/>
      <c r="P17" s="165" t="s">
        <v>223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Senegal</v>
      </c>
      <c r="E18" s="184">
        <v>0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07" t="s">
        <v>180</v>
      </c>
      <c r="D20" s="207"/>
      <c r="E20" s="207"/>
      <c r="F20" s="169"/>
      <c r="G20" s="169"/>
      <c r="H20" s="169"/>
      <c r="I20" s="169"/>
      <c r="J20" s="169"/>
      <c r="K20" s="169"/>
      <c r="L20" s="169"/>
      <c r="M20" s="208" t="s">
        <v>32</v>
      </c>
      <c r="N20" s="208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4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84">
        <v>1</v>
      </c>
      <c r="F22" s="169"/>
      <c r="G22" s="185" t="str">
        <f>IF(E21&gt;E22,D21,IF(E22&gt;E21,D22,"Manualmente"))</f>
        <v>España</v>
      </c>
      <c r="H22" s="185">
        <v>1</v>
      </c>
      <c r="I22" s="169"/>
      <c r="J22" s="169"/>
      <c r="K22" s="169"/>
      <c r="L22" s="169"/>
      <c r="M22" s="165" t="str">
        <f>IF(K9&gt;K16,J16,IF(K16&gt;K9,J9,"Manualmente"))</f>
        <v>Francia</v>
      </c>
      <c r="N22" s="155">
        <v>3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07" t="s">
        <v>181</v>
      </c>
      <c r="D23" s="207"/>
      <c r="E23" s="207"/>
      <c r="F23" s="169"/>
      <c r="G23" s="207" t="s">
        <v>185</v>
      </c>
      <c r="H23" s="207"/>
      <c r="I23" s="169"/>
      <c r="J23" s="185" t="s">
        <v>90</v>
      </c>
      <c r="K23" s="185">
        <v>2</v>
      </c>
      <c r="L23" s="169"/>
      <c r="M23" s="206" t="s">
        <v>191</v>
      </c>
      <c r="N23" s="206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Argentina</v>
      </c>
      <c r="E24" s="184">
        <v>2</v>
      </c>
      <c r="F24" s="169"/>
      <c r="G24" s="185" t="str">
        <f>IF(E24&gt;E25,D24,IF(E25&gt;E24,D25,"Manualmente"))</f>
        <v>Argentina</v>
      </c>
      <c r="H24" s="185">
        <v>1</v>
      </c>
      <c r="I24" s="169"/>
      <c r="J24" s="169"/>
      <c r="K24" s="169"/>
      <c r="L24" s="169"/>
      <c r="M24" s="165" t="str">
        <f>IF(K23&gt;K30,J30,IF(K30&gt;K23,J23,"Manualmente"))</f>
        <v>Alemania</v>
      </c>
      <c r="N24" s="165">
        <v>1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84">
        <v>1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6" t="s">
        <v>189</v>
      </c>
      <c r="K26" s="206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07" t="s">
        <v>182</v>
      </c>
      <c r="D27" s="207"/>
      <c r="E27" s="207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1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84">
        <v>0</v>
      </c>
      <c r="F29" s="169"/>
      <c r="G29" s="185" t="str">
        <f>IF(E28&gt;E29,D28,IF(E29&gt;E28,D29,"Manualmente"))</f>
        <v>Alemania</v>
      </c>
      <c r="H29" s="185">
        <v>2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07" t="s">
        <v>183</v>
      </c>
      <c r="D30" s="207"/>
      <c r="E30" s="207"/>
      <c r="F30" s="169"/>
      <c r="G30" s="207" t="s">
        <v>187</v>
      </c>
      <c r="H30" s="207"/>
      <c r="I30" s="169"/>
      <c r="J30" s="185" t="str">
        <f>IF(H29&gt;H31,G29,IF(H31&gt;H29,G31,"Manualmente"))</f>
        <v>Alemania</v>
      </c>
      <c r="K30" s="185">
        <v>0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Polonia</v>
      </c>
      <c r="E31" s="184">
        <v>2</v>
      </c>
      <c r="F31" s="169"/>
      <c r="G31" s="185" t="s">
        <v>121</v>
      </c>
      <c r="H31" s="185">
        <v>0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84">
        <v>2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G3:H3"/>
    <mergeCell ref="J3:K3"/>
    <mergeCell ref="M10:N10"/>
    <mergeCell ref="J12:K12"/>
    <mergeCell ref="C3:E3"/>
    <mergeCell ref="C6:E6"/>
    <mergeCell ref="C9:E9"/>
    <mergeCell ref="C27:E27"/>
    <mergeCell ref="C30:E30"/>
    <mergeCell ref="G9:H9"/>
    <mergeCell ref="G16:H16"/>
    <mergeCell ref="G23:H23"/>
    <mergeCell ref="G30:H30"/>
    <mergeCell ref="J26:K26"/>
    <mergeCell ref="M13:N13"/>
    <mergeCell ref="M23:N23"/>
    <mergeCell ref="C20:E20"/>
    <mergeCell ref="C23:E23"/>
    <mergeCell ref="M20:N20"/>
    <mergeCell ref="C13:E13"/>
    <mergeCell ref="C16:E1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defaultColWidth="11.42578125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2</v>
      </c>
      <c r="E2" s="163">
        <f>'Fase de grupos'!I7</f>
        <v>1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1</v>
      </c>
      <c r="E3" s="158">
        <f>'Fase de grupos'!I8</f>
        <v>3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1</v>
      </c>
      <c r="E4" s="158">
        <f>'Fase de grupos'!I17</f>
        <v>1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3</v>
      </c>
      <c r="E5" s="158">
        <f>'Fase de grupos'!I18</f>
        <v>1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3</v>
      </c>
      <c r="E6" s="158">
        <f>'Fase de grupos'!I27</f>
        <v>1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1</v>
      </c>
      <c r="E7" s="158">
        <f>'Fase de grupos'!I28</f>
        <v>0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2</v>
      </c>
      <c r="E8" s="158">
        <f>'Fase de grupos'!I37</f>
        <v>0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1</v>
      </c>
      <c r="E9" s="158">
        <f>'Fase de grupos'!I38</f>
        <v>3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3</v>
      </c>
      <c r="E10" s="158">
        <f>'Fase de grupos'!I47</f>
        <v>1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1</v>
      </c>
      <c r="E11" s="158">
        <f>'Fase de grupos'!I48</f>
        <v>1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1</v>
      </c>
      <c r="E12" s="158">
        <f>'Fase de grupos'!I57</f>
        <v>1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1</v>
      </c>
      <c r="E13" s="158">
        <f>'Fase de grupos'!I58</f>
        <v>2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2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0</v>
      </c>
      <c r="E15" s="158">
        <f>'Fase de grupos'!I68</f>
        <v>3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3</v>
      </c>
      <c r="E16" s="158">
        <f>'Fase de grupos'!I77</f>
        <v>1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2</v>
      </c>
      <c r="E17" s="164">
        <f>'Fase de grupos'!I78</f>
        <v>0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1</v>
      </c>
      <c r="E20" s="163">
        <f>'Fase de grupos'!I9</f>
        <v>2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0</v>
      </c>
      <c r="E21" s="158">
        <f>'Fase de grupos'!I10</f>
        <v>2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2</v>
      </c>
      <c r="E22" s="158">
        <f>'Fase de grupos'!I19</f>
        <v>0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3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2</v>
      </c>
      <c r="E24" s="158">
        <f>'Fase de grupos'!I29</f>
        <v>0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1</v>
      </c>
      <c r="E25" s="158">
        <f>'Fase de grupos'!I30</f>
        <v>3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1</v>
      </c>
      <c r="E26" s="158">
        <f>'Fase de grupos'!I39</f>
        <v>0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1</v>
      </c>
      <c r="E27" s="158">
        <f>'Fase de grupos'!I40</f>
        <v>2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4</v>
      </c>
      <c r="E28" s="158">
        <f>'Fase de grupos'!I49</f>
        <v>0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2</v>
      </c>
      <c r="E29" s="158">
        <f>'Fase de grupos'!I50</f>
        <v>1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3</v>
      </c>
      <c r="E30" s="158">
        <f>'Fase de grupos'!I59</f>
        <v>1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0</v>
      </c>
      <c r="E31" s="158">
        <f>'Fase de grupos'!I60</f>
        <v>0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2</v>
      </c>
      <c r="E32" s="158">
        <f>'Fase de grupos'!I69</f>
        <v>1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3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2</v>
      </c>
      <c r="E34" s="158">
        <f>'Fase de grupos'!I79</f>
        <v>0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3</v>
      </c>
      <c r="E35" s="164">
        <f>'Fase de grupos'!I80</f>
        <v>1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0</v>
      </c>
      <c r="E38" s="163">
        <f>'Fase de grupos'!I11</f>
        <v>0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1</v>
      </c>
      <c r="E39" s="158">
        <f>'Fase de grupos'!I12</f>
        <v>2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2</v>
      </c>
      <c r="E40" s="158">
        <f>'Fase de grupos'!I21</f>
        <v>1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1</v>
      </c>
      <c r="E41" s="158">
        <f>'Fase de grupos'!I22</f>
        <v>0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1</v>
      </c>
      <c r="E42" s="158">
        <f>'Fase de grupos'!I31</f>
        <v>1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1</v>
      </c>
      <c r="E43" s="158">
        <f>'Fase de grupos'!I32</f>
        <v>2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2</v>
      </c>
      <c r="E44" s="158">
        <f>'Fase de grupos'!I41</f>
        <v>1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0</v>
      </c>
      <c r="E45" s="158">
        <f>'Fase de grupos'!I42</f>
        <v>2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2</v>
      </c>
      <c r="E46" s="158">
        <f>'Fase de grupos'!I51</f>
        <v>0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1</v>
      </c>
      <c r="E47" s="158">
        <f>'Fase de grupos'!I52</f>
        <v>1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2</v>
      </c>
      <c r="E48" s="158">
        <f>'Fase de grupos'!I61</f>
        <v>0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1</v>
      </c>
      <c r="E49" s="158">
        <f>'Fase de grupos'!I62</f>
        <v>0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2</v>
      </c>
      <c r="E50" s="158">
        <f>'Fase de grupos'!I71</f>
        <v>3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1</v>
      </c>
      <c r="E51" s="158">
        <f>'Fase de grupos'!I72</f>
        <v>1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1</v>
      </c>
      <c r="E52" s="158">
        <f>'Fase de grupos'!I81</f>
        <v>1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2</v>
      </c>
      <c r="E53" s="164">
        <f>'Fase de grupos'!I82</f>
        <v>2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1</v>
      </c>
      <c r="E56" s="47">
        <f>'Fase final'!E8</f>
        <v>0</v>
      </c>
      <c r="F56" s="187" t="str">
        <f>'Fase final'!D8</f>
        <v>Portugal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2</v>
      </c>
      <c r="E57" s="172">
        <f>'Fase final'!E11</f>
        <v>0</v>
      </c>
      <c r="F57" s="188" t="str">
        <f>'Fase final'!D11</f>
        <v>Nigeria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3</v>
      </c>
      <c r="E58" s="172">
        <f>'Fase final'!E15</f>
        <v>0</v>
      </c>
      <c r="F58" s="188" t="str">
        <f>'Fase final'!D15</f>
        <v>México</v>
      </c>
    </row>
    <row r="59" spans="2:6" s="153" customFormat="1">
      <c r="B59" s="159">
        <v>52</v>
      </c>
      <c r="C59" s="172" t="str">
        <f>'Fase final'!D17</f>
        <v>Inglaterra</v>
      </c>
      <c r="D59" s="172">
        <f>'Fase final'!E17</f>
        <v>2</v>
      </c>
      <c r="E59" s="172">
        <f>'Fase final'!E18</f>
        <v>0</v>
      </c>
      <c r="F59" s="188" t="str">
        <f>'Fase final'!D18</f>
        <v>Senegal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4</v>
      </c>
      <c r="E60" s="172">
        <f>'Fase final'!E22</f>
        <v>1</v>
      </c>
      <c r="F60" s="188" t="str">
        <f>'Fase final'!D22</f>
        <v>Egipto</v>
      </c>
    </row>
    <row r="61" spans="2:6" s="153" customFormat="1">
      <c r="B61" s="159">
        <v>54</v>
      </c>
      <c r="C61" s="172" t="str">
        <f>'Fase final'!D24</f>
        <v>Argentina</v>
      </c>
      <c r="D61" s="172">
        <f>'Fase final'!E24</f>
        <v>2</v>
      </c>
      <c r="E61" s="172">
        <f>'Fase final'!E25</f>
        <v>1</v>
      </c>
      <c r="F61" s="188" t="str">
        <f>'Fase final'!D25</f>
        <v>Perú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1</v>
      </c>
      <c r="E62" s="172">
        <f>'Fase final'!E29</f>
        <v>0</v>
      </c>
      <c r="F62" s="188" t="str">
        <f>'Fase final'!D29</f>
        <v>Suiza</v>
      </c>
    </row>
    <row r="63" spans="2:6" s="153" customFormat="1" ht="15.75" thickBot="1">
      <c r="B63" s="160">
        <v>56</v>
      </c>
      <c r="C63" s="50" t="str">
        <f>'Fase final'!D31</f>
        <v>Polonia</v>
      </c>
      <c r="D63" s="50">
        <f>'Fase final'!E31</f>
        <v>2</v>
      </c>
      <c r="E63" s="50">
        <f>'Fase final'!E32</f>
        <v>2</v>
      </c>
      <c r="F63" s="189" t="str">
        <f>'Fase final'!D32</f>
        <v>Bélgica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1</v>
      </c>
      <c r="E66" s="52">
        <f>'Fase final'!H10</f>
        <v>2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3</v>
      </c>
      <c r="E67" s="48">
        <f>'Fase final'!H17</f>
        <v>1</v>
      </c>
      <c r="F67" s="49" t="str">
        <f>'Fase final'!G17</f>
        <v>Inglaterra</v>
      </c>
    </row>
    <row r="68" spans="2:6">
      <c r="B68" s="9">
        <v>59</v>
      </c>
      <c r="C68" s="48" t="str">
        <f>'Fase final'!G22</f>
        <v>España</v>
      </c>
      <c r="D68" s="48">
        <f>'Fase final'!H22</f>
        <v>1</v>
      </c>
      <c r="E68" s="48">
        <f>'Fase final'!H24</f>
        <v>1</v>
      </c>
      <c r="F68" s="49" t="str">
        <f>'Fase final'!G24</f>
        <v>Argentina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2</v>
      </c>
      <c r="E69" s="50">
        <f>'Fase final'!H31</f>
        <v>0</v>
      </c>
      <c r="F69" s="51" t="str">
        <f>'Fase final'!G31</f>
        <v>Polonia</v>
      </c>
    </row>
    <row r="71" spans="2:6" ht="15.75" thickBot="1"/>
    <row r="72" spans="2:6">
      <c r="B72" s="63">
        <v>61</v>
      </c>
      <c r="C72" s="64" t="str">
        <f>'Fase final'!J9</f>
        <v>Francia</v>
      </c>
      <c r="D72" s="64">
        <f>'Fase final'!K9</f>
        <v>1</v>
      </c>
      <c r="E72" s="64">
        <f>'Fase final'!K16</f>
        <v>2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España</v>
      </c>
      <c r="D73" s="16">
        <f>'Fase final'!K23</f>
        <v>2</v>
      </c>
      <c r="E73" s="16">
        <f>'Fase final'!K30</f>
        <v>0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Brasil</v>
      </c>
      <c r="D76" s="46">
        <f>'Fase final'!N12</f>
        <v>2</v>
      </c>
      <c r="E76" s="42">
        <f>'Fase final'!N14</f>
        <v>0</v>
      </c>
      <c r="F76" s="43" t="str">
        <f>'Fase final'!M14</f>
        <v>España</v>
      </c>
    </row>
    <row r="77" spans="2:6" ht="15.75" thickBot="1">
      <c r="B77" s="11">
        <v>64</v>
      </c>
      <c r="C77" s="16" t="str">
        <f>'Fase final'!M22</f>
        <v>Francia</v>
      </c>
      <c r="D77" s="16">
        <f>'Fase final'!N22</f>
        <v>3</v>
      </c>
      <c r="E77" s="16">
        <f>'Fase final'!N24</f>
        <v>1</v>
      </c>
      <c r="F77" s="14" t="str">
        <f>'Fase final'!M24</f>
        <v>Alemania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Egipto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Portugal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Perú</v>
      </c>
      <c r="D85"/>
    </row>
    <row r="86" spans="2:6">
      <c r="B86" s="159" t="s">
        <v>192</v>
      </c>
      <c r="C86" s="161" t="str">
        <f>'Fase final'!D24</f>
        <v>Argentina</v>
      </c>
      <c r="D86"/>
    </row>
    <row r="87" spans="2:6" s="153" customFormat="1">
      <c r="B87" s="159" t="s">
        <v>193</v>
      </c>
      <c r="C87" s="161" t="str">
        <f>'Fase final'!D11</f>
        <v>Nigeria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Suiza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México</v>
      </c>
      <c r="E91" s="154"/>
      <c r="F91" s="154"/>
    </row>
    <row r="92" spans="2:6" s="153" customFormat="1">
      <c r="B92" s="159" t="s">
        <v>198</v>
      </c>
      <c r="C92" s="161" t="str">
        <f>'Fase final'!D17</f>
        <v>Inglaterra</v>
      </c>
      <c r="E92" s="154"/>
      <c r="F92" s="154"/>
    </row>
    <row r="93" spans="2:6" s="153" customFormat="1">
      <c r="B93" s="159" t="s">
        <v>199</v>
      </c>
      <c r="C93" s="161" t="str">
        <f>'Fase final'!D32</f>
        <v>Bélgica</v>
      </c>
      <c r="E93" s="154"/>
      <c r="F93" s="154"/>
    </row>
    <row r="94" spans="2:6" s="153" customFormat="1">
      <c r="B94" s="159" t="s">
        <v>200</v>
      </c>
      <c r="C94" s="161" t="str">
        <f>'Fase final'!D31</f>
        <v>Polonia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Senegal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Inglaterra</v>
      </c>
      <c r="E101" s="154"/>
      <c r="F101" s="154"/>
    </row>
    <row r="102" spans="2:6" s="153" customFormat="1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45</v>
      </c>
      <c r="C103" s="161" t="str">
        <f>'Fase final'!G24</f>
        <v>Argentina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Polonia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Francia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España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Brasil</v>
      </c>
    </row>
    <row r="115" spans="2:6">
      <c r="B115" s="9" t="s">
        <v>207</v>
      </c>
      <c r="C115" s="13" t="str">
        <f>F76</f>
        <v>España</v>
      </c>
      <c r="D115"/>
      <c r="E115"/>
      <c r="F115"/>
    </row>
    <row r="116" spans="2:6">
      <c r="B116" s="9" t="s">
        <v>208</v>
      </c>
      <c r="C116" s="13" t="str">
        <f>C77</f>
        <v>Francia</v>
      </c>
      <c r="D116"/>
      <c r="E116"/>
      <c r="F116"/>
    </row>
    <row r="117" spans="2:6" ht="15.75" thickBot="1">
      <c r="B117" s="11" t="s">
        <v>209</v>
      </c>
      <c r="C117" s="14" t="str">
        <f>F77</f>
        <v>Alemania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Brasil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neymar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defaultColWidth="11.42578125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2</v>
      </c>
      <c r="D4" s="5">
        <f>'Fase de grupos'!I7</f>
        <v>1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1</v>
      </c>
      <c r="X4" s="15">
        <f>I10</f>
        <v>1</v>
      </c>
      <c r="Y4" s="15">
        <f>C4+C6+C8</f>
        <v>3</v>
      </c>
      <c r="Z4" s="15">
        <f>D4+D6+D8</f>
        <v>3</v>
      </c>
      <c r="AA4" s="15">
        <f>Y4-Z4</f>
        <v>0</v>
      </c>
      <c r="AB4" s="8">
        <f>3*V4+W4</f>
        <v>4</v>
      </c>
      <c r="AD4">
        <f>IF(OR(AB4&gt;AB5,AND(AB4=AB5,AA4&gt;AA5),AND(AB4=AB5,AA4=AA5,Y4&gt;Y5)),1,0)</f>
        <v>1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1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spans="2:36">
      <c r="B5" s="1" t="str">
        <f>'Fase de grupos'!G8</f>
        <v>Egipto</v>
      </c>
      <c r="C5" s="9">
        <f>'Fase de grupos'!H8</f>
        <v>1</v>
      </c>
      <c r="D5" s="13">
        <f>'Fase de grupos'!I8</f>
        <v>3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0</v>
      </c>
      <c r="X5" s="6">
        <f>L10</f>
        <v>3</v>
      </c>
      <c r="Y5" s="6">
        <f>D4+C7+C9</f>
        <v>2</v>
      </c>
      <c r="Z5" s="6">
        <f>C4+D7+D9</f>
        <v>6</v>
      </c>
      <c r="AA5" s="6">
        <f>Y5-Z5</f>
        <v>-4</v>
      </c>
      <c r="AB5" s="10">
        <f>3*V5+W5</f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1</v>
      </c>
      <c r="D6" s="13">
        <f>'Fase de grupos'!I9</f>
        <v>2</v>
      </c>
      <c r="E6" s="1" t="str">
        <f>'Fase de grupos'!J9</f>
        <v>Egipto</v>
      </c>
      <c r="G6" s="9">
        <f>IF(C6&gt;D6,1,0)</f>
        <v>0</v>
      </c>
      <c r="H6" s="6">
        <f>IF(C6=D6,1,0)</f>
        <v>0</v>
      </c>
      <c r="I6" s="13">
        <f>IF(C6&lt;D6,1,0)</f>
        <v>1</v>
      </c>
      <c r="J6" s="9"/>
      <c r="K6" s="6"/>
      <c r="L6" s="13"/>
      <c r="M6" s="9">
        <f>IF(D6&gt;C6,1,0)</f>
        <v>1</v>
      </c>
      <c r="N6" s="6">
        <f>IF(D6=C6,1,0)</f>
        <v>0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2</v>
      </c>
      <c r="W6" s="6">
        <f>N10</f>
        <v>0</v>
      </c>
      <c r="X6" s="6">
        <f>O10</f>
        <v>1</v>
      </c>
      <c r="Y6" s="6">
        <f>C5+D6+D9</f>
        <v>5</v>
      </c>
      <c r="Z6" s="6">
        <f>D5+C6+C9</f>
        <v>5</v>
      </c>
      <c r="AA6" s="6">
        <f>Y6-Z6</f>
        <v>0</v>
      </c>
      <c r="AB6" s="10">
        <f>3*V6+W6</f>
        <v>6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 ht="15.7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2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2</v>
      </c>
      <c r="W7" s="16">
        <f>Q10</f>
        <v>1</v>
      </c>
      <c r="X7" s="16">
        <f>R10</f>
        <v>0</v>
      </c>
      <c r="Y7" s="16">
        <f>D5+D7+D8</f>
        <v>5</v>
      </c>
      <c r="Z7" s="16">
        <f>C5+C7+C8</f>
        <v>1</v>
      </c>
      <c r="AA7" s="16">
        <f>Y7-Z7</f>
        <v>4</v>
      </c>
      <c r="AB7" s="12">
        <f>3*V7+W7</f>
        <v>7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0</v>
      </c>
      <c r="D8" s="13">
        <f>'Fase de grupos'!I11</f>
        <v>0</v>
      </c>
      <c r="E8" s="1" t="str">
        <f>'Fase de grupos'!J11</f>
        <v>Uruguay</v>
      </c>
      <c r="G8" s="9">
        <f>IF(C8&gt;D8,1,0)</f>
        <v>0</v>
      </c>
      <c r="H8" s="6">
        <f>IF(C8=D8,1,0)</f>
        <v>1</v>
      </c>
      <c r="I8" s="13">
        <f>IF(C8&lt;D8,1,0)</f>
        <v>0</v>
      </c>
      <c r="J8" s="9"/>
      <c r="K8" s="6"/>
      <c r="L8" s="13"/>
      <c r="M8" s="9"/>
      <c r="N8" s="6"/>
      <c r="O8" s="13"/>
      <c r="P8" s="6">
        <f>IF(D8&gt;C8,1,0)</f>
        <v>0</v>
      </c>
      <c r="Q8" s="6">
        <f>IF(D8=C8,1,0)</f>
        <v>1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1</v>
      </c>
      <c r="D9" s="14">
        <f>'Fase de grupos'!I12</f>
        <v>2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1</v>
      </c>
      <c r="H10" s="7">
        <f t="shared" ref="H10:Q10" si="0">SUM(H4:H9)</f>
        <v>1</v>
      </c>
      <c r="I10" s="3">
        <f t="shared" si="0"/>
        <v>1</v>
      </c>
      <c r="J10" s="2">
        <f t="shared" si="0"/>
        <v>0</v>
      </c>
      <c r="K10" s="7">
        <f t="shared" si="0"/>
        <v>0</v>
      </c>
      <c r="L10" s="3">
        <f t="shared" si="0"/>
        <v>3</v>
      </c>
      <c r="M10" s="2">
        <f t="shared" si="0"/>
        <v>2</v>
      </c>
      <c r="N10" s="7">
        <f t="shared" si="0"/>
        <v>0</v>
      </c>
      <c r="O10" s="3">
        <f>SUM(O4:O9)</f>
        <v>1</v>
      </c>
      <c r="P10" s="7">
        <f t="shared" si="0"/>
        <v>2</v>
      </c>
      <c r="Q10" s="7">
        <f t="shared" si="0"/>
        <v>1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1</v>
      </c>
      <c r="D14" s="23">
        <f>'Fase de grupos'!I17</f>
        <v>1</v>
      </c>
      <c r="E14" s="1" t="str">
        <f>'Fase de grupos'!J17</f>
        <v>España</v>
      </c>
      <c r="G14" s="9">
        <f>IF(C14&gt;D14,1,0)</f>
        <v>0</v>
      </c>
      <c r="H14" s="6">
        <f>IF(C14=D14,1,0)</f>
        <v>1</v>
      </c>
      <c r="I14" s="13">
        <f>IF(C14&lt;D14,1,0)</f>
        <v>0</v>
      </c>
      <c r="J14" s="9">
        <f>IF(D14&gt;C14,1,0)</f>
        <v>0</v>
      </c>
      <c r="K14" s="6">
        <f>IF(D14=C14,1,0)</f>
        <v>1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1</v>
      </c>
      <c r="X14" s="22">
        <f>I20</f>
        <v>0</v>
      </c>
      <c r="Y14" s="22">
        <f>C14+C16+C18</f>
        <v>5</v>
      </c>
      <c r="Z14" s="22">
        <f>D14+D16+D18</f>
        <v>2</v>
      </c>
      <c r="AA14" s="22">
        <f>Y14-Z14</f>
        <v>3</v>
      </c>
      <c r="AB14" s="8">
        <f>3*V14+W14</f>
        <v>7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3</v>
      </c>
      <c r="D15" s="13">
        <f>'Fase de grupos'!I18</f>
        <v>1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1</v>
      </c>
      <c r="N15" s="6">
        <f>IF(C15=D15,1,0)</f>
        <v>0</v>
      </c>
      <c r="O15" s="13">
        <f>IF(C15&lt;D15,1,0)</f>
        <v>0</v>
      </c>
      <c r="P15" s="6">
        <f>IF(D15&gt;C15,1,0)</f>
        <v>0</v>
      </c>
      <c r="Q15" s="6">
        <f>IF(D15=C15,1,0)</f>
        <v>0</v>
      </c>
      <c r="R15" s="13">
        <f>IF(D15&lt;C15,1,0)</f>
        <v>1</v>
      </c>
      <c r="S15" s="6"/>
      <c r="T15">
        <v>2</v>
      </c>
      <c r="U15" s="9" t="str">
        <f>J12</f>
        <v>España</v>
      </c>
      <c r="V15" s="9">
        <f>J20</f>
        <v>2</v>
      </c>
      <c r="W15" s="6">
        <f>K20</f>
        <v>1</v>
      </c>
      <c r="X15" s="6">
        <f>L20</f>
        <v>0</v>
      </c>
      <c r="Y15" s="6">
        <f>D14+C17+C19</f>
        <v>5</v>
      </c>
      <c r="Z15" s="6">
        <f>C14+D17+D19</f>
        <v>1</v>
      </c>
      <c r="AA15" s="6">
        <f>Y15-Z15</f>
        <v>4</v>
      </c>
      <c r="AB15" s="10">
        <f>3*V15+W15</f>
        <v>7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2</v>
      </c>
      <c r="D16" s="13">
        <f>'Fase de grupos'!I19</f>
        <v>0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1</v>
      </c>
      <c r="W16" s="6">
        <f>N20</f>
        <v>0</v>
      </c>
      <c r="X16" s="6">
        <f>O20</f>
        <v>2</v>
      </c>
      <c r="Y16" s="6">
        <f>C15+D16+D19</f>
        <v>3</v>
      </c>
      <c r="Z16" s="6">
        <f>D15+C16+C19</f>
        <v>4</v>
      </c>
      <c r="AA16" s="6">
        <f>Y16-Z16</f>
        <v>-1</v>
      </c>
      <c r="AB16" s="10">
        <f>3*V16+W16</f>
        <v>3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>SUM(AD16:AF16)</f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.75" thickBot="1">
      <c r="B17" s="1" t="str">
        <f>'Fase de grupos'!G20</f>
        <v>España</v>
      </c>
      <c r="C17" s="9">
        <f>'Fase de grupos'!H20</f>
        <v>3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0</v>
      </c>
      <c r="X17" s="16">
        <f>R20</f>
        <v>3</v>
      </c>
      <c r="Y17" s="16">
        <f>D15+D17+D18</f>
        <v>2</v>
      </c>
      <c r="Z17" s="16">
        <f>C15+C17+C18</f>
        <v>8</v>
      </c>
      <c r="AA17" s="16">
        <f>Y17-Z17</f>
        <v>-6</v>
      </c>
      <c r="AB17" s="12">
        <f>3*V17+W17</f>
        <v>0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" t="str">
        <f>'Fase de grupos'!G21</f>
        <v>Portugal</v>
      </c>
      <c r="C18" s="9">
        <f>'Fase de grupos'!H21</f>
        <v>2</v>
      </c>
      <c r="D18" s="13">
        <f>'Fase de grupos'!I21</f>
        <v>1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1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2</v>
      </c>
      <c r="H20" s="19">
        <f t="shared" ref="H20:N20" si="1">SUM(H14:H19)</f>
        <v>1</v>
      </c>
      <c r="I20" s="20">
        <f t="shared" si="1"/>
        <v>0</v>
      </c>
      <c r="J20" s="18">
        <f t="shared" si="1"/>
        <v>2</v>
      </c>
      <c r="K20" s="19">
        <f t="shared" si="1"/>
        <v>1</v>
      </c>
      <c r="L20" s="20">
        <f t="shared" si="1"/>
        <v>0</v>
      </c>
      <c r="M20" s="18">
        <f t="shared" si="1"/>
        <v>1</v>
      </c>
      <c r="N20" s="19">
        <f t="shared" si="1"/>
        <v>0</v>
      </c>
      <c r="O20" s="20">
        <f>SUM(O14:O19)</f>
        <v>2</v>
      </c>
      <c r="P20" s="19">
        <f>SUM(P14:P19)</f>
        <v>0</v>
      </c>
      <c r="Q20" s="19">
        <f>SUM(Q14:Q19)</f>
        <v>0</v>
      </c>
      <c r="R20" s="20">
        <f>SUM(R14:R19)</f>
        <v>3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3</v>
      </c>
      <c r="D24" s="23">
        <f>'Fase de grupos'!I27</f>
        <v>1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2</v>
      </c>
      <c r="W24" s="22">
        <f>H30</f>
        <v>1</v>
      </c>
      <c r="X24" s="22">
        <f>I30</f>
        <v>0</v>
      </c>
      <c r="Y24" s="22">
        <f>C24+C26+C28</f>
        <v>6</v>
      </c>
      <c r="Z24" s="22">
        <f>D24+D26+D28</f>
        <v>2</v>
      </c>
      <c r="AA24" s="22">
        <f>Y24-Z24</f>
        <v>4</v>
      </c>
      <c r="AB24" s="8">
        <f>3*V24+W24</f>
        <v>7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1</v>
      </c>
      <c r="D25" s="13">
        <f>'Fase de grupos'!I28</f>
        <v>0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1</v>
      </c>
      <c r="N25" s="6">
        <f>IF(C25=D25,1,0)</f>
        <v>0</v>
      </c>
      <c r="O25" s="13">
        <f>IF(C25&lt;D25,1,0)</f>
        <v>0</v>
      </c>
      <c r="P25" s="6">
        <f>IF(D25&gt;C25,1,0)</f>
        <v>0</v>
      </c>
      <c r="Q25" s="6">
        <f>IF(D25=C25,1,0)</f>
        <v>0</v>
      </c>
      <c r="R25" s="13">
        <f>IF(D25&lt;C25,1,0)</f>
        <v>1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0</v>
      </c>
      <c r="X25" s="6">
        <f>L30</f>
        <v>3</v>
      </c>
      <c r="Y25" s="6">
        <f>D24+C27+C29</f>
        <v>3</v>
      </c>
      <c r="Z25" s="6">
        <f>C24+D27+D29</f>
        <v>8</v>
      </c>
      <c r="AA25" s="6">
        <f>Y25-Z25</f>
        <v>-5</v>
      </c>
      <c r="AB25" s="10">
        <f>3*V25+W25</f>
        <v>0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2</v>
      </c>
      <c r="D26" s="13">
        <f>'Fase de grupos'!I29</f>
        <v>0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2</v>
      </c>
      <c r="W26" s="6">
        <f>N30</f>
        <v>0</v>
      </c>
      <c r="X26" s="6">
        <f>O30</f>
        <v>1</v>
      </c>
      <c r="Y26" s="6">
        <f>C25+D26+D29</f>
        <v>3</v>
      </c>
      <c r="Z26" s="6">
        <f>D25+C26+C29</f>
        <v>3</v>
      </c>
      <c r="AA26" s="6">
        <f>Y26-Z26</f>
        <v>0</v>
      </c>
      <c r="AB26" s="10">
        <f>3*V26+W26</f>
        <v>6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thickBot="1">
      <c r="B27" s="1" t="str">
        <f>'Fase de grupos'!G30</f>
        <v>Australia</v>
      </c>
      <c r="C27" s="9">
        <f>'Fase de grupos'!H30</f>
        <v>1</v>
      </c>
      <c r="D27" s="13">
        <f>'Fase de grupos'!I30</f>
        <v>3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0</v>
      </c>
      <c r="L27" s="13">
        <f>IF(C27&lt;D27,1,0)</f>
        <v>1</v>
      </c>
      <c r="M27" s="9"/>
      <c r="N27" s="6"/>
      <c r="O27" s="13"/>
      <c r="P27" s="6">
        <f>IF(D27&gt;C27,1,0)</f>
        <v>1</v>
      </c>
      <c r="Q27" s="6">
        <f>IF(D27=C27,1,0)</f>
        <v>0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1</v>
      </c>
      <c r="W27" s="16">
        <f>Q30</f>
        <v>1</v>
      </c>
      <c r="X27" s="16">
        <f>R30</f>
        <v>1</v>
      </c>
      <c r="Y27" s="16">
        <f>D25+D27+D28</f>
        <v>4</v>
      </c>
      <c r="Z27" s="16">
        <f>C25+C27+C28</f>
        <v>3</v>
      </c>
      <c r="AA27" s="16">
        <f>Y27-Z27</f>
        <v>1</v>
      </c>
      <c r="AB27" s="12">
        <f>3*V27+W27</f>
        <v>4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0</v>
      </c>
      <c r="AH27">
        <f>SUM(AD27:AF27)</f>
        <v>1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spans="2:36">
      <c r="B28" s="1" t="str">
        <f>'Fase de grupos'!G31</f>
        <v>Francia</v>
      </c>
      <c r="C28" s="9">
        <f>'Fase de grupos'!H31</f>
        <v>1</v>
      </c>
      <c r="D28" s="13">
        <f>'Fase de grupos'!I31</f>
        <v>1</v>
      </c>
      <c r="E28" s="1" t="str">
        <f>'Fase de grupos'!J31</f>
        <v>Dinamarca</v>
      </c>
      <c r="G28" s="9">
        <f>IF(C28&gt;D28,1,0)</f>
        <v>0</v>
      </c>
      <c r="H28" s="6">
        <f>IF(C28=D28,1,0)</f>
        <v>1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1</v>
      </c>
      <c r="R28" s="13">
        <f>IF(D28&lt;C28,1,0)</f>
        <v>0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1</v>
      </c>
      <c r="D29" s="14">
        <f>'Fase de grupos'!I32</f>
        <v>2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2</v>
      </c>
      <c r="H30" s="19">
        <f t="shared" ref="H30:N30" si="2">SUM(H24:H29)</f>
        <v>1</v>
      </c>
      <c r="I30" s="20">
        <f t="shared" si="2"/>
        <v>0</v>
      </c>
      <c r="J30" s="18">
        <f t="shared" si="2"/>
        <v>0</v>
      </c>
      <c r="K30" s="19">
        <f t="shared" si="2"/>
        <v>0</v>
      </c>
      <c r="L30" s="20">
        <f t="shared" si="2"/>
        <v>3</v>
      </c>
      <c r="M30" s="18">
        <f t="shared" si="2"/>
        <v>2</v>
      </c>
      <c r="N30" s="19">
        <f t="shared" si="2"/>
        <v>0</v>
      </c>
      <c r="O30" s="20">
        <f>SUM(O24:O29)</f>
        <v>1</v>
      </c>
      <c r="P30" s="19">
        <f>SUM(P24:P29)</f>
        <v>1</v>
      </c>
      <c r="Q30" s="19">
        <f>SUM(Q24:Q29)</f>
        <v>1</v>
      </c>
      <c r="R30" s="20">
        <f>SUM(R24:R29)</f>
        <v>1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2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3</v>
      </c>
      <c r="W34" s="95">
        <f>H40</f>
        <v>0</v>
      </c>
      <c r="X34" s="95">
        <f>I40</f>
        <v>0</v>
      </c>
      <c r="Y34" s="95">
        <f>C34+C36+C38</f>
        <v>5</v>
      </c>
      <c r="Z34" s="95">
        <f>D34+D36+D38</f>
        <v>1</v>
      </c>
      <c r="AA34" s="95">
        <f>Y34-Z34</f>
        <v>4</v>
      </c>
      <c r="AB34" s="8">
        <f>3*V34+W34</f>
        <v>9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1</v>
      </c>
      <c r="D35" s="13">
        <f>'Fase de grupos'!I38</f>
        <v>3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0</v>
      </c>
      <c r="N35" s="6">
        <f>IF(C35=D35,1,0)</f>
        <v>0</v>
      </c>
      <c r="O35" s="13">
        <f>IF(C35&lt;D35,1,0)</f>
        <v>1</v>
      </c>
      <c r="P35" s="6">
        <f>IF(D35&gt;C35,1,0)</f>
        <v>1</v>
      </c>
      <c r="Q35" s="6">
        <f>IF(D35=C35,1,0)</f>
        <v>0</v>
      </c>
      <c r="R35" s="13">
        <f>IF(D35&lt;C35,1,0)</f>
        <v>0</v>
      </c>
      <c r="T35">
        <v>2</v>
      </c>
      <c r="U35" s="9" t="str">
        <f>J32</f>
        <v>Islandia</v>
      </c>
      <c r="V35" s="9">
        <f>J40</f>
        <v>0</v>
      </c>
      <c r="W35" s="6">
        <f>K40</f>
        <v>0</v>
      </c>
      <c r="X35" s="6">
        <f>L40</f>
        <v>3</v>
      </c>
      <c r="Y35" s="6">
        <f>D34+C37+C39</f>
        <v>1</v>
      </c>
      <c r="Z35" s="6">
        <f>C34+D37+D39</f>
        <v>6</v>
      </c>
      <c r="AA35" s="6">
        <f>Y35-Z35</f>
        <v>-5</v>
      </c>
      <c r="AB35" s="10">
        <f>3*V35+W35</f>
        <v>0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1</v>
      </c>
      <c r="D36" s="13">
        <f>'Fase de grupos'!I39</f>
        <v>0</v>
      </c>
      <c r="E36" s="1" t="str">
        <f>'Fase de grupos'!J39</f>
        <v>Croacia</v>
      </c>
      <c r="G36" s="9">
        <f>IF(C36&gt;D36,1,0)</f>
        <v>1</v>
      </c>
      <c r="H36" s="6">
        <f>IF(C36=D36,1,0)</f>
        <v>0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0</v>
      </c>
      <c r="O36" s="13">
        <f>IF(D36&lt;C36,1,0)</f>
        <v>1</v>
      </c>
      <c r="P36" s="6"/>
      <c r="Q36" s="6"/>
      <c r="R36" s="13"/>
      <c r="T36">
        <v>3</v>
      </c>
      <c r="U36" s="9" t="str">
        <f>M32</f>
        <v>Croacia</v>
      </c>
      <c r="V36" s="9">
        <f>M40</f>
        <v>1</v>
      </c>
      <c r="W36" s="6">
        <f>N40</f>
        <v>0</v>
      </c>
      <c r="X36" s="6">
        <f>O40</f>
        <v>2</v>
      </c>
      <c r="Y36" s="6">
        <f>C35+D36+D39</f>
        <v>3</v>
      </c>
      <c r="Z36" s="6">
        <f>D35+C36+C39</f>
        <v>4</v>
      </c>
      <c r="AA36" s="6">
        <f>Y36-Z36</f>
        <v>-1</v>
      </c>
      <c r="AB36" s="10">
        <f>3*V36+W36</f>
        <v>3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0</v>
      </c>
      <c r="AH36">
        <f>SUM(AD36:AF36)</f>
        <v>1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1</v>
      </c>
    </row>
    <row r="37" spans="2:36" ht="15.75" thickBot="1">
      <c r="B37" s="1" t="str">
        <f>'Fase de grupos'!G40</f>
        <v>Islandia</v>
      </c>
      <c r="C37" s="9">
        <f>'Fase de grupos'!H40</f>
        <v>1</v>
      </c>
      <c r="D37" s="13">
        <f>'Fase de grupos'!I40</f>
        <v>2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0</v>
      </c>
      <c r="L37" s="13">
        <f>IF(C37&lt;D37,1,0)</f>
        <v>1</v>
      </c>
      <c r="M37" s="9"/>
      <c r="N37" s="6"/>
      <c r="O37" s="13"/>
      <c r="P37" s="6">
        <f>IF(D37&gt;C37,1,0)</f>
        <v>1</v>
      </c>
      <c r="Q37" s="6">
        <f>IF(D37=C37,1,0)</f>
        <v>0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2</v>
      </c>
      <c r="W37" s="97">
        <f>Q40</f>
        <v>0</v>
      </c>
      <c r="X37" s="97">
        <f>R40</f>
        <v>1</v>
      </c>
      <c r="Y37" s="97">
        <f>D35+D37+D38</f>
        <v>6</v>
      </c>
      <c r="Z37" s="97">
        <f>C35+C37+C38</f>
        <v>4</v>
      </c>
      <c r="AA37" s="97">
        <f>Y37-Z37</f>
        <v>2</v>
      </c>
      <c r="AB37" s="12">
        <f>3*V37+W37</f>
        <v>6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1</v>
      </c>
      <c r="AH37">
        <f>SUM(AD37:AF37)</f>
        <v>2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2</v>
      </c>
    </row>
    <row r="38" spans="2:36">
      <c r="B38" s="1" t="str">
        <f>'Fase de grupos'!G41</f>
        <v>Argentina</v>
      </c>
      <c r="C38" s="9">
        <f>'Fase de grupos'!H41</f>
        <v>2</v>
      </c>
      <c r="D38" s="13">
        <f>'Fase de grupos'!I41</f>
        <v>1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>
      <c r="B39" s="1" t="str">
        <f>'Fase de grupos'!G42</f>
        <v>Islandia</v>
      </c>
      <c r="C39" s="11">
        <f>'Fase de grupos'!H42</f>
        <v>0</v>
      </c>
      <c r="D39" s="14">
        <f>'Fase de grupos'!I42</f>
        <v>2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3</v>
      </c>
      <c r="H40" s="91">
        <f t="shared" ref="H40:N40" si="3">SUM(H34:H39)</f>
        <v>0</v>
      </c>
      <c r="I40" s="92">
        <f t="shared" si="3"/>
        <v>0</v>
      </c>
      <c r="J40" s="90">
        <f t="shared" si="3"/>
        <v>0</v>
      </c>
      <c r="K40" s="91">
        <f t="shared" si="3"/>
        <v>0</v>
      </c>
      <c r="L40" s="92">
        <f t="shared" si="3"/>
        <v>3</v>
      </c>
      <c r="M40" s="90">
        <f t="shared" si="3"/>
        <v>1</v>
      </c>
      <c r="N40" s="91">
        <f t="shared" si="3"/>
        <v>0</v>
      </c>
      <c r="O40" s="92">
        <f>SUM(O34:O39)</f>
        <v>2</v>
      </c>
      <c r="P40" s="91">
        <f>SUM(P34:P39)</f>
        <v>2</v>
      </c>
      <c r="Q40" s="91">
        <f>SUM(Q34:Q39)</f>
        <v>0</v>
      </c>
      <c r="R40" s="92">
        <f>SUM(R34:R39)</f>
        <v>1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3</v>
      </c>
      <c r="D44" s="96">
        <f>'Fase de grupos'!I47</f>
        <v>1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9</v>
      </c>
      <c r="Z44" s="95">
        <f>D44+D46+D48</f>
        <v>1</v>
      </c>
      <c r="AA44" s="95">
        <f>Y44-Z44</f>
        <v>8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1</v>
      </c>
      <c r="D45" s="13">
        <f>'Fase de grupos'!I48</f>
        <v>1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1</v>
      </c>
      <c r="O45" s="13">
        <f>IF(C45&lt;D45,1,0)</f>
        <v>0</v>
      </c>
      <c r="P45" s="6">
        <f>IF(D45&gt;C45,1,0)</f>
        <v>0</v>
      </c>
      <c r="Q45" s="6">
        <f>IF(D45=C45,1,0)</f>
        <v>1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1</v>
      </c>
      <c r="W45" s="6">
        <f>K50</f>
        <v>1</v>
      </c>
      <c r="X45" s="6">
        <f>L50</f>
        <v>1</v>
      </c>
      <c r="Y45" s="6">
        <f>D44+C47+C49</f>
        <v>4</v>
      </c>
      <c r="Z45" s="6">
        <f>C44+D47+D49</f>
        <v>5</v>
      </c>
      <c r="AA45" s="6">
        <f>Y45-Z45</f>
        <v>-1</v>
      </c>
      <c r="AB45" s="10">
        <f>3*V45+W45</f>
        <v>4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1</v>
      </c>
      <c r="AH45">
        <f>SUM(AD45:AF45)</f>
        <v>2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spans="2:36">
      <c r="B46" s="1" t="str">
        <f>'Fase de grupos'!G49</f>
        <v>Brasil</v>
      </c>
      <c r="C46" s="9">
        <f>'Fase de grupos'!H49</f>
        <v>4</v>
      </c>
      <c r="D46" s="13">
        <f>'Fase de grupos'!I49</f>
        <v>0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0</v>
      </c>
      <c r="W46" s="6">
        <f>N50</f>
        <v>2</v>
      </c>
      <c r="X46" s="6">
        <f>O50</f>
        <v>1</v>
      </c>
      <c r="Y46" s="6">
        <f>C45+D46+D49</f>
        <v>2</v>
      </c>
      <c r="Z46" s="6">
        <f>D45+C46+C49</f>
        <v>6</v>
      </c>
      <c r="AA46" s="6">
        <f>Y46-Z46</f>
        <v>-4</v>
      </c>
      <c r="AB46" s="10">
        <f>3*V46+W46</f>
        <v>2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1</v>
      </c>
      <c r="AH46">
        <f>SUM(AD46:AF46)</f>
        <v>1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1</v>
      </c>
    </row>
    <row r="47" spans="2:36" ht="15.75" thickBot="1">
      <c r="B47" s="1" t="str">
        <f>'Fase de grupos'!G50</f>
        <v>Suiza</v>
      </c>
      <c r="C47" s="9">
        <f>'Fase de grupos'!H50</f>
        <v>2</v>
      </c>
      <c r="D47" s="13">
        <f>'Fase de grupos'!I50</f>
        <v>1</v>
      </c>
      <c r="E47" s="1" t="str">
        <f>'Fase de grupos'!J50</f>
        <v>Serbia</v>
      </c>
      <c r="G47" s="9"/>
      <c r="H47" s="6"/>
      <c r="I47" s="13"/>
      <c r="J47" s="9">
        <f>IF(C47&gt;D47,1,0)</f>
        <v>1</v>
      </c>
      <c r="K47" s="6">
        <f>IF(C47=D47,1,0)</f>
        <v>0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0</v>
      </c>
      <c r="R47" s="13">
        <f>IF(D47&lt;C47,1,0)</f>
        <v>1</v>
      </c>
      <c r="T47">
        <v>4</v>
      </c>
      <c r="U47" s="11" t="str">
        <f>P42</f>
        <v>Serbia</v>
      </c>
      <c r="V47" s="11">
        <f>P50</f>
        <v>0</v>
      </c>
      <c r="W47" s="97">
        <f>Q50</f>
        <v>1</v>
      </c>
      <c r="X47" s="97">
        <f>R50</f>
        <v>2</v>
      </c>
      <c r="Y47" s="97">
        <f>D45+D47+D48</f>
        <v>2</v>
      </c>
      <c r="Z47" s="97">
        <f>C45+C47+C48</f>
        <v>5</v>
      </c>
      <c r="AA47" s="97">
        <f>Y47-Z47</f>
        <v>-3</v>
      </c>
      <c r="AB47" s="12">
        <f>3*V47+W47</f>
        <v>1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0</v>
      </c>
      <c r="AH47">
        <f>SUM(AD47:AF47)</f>
        <v>0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spans="2:36">
      <c r="B48" s="1" t="str">
        <f>'Fase de grupos'!G51</f>
        <v>Brasil</v>
      </c>
      <c r="C48" s="9">
        <f>'Fase de grupos'!H51</f>
        <v>2</v>
      </c>
      <c r="D48" s="13">
        <f>'Fase de grupos'!I51</f>
        <v>0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1</v>
      </c>
      <c r="D49" s="14">
        <f>'Fase de grupos'!I52</f>
        <v>1</v>
      </c>
      <c r="E49" s="1" t="str">
        <f>'Fase de grupos'!J52</f>
        <v>Costa Rica</v>
      </c>
      <c r="G49" s="9"/>
      <c r="H49" s="6"/>
      <c r="I49" s="13"/>
      <c r="J49" s="9">
        <f>IF(C49&gt;D49,1,0)</f>
        <v>0</v>
      </c>
      <c r="K49" s="6">
        <f>IF(C49=D49,1,0)</f>
        <v>1</v>
      </c>
      <c r="L49" s="13">
        <f>IF(C49&lt;D49,1,0)</f>
        <v>0</v>
      </c>
      <c r="M49" s="9">
        <f>IF(D49&gt;C49,1,0)</f>
        <v>0</v>
      </c>
      <c r="N49" s="6">
        <f>IF(D49=C49,1,0)</f>
        <v>1</v>
      </c>
      <c r="O49" s="13">
        <f>IF(D49&lt;C49,1,0)</f>
        <v>0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1</v>
      </c>
      <c r="K50" s="91">
        <f t="shared" si="4"/>
        <v>1</v>
      </c>
      <c r="L50" s="92">
        <f t="shared" si="4"/>
        <v>1</v>
      </c>
      <c r="M50" s="90">
        <f t="shared" si="4"/>
        <v>0</v>
      </c>
      <c r="N50" s="91">
        <f t="shared" si="4"/>
        <v>2</v>
      </c>
      <c r="O50" s="92">
        <f>SUM(O44:O49)</f>
        <v>1</v>
      </c>
      <c r="P50" s="91">
        <f>SUM(P44:P49)</f>
        <v>0</v>
      </c>
      <c r="Q50" s="91">
        <f>SUM(Q44:Q49)</f>
        <v>1</v>
      </c>
      <c r="R50" s="92">
        <f>SUM(R44:R49)</f>
        <v>2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1</v>
      </c>
      <c r="D54" s="96">
        <f>'Fase de grupos'!I57</f>
        <v>1</v>
      </c>
      <c r="E54" s="1" t="str">
        <f>'Fase de grupos'!J57</f>
        <v>México</v>
      </c>
      <c r="G54" s="9">
        <f>IF(C54&gt;D54,1,0)</f>
        <v>0</v>
      </c>
      <c r="H54" s="6">
        <f>IF(C54=D54,1,0)</f>
        <v>1</v>
      </c>
      <c r="I54" s="13">
        <f>IF(C54&lt;D54,1,0)</f>
        <v>0</v>
      </c>
      <c r="J54" s="9">
        <f>IF(D54&gt;C54,1,0)</f>
        <v>0</v>
      </c>
      <c r="K54" s="6">
        <f>IF(D54=C54,1,0)</f>
        <v>1</v>
      </c>
      <c r="L54" s="13">
        <f>IF(D54&lt;C54,1,0)</f>
        <v>0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2</v>
      </c>
      <c r="W54" s="95">
        <f>H60</f>
        <v>1</v>
      </c>
      <c r="X54" s="95">
        <f>I60</f>
        <v>0</v>
      </c>
      <c r="Y54" s="95">
        <f>C54+C56+C58</f>
        <v>6</v>
      </c>
      <c r="Z54" s="95">
        <f>D54+D56+D58</f>
        <v>2</v>
      </c>
      <c r="AA54" s="95">
        <f>Y54-Z54</f>
        <v>4</v>
      </c>
      <c r="AB54" s="8">
        <f>3*V54+W54</f>
        <v>7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1</v>
      </c>
      <c r="D55" s="13">
        <f>'Fase de grupos'!I58</f>
        <v>2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0</v>
      </c>
      <c r="N55" s="6">
        <f>IF(C55=D55,1,0)</f>
        <v>0</v>
      </c>
      <c r="O55" s="13">
        <f>IF(C55&lt;D55,1,0)</f>
        <v>1</v>
      </c>
      <c r="P55" s="6">
        <f>IF(D55&gt;C55,1,0)</f>
        <v>1</v>
      </c>
      <c r="Q55" s="6">
        <f>IF(D55=C55,1,0)</f>
        <v>0</v>
      </c>
      <c r="R55" s="13">
        <f>IF(D55&lt;C55,1,0)</f>
        <v>0</v>
      </c>
      <c r="T55">
        <v>2</v>
      </c>
      <c r="U55" s="9" t="str">
        <f>J52</f>
        <v>México</v>
      </c>
      <c r="V55" s="9">
        <f>J60</f>
        <v>1</v>
      </c>
      <c r="W55" s="6">
        <f>K60</f>
        <v>2</v>
      </c>
      <c r="X55" s="6">
        <f>L60</f>
        <v>0</v>
      </c>
      <c r="Y55" s="6">
        <f>D54+C57+C59</f>
        <v>2</v>
      </c>
      <c r="Z55" s="6">
        <f>C54+D57+D59</f>
        <v>1</v>
      </c>
      <c r="AA55" s="6">
        <f>Y55-Z55</f>
        <v>1</v>
      </c>
      <c r="AB55" s="10">
        <f>3*V55+W55</f>
        <v>5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1</v>
      </c>
      <c r="AH55">
        <f>SUM(AD55:AF55)</f>
        <v>2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spans="2:36">
      <c r="B56" s="1" t="str">
        <f>'Fase de grupos'!G59</f>
        <v>Alemania</v>
      </c>
      <c r="C56" s="9">
        <f>'Fase de grupos'!H59</f>
        <v>3</v>
      </c>
      <c r="D56" s="13">
        <f>'Fase de grupos'!I59</f>
        <v>1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0</v>
      </c>
      <c r="W56" s="6">
        <f>N60</f>
        <v>0</v>
      </c>
      <c r="X56" s="6">
        <f>O60</f>
        <v>3</v>
      </c>
      <c r="Y56" s="6">
        <f>C55+D56+D59</f>
        <v>2</v>
      </c>
      <c r="Z56" s="6">
        <f>D55+C56+C59</f>
        <v>6</v>
      </c>
      <c r="AA56" s="6">
        <f>Y56-Z56</f>
        <v>-4</v>
      </c>
      <c r="AB56" s="10">
        <f>3*V56+W56</f>
        <v>0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0</v>
      </c>
      <c r="AH56">
        <f>SUM(AD56:AF56)</f>
        <v>0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0</v>
      </c>
    </row>
    <row r="57" spans="2:36" ht="15.75" thickBot="1">
      <c r="B57" s="1" t="str">
        <f>'Fase de grupos'!G60</f>
        <v>México</v>
      </c>
      <c r="C57" s="9">
        <f>'Fase de grupos'!H60</f>
        <v>0</v>
      </c>
      <c r="D57" s="13">
        <f>'Fase de grupos'!I60</f>
        <v>0</v>
      </c>
      <c r="E57" s="1" t="str">
        <f>'Fase de grupos'!J60</f>
        <v>Corea del Sur</v>
      </c>
      <c r="G57" s="9"/>
      <c r="H57" s="6"/>
      <c r="I57" s="13"/>
      <c r="J57" s="9">
        <f>IF(C57&gt;D57,1,0)</f>
        <v>0</v>
      </c>
      <c r="K57" s="6">
        <f>IF(C57=D57,1,0)</f>
        <v>1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1</v>
      </c>
      <c r="R57" s="13">
        <f>IF(D57&lt;C57,1,0)</f>
        <v>0</v>
      </c>
      <c r="T57">
        <v>4</v>
      </c>
      <c r="U57" s="11" t="str">
        <f>P52</f>
        <v>Corea del Sur</v>
      </c>
      <c r="V57" s="11">
        <f>P60</f>
        <v>1</v>
      </c>
      <c r="W57" s="97">
        <f>Q60</f>
        <v>1</v>
      </c>
      <c r="X57" s="97">
        <f>R60</f>
        <v>1</v>
      </c>
      <c r="Y57" s="97">
        <f>D55+D57+D58</f>
        <v>2</v>
      </c>
      <c r="Z57" s="97">
        <f>C55+C57+C58</f>
        <v>3</v>
      </c>
      <c r="AA57" s="97">
        <f>Y57-Z57</f>
        <v>-1</v>
      </c>
      <c r="AB57" s="12">
        <f>3*V57+W57</f>
        <v>4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1</v>
      </c>
      <c r="AH57">
        <f>SUM(AD57:AF57)</f>
        <v>1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1</v>
      </c>
    </row>
    <row r="58" spans="2:36">
      <c r="B58" s="1" t="str">
        <f>'Fase de grupos'!G61</f>
        <v>Alemania</v>
      </c>
      <c r="C58" s="9">
        <f>'Fase de grupos'!H61</f>
        <v>2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1</v>
      </c>
      <c r="D59" s="14">
        <f>'Fase de grupos'!I62</f>
        <v>0</v>
      </c>
      <c r="E59" s="1" t="str">
        <f>'Fase de grupos'!J62</f>
        <v>Suecia</v>
      </c>
      <c r="G59" s="9"/>
      <c r="H59" s="6"/>
      <c r="I59" s="13"/>
      <c r="J59" s="9">
        <f>IF(C59&gt;D59,1,0)</f>
        <v>1</v>
      </c>
      <c r="K59" s="6">
        <f>IF(C59=D59,1,0)</f>
        <v>0</v>
      </c>
      <c r="L59" s="13">
        <f>IF(C59&lt;D59,1,0)</f>
        <v>0</v>
      </c>
      <c r="M59" s="9">
        <f>IF(D59&gt;C59,1,0)</f>
        <v>0</v>
      </c>
      <c r="N59" s="6">
        <f>IF(D59=C59,1,0)</f>
        <v>0</v>
      </c>
      <c r="O59" s="13">
        <f>IF(D59&lt;C59,1,0)</f>
        <v>1</v>
      </c>
      <c r="P59" s="6"/>
      <c r="Q59" s="6"/>
      <c r="R59" s="13"/>
      <c r="U59"/>
    </row>
    <row r="60" spans="2:36" ht="15.75" thickBot="1">
      <c r="G60" s="90">
        <f>SUM(G54:G59)</f>
        <v>2</v>
      </c>
      <c r="H60" s="91">
        <f t="shared" ref="H60:N60" si="5">SUM(H54:H59)</f>
        <v>1</v>
      </c>
      <c r="I60" s="92">
        <f t="shared" si="5"/>
        <v>0</v>
      </c>
      <c r="J60" s="90">
        <f t="shared" si="5"/>
        <v>1</v>
      </c>
      <c r="K60" s="91">
        <f t="shared" si="5"/>
        <v>2</v>
      </c>
      <c r="L60" s="92">
        <f t="shared" si="5"/>
        <v>0</v>
      </c>
      <c r="M60" s="90">
        <f t="shared" si="5"/>
        <v>0</v>
      </c>
      <c r="N60" s="91">
        <f t="shared" si="5"/>
        <v>0</v>
      </c>
      <c r="O60" s="92">
        <f>SUM(O54:O59)</f>
        <v>3</v>
      </c>
      <c r="P60" s="91">
        <f>SUM(P54:P59)</f>
        <v>1</v>
      </c>
      <c r="Q60" s="91">
        <f>SUM(Q54:Q59)</f>
        <v>1</v>
      </c>
      <c r="R60" s="92">
        <f>SUM(R54:R59)</f>
        <v>1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2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0</v>
      </c>
      <c r="X64" s="95">
        <f>I70</f>
        <v>1</v>
      </c>
      <c r="Y64" s="95">
        <f>C64+C66+C68</f>
        <v>6</v>
      </c>
      <c r="Z64" s="95">
        <f>D64+D66+D68</f>
        <v>4</v>
      </c>
      <c r="AA64" s="95">
        <f>Y64-Z64</f>
        <v>2</v>
      </c>
      <c r="AB64" s="8">
        <f>3*V64+W64</f>
        <v>6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0</v>
      </c>
      <c r="AH64">
        <f>SUM(AD64:AF64)</f>
        <v>2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spans="2:36">
      <c r="B65" s="1" t="str">
        <f>'Fase de grupos'!G68</f>
        <v>Túnez</v>
      </c>
      <c r="C65" s="9">
        <f>'Fase de grupos'!H68</f>
        <v>0</v>
      </c>
      <c r="D65" s="13">
        <f>'Fase de grupos'!I68</f>
        <v>3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1</v>
      </c>
      <c r="X65" s="6">
        <f>L70</f>
        <v>2</v>
      </c>
      <c r="Y65" s="6">
        <f>D64+C67+C69</f>
        <v>1</v>
      </c>
      <c r="Z65" s="6">
        <f>C64+D67+D69</f>
        <v>6</v>
      </c>
      <c r="AA65" s="6">
        <f>Y65-Z65</f>
        <v>-5</v>
      </c>
      <c r="AB65" s="10">
        <f>3*V65+W65</f>
        <v>1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>SUM(AD65:AF65)</f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>
      <c r="B66" s="1" t="str">
        <f>'Fase de grupos'!G69</f>
        <v>Bélgica</v>
      </c>
      <c r="C66" s="9">
        <f>'Fase de grupos'!H69</f>
        <v>2</v>
      </c>
      <c r="D66" s="13">
        <f>'Fase de grupos'!I69</f>
        <v>1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1</v>
      </c>
      <c r="X66" s="6">
        <f>O70</f>
        <v>2</v>
      </c>
      <c r="Y66" s="6">
        <f>C65+D66+D69</f>
        <v>2</v>
      </c>
      <c r="Z66" s="6">
        <f>D65+C66+C69</f>
        <v>6</v>
      </c>
      <c r="AA66" s="6">
        <f>Y66-Z66</f>
        <v>-4</v>
      </c>
      <c r="AB66" s="10">
        <f>3*V66+W66</f>
        <v>1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>SUM(AD66:AF66)</f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.75" thickBot="1">
      <c r="B67" s="1" t="str">
        <f>'Fase de grupos'!G70</f>
        <v>Panamá</v>
      </c>
      <c r="C67" s="9">
        <f>'Fase de grupos'!H70</f>
        <v>0</v>
      </c>
      <c r="D67" s="13">
        <f>'Fase de grupos'!I70</f>
        <v>3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3</v>
      </c>
      <c r="W67" s="97">
        <f>Q70</f>
        <v>0</v>
      </c>
      <c r="X67" s="97">
        <f>R70</f>
        <v>0</v>
      </c>
      <c r="Y67" s="97">
        <f>D65+D67+D68</f>
        <v>9</v>
      </c>
      <c r="Z67" s="97">
        <f>C65+C67+C68</f>
        <v>2</v>
      </c>
      <c r="AA67" s="97">
        <f>Y67-Z67</f>
        <v>7</v>
      </c>
      <c r="AB67" s="12">
        <f>3*V67+W67</f>
        <v>9</v>
      </c>
      <c r="AD67">
        <f>IF(OR(AB67&gt;AB64,AND(AB67=AB64,AA67&gt;AA64),AND(AB67=AB64,AA67=AA64,Y67&gt;Y64)),1,0)</f>
        <v>1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3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spans="2:36">
      <c r="B68" s="1" t="str">
        <f>'Fase de grupos'!G71</f>
        <v>Bélgica</v>
      </c>
      <c r="C68" s="9">
        <f>'Fase de grupos'!H71</f>
        <v>2</v>
      </c>
      <c r="D68" s="13">
        <f>'Fase de grupos'!I71</f>
        <v>3</v>
      </c>
      <c r="E68" s="1" t="str">
        <f>'Fase de grupos'!J71</f>
        <v>Inglaterra</v>
      </c>
      <c r="G68" s="9">
        <f>IF(C68&gt;D68,1,0)</f>
        <v>0</v>
      </c>
      <c r="H68" s="6">
        <f>IF(C68=D68,1,0)</f>
        <v>0</v>
      </c>
      <c r="I68" s="13">
        <f>IF(C68&lt;D68,1,0)</f>
        <v>1</v>
      </c>
      <c r="J68" s="9"/>
      <c r="K68" s="6"/>
      <c r="L68" s="13"/>
      <c r="M68" s="9"/>
      <c r="N68" s="6"/>
      <c r="O68" s="13"/>
      <c r="P68" s="6">
        <f>IF(D68&gt;C68,1,0)</f>
        <v>1</v>
      </c>
      <c r="Q68" s="6">
        <f>IF(D68=C68,1,0)</f>
        <v>0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1</v>
      </c>
      <c r="D69" s="14">
        <f>'Fase de grupos'!I72</f>
        <v>1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1</v>
      </c>
      <c r="L69" s="13">
        <f>IF(C69&lt;D69,1,0)</f>
        <v>0</v>
      </c>
      <c r="M69" s="9">
        <f>IF(D69&gt;C69,1,0)</f>
        <v>0</v>
      </c>
      <c r="N69" s="6">
        <f>IF(D69=C69,1,0)</f>
        <v>1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2</v>
      </c>
      <c r="H70" s="91">
        <f t="shared" ref="H70:N70" si="6">SUM(H64:H69)</f>
        <v>0</v>
      </c>
      <c r="I70" s="92">
        <f t="shared" si="6"/>
        <v>1</v>
      </c>
      <c r="J70" s="90">
        <f t="shared" si="6"/>
        <v>0</v>
      </c>
      <c r="K70" s="91">
        <f t="shared" si="6"/>
        <v>1</v>
      </c>
      <c r="L70" s="92">
        <f t="shared" si="6"/>
        <v>2</v>
      </c>
      <c r="M70" s="90">
        <f t="shared" si="6"/>
        <v>0</v>
      </c>
      <c r="N70" s="91">
        <f t="shared" si="6"/>
        <v>1</v>
      </c>
      <c r="O70" s="92">
        <f>SUM(O64:O69)</f>
        <v>2</v>
      </c>
      <c r="P70" s="91">
        <f>SUM(P64:P69)</f>
        <v>3</v>
      </c>
      <c r="Q70" s="91">
        <f>SUM(Q64:Q69)</f>
        <v>0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3</v>
      </c>
      <c r="D74" s="96">
        <f>'Fase de grupos'!I77</f>
        <v>1</v>
      </c>
      <c r="E74" s="1" t="str">
        <f>'Fase de grupos'!J77</f>
        <v>Senegal</v>
      </c>
      <c r="G74" s="9">
        <f>IF(C74&gt;D74,1,0)</f>
        <v>1</v>
      </c>
      <c r="H74" s="6">
        <f>IF(C74=D74,1,0)</f>
        <v>0</v>
      </c>
      <c r="I74" s="13">
        <f>IF(C74&lt;D74,1,0)</f>
        <v>0</v>
      </c>
      <c r="J74" s="9">
        <f>IF(D74&gt;C74,1,0)</f>
        <v>0</v>
      </c>
      <c r="K74" s="6">
        <f>IF(D74=C74,1,0)</f>
        <v>0</v>
      </c>
      <c r="L74" s="13">
        <f>IF(D74&lt;C74,1,0)</f>
        <v>1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2</v>
      </c>
      <c r="W74" s="95">
        <f>H80</f>
        <v>1</v>
      </c>
      <c r="X74" s="95">
        <f>I80</f>
        <v>0</v>
      </c>
      <c r="Y74" s="95">
        <f>C74+C76+C78</f>
        <v>6</v>
      </c>
      <c r="Z74" s="95">
        <f>D74+D76+D78</f>
        <v>2</v>
      </c>
      <c r="AA74" s="95">
        <f>Y74-Z74</f>
        <v>4</v>
      </c>
      <c r="AB74" s="8">
        <f>3*V74+W74</f>
        <v>7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1</v>
      </c>
      <c r="AF74">
        <f>IF(OR(AB74&gt;AB77,AND(AB74=AB77,AA74&gt;AA77),AND(AB74=AB77,AA74=AA77,Y74&gt;Y77)),1,0)</f>
        <v>1</v>
      </c>
      <c r="AH74">
        <f>SUM(AD74:AF74)</f>
        <v>3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3</v>
      </c>
    </row>
    <row r="75" spans="2:36">
      <c r="B75" s="1" t="str">
        <f>'Fase de grupos'!G78</f>
        <v>Colombia</v>
      </c>
      <c r="C75" s="9">
        <f>'Fase de grupos'!H78</f>
        <v>2</v>
      </c>
      <c r="D75" s="13">
        <f>'Fase de grupos'!I78</f>
        <v>0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1</v>
      </c>
      <c r="W75" s="6">
        <f>K80</f>
        <v>1</v>
      </c>
      <c r="X75" s="6">
        <f>L80</f>
        <v>1</v>
      </c>
      <c r="Y75" s="6">
        <f>D74+C77+C79</f>
        <v>6</v>
      </c>
      <c r="Z75" s="6">
        <f>C74+D77+D79</f>
        <v>6</v>
      </c>
      <c r="AA75" s="6">
        <f>Y75-Z75</f>
        <v>0</v>
      </c>
      <c r="AB75" s="10">
        <f>3*V75+W75</f>
        <v>4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1</v>
      </c>
      <c r="AF75">
        <f>IF(OR(AB75&gt;AB77,AND(AB75=AB77,AA75&gt;AA77),AND(AB75=AB77,AA75=AA77,Y75&gt;Y77)),1,0)</f>
        <v>1</v>
      </c>
      <c r="AH75">
        <f>SUM(AD75:AF75)</f>
        <v>2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2</v>
      </c>
    </row>
    <row r="76" spans="2:36">
      <c r="B76" s="1" t="str">
        <f>'Fase de grupos'!G79</f>
        <v>Polonia</v>
      </c>
      <c r="C76" s="9">
        <f>'Fase de grupos'!H79</f>
        <v>2</v>
      </c>
      <c r="D76" s="13">
        <f>'Fase de grupos'!I79</f>
        <v>0</v>
      </c>
      <c r="E76" s="1" t="str">
        <f>'Fase de grupos'!J79</f>
        <v>Colombia</v>
      </c>
      <c r="G76" s="9">
        <f>IF(C76&gt;D76,1,0)</f>
        <v>1</v>
      </c>
      <c r="H76" s="6">
        <f>IF(C76=D76,1,0)</f>
        <v>0</v>
      </c>
      <c r="I76" s="13">
        <f>IF(C76&lt;D76,1,0)</f>
        <v>0</v>
      </c>
      <c r="J76" s="9"/>
      <c r="K76" s="6"/>
      <c r="L76" s="13"/>
      <c r="M76" s="9">
        <f>IF(D76&gt;C76,1,0)</f>
        <v>0</v>
      </c>
      <c r="N76" s="6">
        <f>IF(D76=C76,1,0)</f>
        <v>0</v>
      </c>
      <c r="O76" s="13">
        <f>IF(D76&lt;C76,1,0)</f>
        <v>1</v>
      </c>
      <c r="P76" s="6"/>
      <c r="Q76" s="6"/>
      <c r="R76" s="13"/>
      <c r="T76">
        <v>3</v>
      </c>
      <c r="U76" s="9" t="str">
        <f>M72</f>
        <v>Colombia</v>
      </c>
      <c r="V76" s="9">
        <f>M80</f>
        <v>1</v>
      </c>
      <c r="W76" s="6">
        <f>N80</f>
        <v>1</v>
      </c>
      <c r="X76" s="6">
        <f>O80</f>
        <v>1</v>
      </c>
      <c r="Y76" s="6">
        <f>C75+D76+D79</f>
        <v>4</v>
      </c>
      <c r="Z76" s="6">
        <f>D75+C76+C79</f>
        <v>4</v>
      </c>
      <c r="AA76" s="6">
        <f>Y76-Z76</f>
        <v>0</v>
      </c>
      <c r="AB76" s="10">
        <f>3*V76+W76</f>
        <v>4</v>
      </c>
      <c r="AD76">
        <f>IF(OR(AB76&gt;AB74,AND(AB76=AB74,AA76&gt;AA74),AND(AB76=AB74,AA76=AA74,Y76&gt;Y74)),1,0)</f>
        <v>0</v>
      </c>
      <c r="AE76">
        <f>IF(OR(AB76&gt;AB75,AND(AB76=AB75,AA76&gt;AA75),AND(AB76=AB75,AA76=AA75,Y76&gt;Y75)),1,0)</f>
        <v>0</v>
      </c>
      <c r="AF76">
        <f>IF(OR(AB76&gt;AB77,AND(AB76=AB77,AA76&gt;AA77),AND(AB76=AB77,AA76=AA77,Y76&gt;Y77)),1,0)</f>
        <v>1</v>
      </c>
      <c r="AH76">
        <f>SUM(AD76:AF76)</f>
        <v>1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1</v>
      </c>
    </row>
    <row r="77" spans="2:36" ht="15.75" thickBot="1">
      <c r="B77" s="1" t="str">
        <f>'Fase de grupos'!G80</f>
        <v>Senegal</v>
      </c>
      <c r="C77" s="9">
        <f>'Fase de grupos'!H80</f>
        <v>3</v>
      </c>
      <c r="D77" s="13">
        <f>'Fase de grupos'!I80</f>
        <v>1</v>
      </c>
      <c r="E77" s="1" t="str">
        <f>'Fase de grupos'!J80</f>
        <v>Japón</v>
      </c>
      <c r="G77" s="9"/>
      <c r="H77" s="6"/>
      <c r="I77" s="13"/>
      <c r="J77" s="9">
        <f>IF(C77&gt;D77,1,0)</f>
        <v>1</v>
      </c>
      <c r="K77" s="6">
        <f>IF(C77=D77,1,0)</f>
        <v>0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0</v>
      </c>
      <c r="R77" s="13">
        <f>IF(D77&lt;C77,1,0)</f>
        <v>1</v>
      </c>
      <c r="T77">
        <v>4</v>
      </c>
      <c r="U77" s="11" t="str">
        <f>P72</f>
        <v>Japón</v>
      </c>
      <c r="V77" s="11">
        <f>P80</f>
        <v>0</v>
      </c>
      <c r="W77" s="97">
        <f>Q80</f>
        <v>1</v>
      </c>
      <c r="X77" s="97">
        <f>R80</f>
        <v>2</v>
      </c>
      <c r="Y77" s="97">
        <f>D75+D77+D78</f>
        <v>2</v>
      </c>
      <c r="Z77" s="97">
        <f>C75+C77+C78</f>
        <v>6</v>
      </c>
      <c r="AA77" s="97">
        <f>Y77-Z77</f>
        <v>-4</v>
      </c>
      <c r="AB77" s="12">
        <f>3*V77+W77</f>
        <v>1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0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spans="2:36">
      <c r="B78" s="1" t="str">
        <f>'Fase de grupos'!G81</f>
        <v>Polonia</v>
      </c>
      <c r="C78" s="9">
        <f>'Fase de grupos'!H81</f>
        <v>1</v>
      </c>
      <c r="D78" s="13">
        <f>'Fase de grupos'!I81</f>
        <v>1</v>
      </c>
      <c r="E78" s="1" t="str">
        <f>'Fase de grupos'!J81</f>
        <v>Japón</v>
      </c>
      <c r="G78" s="9">
        <f>IF(C78&gt;D78,1,0)</f>
        <v>0</v>
      </c>
      <c r="H78" s="6">
        <f>IF(C78=D78,1,0)</f>
        <v>1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1</v>
      </c>
      <c r="R78" s="13">
        <f>IF(D78&lt;C78,1,0)</f>
        <v>0</v>
      </c>
      <c r="U78"/>
    </row>
    <row r="79" spans="2:36" ht="15.75" thickBot="1">
      <c r="B79" s="1" t="str">
        <f>'Fase de grupos'!G82</f>
        <v>Senegal</v>
      </c>
      <c r="C79" s="11">
        <f>'Fase de grupos'!H82</f>
        <v>2</v>
      </c>
      <c r="D79" s="14">
        <f>'Fase de grupos'!I82</f>
        <v>2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1</v>
      </c>
      <c r="L79" s="13">
        <f>IF(C79&lt;D79,1,0)</f>
        <v>0</v>
      </c>
      <c r="M79" s="9">
        <f>IF(D79&gt;C79,1,0)</f>
        <v>0</v>
      </c>
      <c r="N79" s="6">
        <f>IF(D79=C79,1,0)</f>
        <v>1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2</v>
      </c>
      <c r="H80" s="91">
        <f t="shared" ref="H80:N80" si="7">SUM(H74:H79)</f>
        <v>1</v>
      </c>
      <c r="I80" s="92">
        <f t="shared" si="7"/>
        <v>0</v>
      </c>
      <c r="J80" s="90">
        <f t="shared" si="7"/>
        <v>1</v>
      </c>
      <c r="K80" s="91">
        <f t="shared" si="7"/>
        <v>1</v>
      </c>
      <c r="L80" s="92">
        <f t="shared" si="7"/>
        <v>1</v>
      </c>
      <c r="M80" s="90">
        <f t="shared" si="7"/>
        <v>1</v>
      </c>
      <c r="N80" s="91">
        <f t="shared" si="7"/>
        <v>1</v>
      </c>
      <c r="O80" s="92">
        <f>SUM(O74:O79)</f>
        <v>1</v>
      </c>
      <c r="P80" s="91">
        <f>SUM(P74:P79)</f>
        <v>0</v>
      </c>
      <c r="Q80" s="91">
        <f>SUM(Q74:Q79)</f>
        <v>1</v>
      </c>
      <c r="R80" s="92">
        <f>SUM(R74:R79)</f>
        <v>2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  <mergeCell ref="G32:I32"/>
    <mergeCell ref="J32:L32"/>
    <mergeCell ref="M32:O32"/>
    <mergeCell ref="P32:R32"/>
    <mergeCell ref="G42:I42"/>
    <mergeCell ref="J42:L42"/>
    <mergeCell ref="M42:O42"/>
    <mergeCell ref="P42:R42"/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gv2012</cp:lastModifiedBy>
  <dcterms:created xsi:type="dcterms:W3CDTF">2010-03-03T16:28:09Z</dcterms:created>
  <dcterms:modified xsi:type="dcterms:W3CDTF">2018-06-14T01:31:36Z</dcterms:modified>
</cp:coreProperties>
</file>