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C74" i="3"/>
  <c r="D69" i="3"/>
  <c r="C69" i="3"/>
  <c r="D68" i="3"/>
  <c r="C68" i="3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G56" i="3" s="1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I68" i="3"/>
  <c r="E68" i="3"/>
  <c r="E74" i="3"/>
  <c r="J72" i="3" s="1"/>
  <c r="U75" i="3" s="1"/>
  <c r="E76" i="3"/>
  <c r="R77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I78" i="3"/>
  <c r="Y74" i="3"/>
  <c r="Z74" i="3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I80" i="3"/>
  <c r="X74" i="3" s="1"/>
  <c r="AA74" i="3"/>
  <c r="I70" i="3"/>
  <c r="X6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37" i="3"/>
  <c r="AB36" i="3"/>
  <c r="AB34" i="3"/>
  <c r="AB46" i="3"/>
  <c r="AE46" i="3" s="1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7" i="3" l="1"/>
  <c r="AD55" i="3"/>
  <c r="AF47" i="3"/>
  <c r="AF36" i="3"/>
  <c r="AF37" i="3"/>
  <c r="AE36" i="3"/>
  <c r="AD36" i="3"/>
  <c r="AF34" i="3"/>
  <c r="AE34" i="3"/>
  <c r="AD3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M40" i="2" l="1"/>
  <c r="S40" i="2"/>
  <c r="N40" i="2"/>
  <c r="T40" i="2"/>
  <c r="Q38" i="2"/>
  <c r="R40" i="2"/>
  <c r="P40" i="2"/>
  <c r="S39" i="2"/>
  <c r="S38" i="2"/>
  <c r="R3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91" i="7"/>
  <c r="U48" i="2"/>
  <c r="V48" i="2"/>
  <c r="U49" i="2"/>
  <c r="V49" i="2"/>
  <c r="G10" i="5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1" i="7" l="1"/>
  <c r="G24" i="5"/>
  <c r="C103" i="7" s="1"/>
  <c r="G8" i="5"/>
  <c r="C98" i="7" s="1"/>
  <c r="J23" i="5"/>
  <c r="M24" i="5" s="1"/>
  <c r="G15" i="5"/>
  <c r="C100" i="7" s="1"/>
  <c r="G17" i="5"/>
  <c r="C63" i="7"/>
  <c r="F63" i="7"/>
  <c r="C89" i="7"/>
  <c r="C58" i="7"/>
  <c r="C57" i="7"/>
  <c r="C85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99" i="7"/>
  <c r="J9" i="5"/>
  <c r="C72" i="7" s="1"/>
  <c r="C108" i="7" s="1"/>
  <c r="F67" i="7"/>
  <c r="C68" i="7"/>
  <c r="F73" i="7"/>
  <c r="C111" i="7" s="1"/>
  <c r="M12" i="5" l="1"/>
  <c r="C76" i="7" s="1"/>
  <c r="C114" i="7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<sst xmlns="http://schemas.openxmlformats.org/spreadsheetml/2006/main" count="454" uniqueCount="225">
  <si>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</si>
  <si>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</si>
  <si>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</si>
  <si>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</si>
  <si>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</si>
  <si>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</si>
  <si>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</si>
  <si>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</si>
  <si>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</si>
  <si>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</si>
  <si>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</si>
  <si>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</si>
  <si>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</si>
  <si>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</si>
  <si>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</si>
  <si>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</si>
  <si>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</si>
  <si>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</si>
  <si>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</si>
  <si>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</si>
  <si>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</si>
  <si>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</si>
  <si>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</si>
  <si>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</si>
  <si>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</si>
  <si>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</si>
  <si>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</si>
  <si>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</si>
  <si>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</si>
  <si>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</si>
  <si>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</si>
  <si>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</si>
  <si>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</si>
  <si>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</si>
  <si>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</si>
  <si>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</si>
  <si>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</si>
  <si>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</si>
  <si>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</si>
  <si>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</si>
  <si>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</si>
  <si>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</si>
  <si>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</si>
  <si>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</si>
  <si>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</si>
  <si>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</si>
  <si>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</si>
  <si>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</si>
  <si>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</si>
  <si>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</si>
  <si>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</si>
  <si>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</si>
  <si>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</si>
  <si>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</si>
  <si>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</si>
  <si>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</si>
  <si>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</si>
  <si>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</si>
  <si>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</si>
  <si>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</si>
  <si>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</si>
  <si>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</si>
  <si>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</si>
  <si>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</si>
  <si>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</si>
  <si>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</si>
  <si>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</si>
  <si>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</si>
  <si>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</si>
  <si>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</si>
  <si>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</si>
  <si>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</si>
  <si>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</si>
  <si>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</si>
  <si>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</si>
  <si>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</si>
  <si>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</si>
  <si>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</si>
  <si>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</si>
  <si>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</si>
  <si>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</si>
  <si>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</si>
  <si>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</si>
  <si>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</si>
  <si>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</si>
  <si>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</si>
  <si>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</si>
  <si>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</si>
  <si>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</si>
  <si>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</si>
  <si>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</si>
  <si>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</si>
  <si>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</si>
  <si>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</si>
  <si>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</si>
  <si>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</si>
  <si>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</si>
  <si>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</si>
  <si>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</si>
  <si>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</si>
  <si>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</si>
  <si>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</si>
  <si>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</si>
  <si>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</si>
  <si>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</si>
  <si>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</si>
  <si>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</si>
  <si>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</si>
  <si>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</si>
  <si>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</si>
  <si>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</si>
  <si>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</si>
  <si>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</si>
  <si>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</si>
  <si>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</si>
  <si>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</si>
  <si>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</si>
  <si>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</si>
  <si>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</si>
  <si>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</si>
  <si>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</si>
  <si>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</si>
  <si>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</si>
  <si>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</si>
  <si>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</si>
  <si>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</si>
  <si>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</si>
  <si>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</si>
  <si>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</si>
  <si>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</si>
  <si>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</si>
  <si>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</si>
  <si>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</si>
  <si>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</si>
  <si>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</si>
  <si>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</si>
  <si>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</si>
  <si>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</si>
  <si>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</si>
  <si>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</si>
  <si>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</si>
  <si>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</si>
  <si>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</si>
  <si>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</si>
  <si>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</si>
  <si>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</si>
  <si>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</si>
  <si>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</si>
  <si>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</si>
  <si>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</si>
  <si>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</si>
  <si>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</si>
  <si>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</si>
  <si>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</si>
  <si>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</si>
  <si>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</si>
  <si>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</si>
  <si>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</si>
  <si>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</si>
  <si>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</si>
  <si>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</si>
  <si>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</si>
  <si>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</si>
  <si>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</si>
  <si>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</si>
  <si>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</si>
  <si>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</si>
  <si>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</si>
  <si>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</si>
  <si>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</si>
  <si>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</si>
  <si>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</si>
  <si>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</si>
  <si>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</si>
  <si>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</si>
  <si>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</si>
  <si>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</si>
  <si>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</si>
  <si>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</si>
  <si>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</si>
  <si>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</si>
  <si>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</si>
  <si>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</si>
  <si>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</si>
  <si>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</si>
  <si>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</si>
  <si>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</si>
  <si>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</si>
  <si>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</si>
  <si>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</si>
  <si>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</si>
  <si>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</si>
  <si>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</si>
  <si>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</si>
  <si>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</si>
  <si>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</si>
  <si>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</si>
  <si>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</si>
  <si>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</si>
  <si>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</si>
  <si>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</si>
  <si>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</si>
  <si>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</si>
  <si>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</si>
  <si>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</si>
  <si>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</si>
  <si>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</si>
  <si>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</si>
  <si>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</si>
  <si>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</si>
  <si>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</si>
  <si>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</si>
  <si>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</si>
  <si>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</si>
  <si>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</si>
  <si>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</si>
  <si>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</si>
  <si>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</si>
  <si>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</si>
  <si>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</si>
  <si>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</si>
  <si>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</si>
  <si>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Carla Merlano</t>
  </si>
  <si>
    <t>clmerlano@hotmail.com</t>
  </si>
  <si>
    <t>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</si>
</sst>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lmerlan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210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220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211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212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213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217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214</v>
      </c>
    </row>
    <row r="30" spans="2:9">
      <c r="C30" s="55" t="s">
        <v>215</v>
      </c>
    </row>
    <row r="31" spans="2:9">
      <c r="C31" s="55" t="s">
        <v>221</v>
      </c>
    </row>
    <row r="32" spans="2:9">
      <c r="C32" s="55" t="s">
        <v>216</v>
      </c>
    </row>
    <row r="33" spans="2:3">
      <c r="B33" s="56" t="s">
        <v>67</v>
      </c>
      <c r="C33" s="57" t="s">
        <v>209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H83" sqref="H83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222</v>
      </c>
      <c r="F3" s="201"/>
      <c r="G3" s="202"/>
      <c r="H3" s="121"/>
      <c r="I3" s="121"/>
      <c r="J3" s="122" t="s">
        <v>30</v>
      </c>
      <c r="K3" s="203" t="s">
        <v>223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Dinamarca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3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0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Argentina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3</v>
      </c>
      <c r="P40" s="99">
        <f>IF('No modificar!!'!AJ34=1,'No modificar!!'!X34,IF('No modificar!!'!AJ35=1,'No modificar!!'!X35,IF('No modificar!!'!AJ36=1,'No modificar!!'!X36,'No modificar!!'!X37)))</f>
        <v>0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2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219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3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218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Dinamarca</v>
      </c>
      <c r="E10" s="184">
        <v>2</v>
      </c>
      <c r="F10" s="169"/>
      <c r="G10" s="185" t="str">
        <f>IF(E10&gt;E11,D10,IF(E11&gt;E10,D11,"Manualmente"))</f>
        <v>Dinamarca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187</v>
      </c>
      <c r="K12" s="206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189</v>
      </c>
      <c r="N13" s="206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Portugal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Portugal</v>
      </c>
      <c r="K23" s="185">
        <v>3</v>
      </c>
      <c r="L23" s="169"/>
      <c r="M23" s="206" t="s">
        <v>190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1</v>
      </c>
      <c r="F24" s="169"/>
      <c r="G24" s="185" t="str">
        <f>IF(E24&gt;E25,D24,IF(E25&gt;E24,D25,"Manualmente"))</f>
        <v>Francia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188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2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/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0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2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Dinamarca</v>
      </c>
      <c r="D57" s="172">
        <f>'Fase final'!E10</f>
        <v>2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1</v>
      </c>
      <c r="E61" s="172">
        <f>'Fase final'!E25</f>
        <v>2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2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2</v>
      </c>
      <c r="F66" s="53" t="str">
        <f>'Fase final'!G10</f>
        <v>Dinamarca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2</v>
      </c>
      <c r="F68" s="49" t="str">
        <f>'Fase final'!G24</f>
        <v>Francia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Dinamarca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191</v>
      </c>
      <c r="C86" s="161" t="str">
        <f>'Fase final'!D24</f>
        <v>Nigeria</v>
      </c>
      <c r="D86"/>
    </row>
    <row r="87" spans="2:6" s="153" customFormat="1">
      <c r="B87" s="159" t="s">
        <v>192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193</v>
      </c>
      <c r="C88" s="161" t="str">
        <f>'Fase final'!D14</f>
        <v>Brasil</v>
      </c>
      <c r="E88" s="154"/>
      <c r="F88" s="154"/>
    </row>
    <row r="89" spans="2:6" s="153" customFormat="1">
      <c r="B89" s="159" t="s">
        <v>194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195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196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197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198</v>
      </c>
      <c r="C93" s="161" t="str">
        <f>'Fase final'!D32</f>
        <v>Bélgica</v>
      </c>
      <c r="E93" s="154"/>
      <c r="F93" s="154"/>
    </row>
    <row r="94" spans="2:6" s="153" customFormat="1">
      <c r="B94" s="159" t="s">
        <v>199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200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Dinamarca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201</v>
      </c>
      <c r="C108" s="65" t="str">
        <f>C72</f>
        <v>Uruguay</v>
      </c>
      <c r="D108"/>
      <c r="E108"/>
      <c r="F108"/>
    </row>
    <row r="109" spans="2:6">
      <c r="B109" s="9" t="s">
        <v>202</v>
      </c>
      <c r="C109" s="13" t="str">
        <f>F72</f>
        <v>Brasil</v>
      </c>
      <c r="D109"/>
      <c r="E109"/>
      <c r="F109"/>
    </row>
    <row r="110" spans="2:6">
      <c r="B110" s="9" t="s">
        <v>203</v>
      </c>
      <c r="C110" s="13" t="str">
        <f>C73</f>
        <v>Portugal</v>
      </c>
      <c r="D110"/>
      <c r="E110"/>
      <c r="F110"/>
    </row>
    <row r="111" spans="2:6" ht="15.75" thickBot="1">
      <c r="B111" s="11" t="s">
        <v>204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205</v>
      </c>
      <c r="C114" s="54" t="str">
        <f>C76</f>
        <v>Uruguay</v>
      </c>
    </row>
    <row r="115" spans="2:6">
      <c r="B115" s="9" t="s">
        <v>206</v>
      </c>
      <c r="C115" s="13" t="str">
        <f>F76</f>
        <v>Portugal</v>
      </c>
      <c r="D115"/>
      <c r="E115"/>
      <c r="F115"/>
    </row>
    <row r="116" spans="2:6">
      <c r="B116" s="9" t="s">
        <v>207</v>
      </c>
      <c r="C116" s="13" t="str">
        <f>C77</f>
        <v>Brasil</v>
      </c>
      <c r="D116"/>
      <c r="E116"/>
      <c r="F116"/>
    </row>
    <row r="117" spans="2:6" ht="15.75" thickBot="1">
      <c r="B117" s="11" t="s">
        <v>208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7</v>
      </c>
      <c r="Z14" s="22">
        <f>D14+D16+D18</f>
        <v>1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4</v>
      </c>
      <c r="Z15" s="6">
        <f>C14+D17+D19</f>
        <v>3</v>
      </c>
      <c r="AA15" s="6">
        <f>Y15-Z15</f>
        <v>1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4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0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6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6</v>
      </c>
      <c r="Z27" s="16">
        <f>C25+C27+C28</f>
        <v>3</v>
      </c>
      <c r="AA27" s="16">
        <f>Y27-Z27</f>
        <v>3</v>
      </c>
      <c r="AB27" s="12">
        <f>3*V27+W27</f>
        <v>7</v>
      </c>
      <c r="AD27">
        <f>IF(OR(AB27&gt;AB24,AND(AB27=AB24,AA27&gt;AA24),AND(AB27=AB24,AA27=AA24,Y27&gt;Y24)),1,0)</f>
        <v>1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3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3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2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0</v>
      </c>
      <c r="D34" s="96">
        <f>'Fase de grupos'!I37</f>
        <v>0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0</v>
      </c>
      <c r="W34" s="95">
        <f>H40</f>
        <v>3</v>
      </c>
      <c r="X34" s="95">
        <f>I40</f>
        <v>0</v>
      </c>
      <c r="Y34" s="95">
        <f>C34+C36+C38</f>
        <v>3</v>
      </c>
      <c r="Z34" s="95">
        <f>D34+D36+D38</f>
        <v>3</v>
      </c>
      <c r="AA34" s="95">
        <f>Y34-Z34</f>
        <v>0</v>
      </c>
      <c r="AB34" s="8">
        <f>3*V34+W34</f>
        <v>3</v>
      </c>
      <c r="AD34">
        <f>IF(OR(AB34&gt;AB35,AND(AB34=AB35,AA34&gt;AA35),AND(AB34=AB35,AA34=AA35,Y34&gt;Y35)),1,0)</f>
        <v>0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2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1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2</v>
      </c>
      <c r="Z36" s="6">
        <f>D35+C36+C39</f>
        <v>4</v>
      </c>
      <c r="AA36" s="6">
        <f>Y36-Z36</f>
        <v>-2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4</v>
      </c>
      <c r="Z37" s="97">
        <f>C35+C37+C38</f>
        <v>2</v>
      </c>
      <c r="AA37" s="97">
        <f>Y37-Z37</f>
        <v>2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0</v>
      </c>
      <c r="H40" s="91">
        <f t="shared" ref="H40:N40" si="3">SUM(H34:H39)</f>
        <v>3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2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2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2</v>
      </c>
      <c r="X46" s="6">
        <f>O50</f>
        <v>0</v>
      </c>
      <c r="Y46" s="6">
        <f>C45+D46+D49</f>
        <v>5</v>
      </c>
      <c r="Z46" s="6">
        <f>D45+C46+C49</f>
        <v>3</v>
      </c>
      <c r="AA46" s="6">
        <f>Y46-Z46</f>
        <v>2</v>
      </c>
      <c r="AB46" s="10">
        <f>3*V46+W46</f>
        <v>5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5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1</v>
      </c>
      <c r="N50" s="91">
        <f t="shared" si="4"/>
        <v>2</v>
      </c>
      <c r="O50" s="92">
        <f>SUM(O44:O49)</f>
        <v>0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3</v>
      </c>
      <c r="AA55" s="6">
        <f>Y55-Z55</f>
        <v>2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8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1</v>
      </c>
      <c r="X64" s="95">
        <f>I70</f>
        <v>1</v>
      </c>
      <c r="Y64" s="95">
        <f>C64+C66+C68</f>
        <v>3</v>
      </c>
      <c r="Z64" s="95">
        <f>D64+D66+D68</f>
        <v>3</v>
      </c>
      <c r="AA64" s="95">
        <f>Y64-Z64</f>
        <v>0</v>
      </c>
      <c r="AB64" s="8">
        <f>3*V64+W64</f>
        <v>4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3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2</v>
      </c>
      <c r="Z66" s="6">
        <f>D65+C66+C69</f>
        <v>3</v>
      </c>
      <c r="AA66" s="6">
        <f>Y66-Z66</f>
        <v>-1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1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4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1</v>
      </c>
      <c r="Z75" s="6">
        <f>C74+D77+D79</f>
        <v>5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1</v>
      </c>
      <c r="AA76" s="6">
        <f>Y76-Z76</f>
        <v>6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2</v>
      </c>
      <c r="Z77" s="97">
        <f>C75+C77+C78</f>
        <v>2</v>
      </c>
      <c r="AA77" s="97">
        <f>Y77-Z77</f>
        <v>0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2018-06-09T00:38:34Z</dcterms:modified>
</cp:coreProperties>
</file>