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tebook\Google Drive\1 - Documentos GJP\Argos\PENCA RUSIA 2018\"/>
    </mc:Choice>
  </mc:AlternateContent>
  <xr:revisionPtr revIDLastSave="0" documentId="13_ncr:1_{031A3E92-F04F-4D07-8CAB-B87D1B078909}" xr6:coauthVersionLast="33" xr6:coauthVersionMax="33" xr10:uidLastSave="{00000000-0000-0000-0000-000000000000}"/>
  <bookViews>
    <workbookView xWindow="0" yWindow="0" windowWidth="19008" windowHeight="9216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J17" i="2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F4" i="7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4" i="3"/>
  <c r="AD37" i="3" s="1"/>
  <c r="AB36" i="3"/>
  <c r="AD36" i="3" s="1"/>
  <c r="AB46" i="3"/>
  <c r="AE46" i="3" s="1"/>
  <c r="AB17" i="3"/>
  <c r="AB75" i="3"/>
  <c r="AE65" i="3"/>
  <c r="AB47" i="3"/>
  <c r="AB35" i="3"/>
  <c r="AD34" i="3" s="1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F37" i="3"/>
  <c r="AE34" i="3"/>
  <c r="AE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38" i="2"/>
  <c r="S39" i="2"/>
  <c r="N40" i="2"/>
  <c r="T40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C57" i="7"/>
  <c r="G10" i="5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<sst xmlns="http://schemas.openxmlformats.org/spreadsheetml/2006/main" count="461" uniqueCount="230">
  <si>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</si>
  <si>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</si>
  <si>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</si>
  <si>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</si>
  <si>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</si>
  <si>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</si>
  <si>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</si>
  <si>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</si>
  <si>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</si>
  <si>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</si>
  <si>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</si>
  <si>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</si>
  <si>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</si>
  <si>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</si>
  <si>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</si>
  <si>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</si>
  <si>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</si>
  <si>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</si>
  <si>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</si>
  <si>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</si>
  <si>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</si>
  <si>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</si>
  <si>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</si>
  <si>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</si>
  <si>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</si>
  <si>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</si>
  <si>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</si>
  <si>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</si>
  <si>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</si>
  <si>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</si>
  <si>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</si>
  <si>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</si>
  <si>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</si>
  <si>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</si>
  <si>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</si>
  <si>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</si>
  <si>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</si>
  <si>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</si>
  <si>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</si>
  <si>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</si>
  <si>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</si>
  <si>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</si>
  <si>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</si>
  <si>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</si>
  <si>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</si>
  <si>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</si>
  <si>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</si>
  <si>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</si>
  <si>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</si>
  <si>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</si>
  <si>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</si>
  <si>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</si>
  <si>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</si>
  <si>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</si>
  <si>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</si>
  <si>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</si>
  <si>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</si>
  <si>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</si>
  <si>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</si>
  <si>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</si>
  <si>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</si>
  <si>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</si>
  <si>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</si>
  <si>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</si>
  <si>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</si>
  <si>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</si>
  <si>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</si>
  <si>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</si>
  <si>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</si>
  <si>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</si>
  <si>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</si>
  <si>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</si>
  <si>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</si>
  <si>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</si>
  <si>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</si>
  <si>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</si>
  <si>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</si>
  <si>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</si>
  <si>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</si>
  <si>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</si>
  <si>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</si>
  <si>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</si>
  <si>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</si>
  <si>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</si>
  <si>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</si>
  <si>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</si>
  <si>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</si>
  <si>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</si>
  <si>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</si>
  <si>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</si>
  <si>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</si>
  <si>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</si>
  <si>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</si>
  <si>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</si>
  <si>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</si>
  <si>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</si>
  <si>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</si>
  <si>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</si>
  <si>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</si>
  <si>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</si>
  <si>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</si>
  <si>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</si>
  <si>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</si>
  <si>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</si>
  <si>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</si>
  <si>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</si>
  <si>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</si>
  <si>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</si>
  <si>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</si>
  <si>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</si>
  <si>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</si>
  <si>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</si>
  <si>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</si>
  <si>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</si>
  <si>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</si>
  <si>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</si>
  <si>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</si>
  <si>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</si>
  <si>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</si>
  <si>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</si>
  <si>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</si>
  <si>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</si>
  <si>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</si>
  <si>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</si>
  <si>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</si>
  <si>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</si>
  <si>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</si>
  <si>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</si>
  <si>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</si>
  <si>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</si>
  <si>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</si>
  <si>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</si>
  <si>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</si>
  <si>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</si>
  <si>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</si>
  <si>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</si>
  <si>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</si>
  <si>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</si>
  <si>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</si>
  <si>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</si>
  <si>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</si>
  <si>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</si>
  <si>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</si>
  <si>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</si>
  <si>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</si>
  <si>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</si>
  <si>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</si>
  <si>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</si>
  <si>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</si>
  <si>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</si>
  <si>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</si>
  <si>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</si>
  <si>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</si>
  <si>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</si>
  <si>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</si>
  <si>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</si>
  <si>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</si>
  <si>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</si>
  <si>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</si>
  <si>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</si>
  <si>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</si>
  <si>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</si>
  <si>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</si>
  <si>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</si>
  <si>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</si>
  <si>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</si>
  <si>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</si>
  <si>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</si>
  <si>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</si>
  <si>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</si>
  <si>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</si>
  <si>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</si>
  <si>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</si>
  <si>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</si>
  <si>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</si>
  <si>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</si>
  <si>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</si>
  <si>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</si>
  <si>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</si>
  <si>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</si>
  <si>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</si>
  <si>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</si>
  <si>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</si>
  <si>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</si>
  <si>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</si>
  <si>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</si>
  <si>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</si>
  <si>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</si>
  <si>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</si>
  <si>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</si>
  <si>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</si>
  <si>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</si>
  <si>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</si>
  <si>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</si>
  <si>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</si>
  <si>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</si>
  <si>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</si>
  <si>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</si>
  <si>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</si>
  <si>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</si>
  <si>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</si>
  <si>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</si>
  <si>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</si>
  <si>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</si>
  <si>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</si>
  <si>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</si>
  <si>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</si>
  <si>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</si>
  <si>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</si>
  <si>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</si>
  <si>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</si>
  <si>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</si>
  <si>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</si>
  <si>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</si>
  <si>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</si>
  <si>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</si>
  <si>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</si>
  <si>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</si>
  <si>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</si>
  <si>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</si>
  <si>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</si>
  <si>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</si>
  <si>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</si>
  <si>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Guillermo Pizza</t>
  </si>
  <si>
    <t>guillermopizza@gmail.com</t>
  </si>
  <si>
    <t>INGLATERRA</t>
  </si>
  <si>
    <t>DINAMARCA</t>
  </si>
  <si>
    <t>FRANCIA</t>
  </si>
  <si>
    <t>COLOMBIA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</si>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</sst>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illermopizz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9" sqref="C39"/>
    </sheetView>
  </sheetViews>
  <sheetFormatPr baseColWidth="10" defaultRowHeight="14.4"/>
  <cols>
    <col min="1" max="1" width="2.6640625" customWidth="1"/>
    <col min="2" max="2" width="18.44140625" style="1" bestFit="1" customWidth="1"/>
    <col min="3" max="3" width="112.88671875" customWidth="1"/>
    <col min="4" max="4" width="1.6640625" customWidth="1"/>
    <col min="5" max="5" width="11.44140625" style="1"/>
    <col min="6" max="7" width="3.6640625" style="1" customWidth="1"/>
    <col min="8" max="9" width="11.441406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4" workbookViewId="0">
      <selection activeCell="H20" sqref="H20"/>
    </sheetView>
  </sheetViews>
  <sheetFormatPr baseColWidth="10" defaultRowHeight="14.4"/>
  <cols>
    <col min="1" max="1" width="2.88671875" style="67" customWidth="1"/>
    <col min="2" max="2" width="3.6640625" customWidth="1"/>
    <col min="3" max="3" width="4.88671875" customWidth="1"/>
    <col min="4" max="4" width="15.6640625" customWidth="1"/>
    <col min="5" max="5" width="8" customWidth="1"/>
    <col min="6" max="6" width="22" bestFit="1" customWidth="1"/>
    <col min="7" max="7" width="15.6640625" customWidth="1"/>
    <col min="8" max="9" width="4.6640625" customWidth="1"/>
    <col min="10" max="10" width="15.6640625" customWidth="1"/>
    <col min="11" max="11" width="3.6640625" customWidth="1"/>
    <col min="12" max="12" width="3.6640625" style="1" customWidth="1"/>
    <col min="13" max="13" width="15.6640625" customWidth="1"/>
    <col min="14" max="18" width="3.6640625" customWidth="1"/>
    <col min="19" max="19" width="5.6640625" customWidth="1"/>
    <col min="20" max="20" width="4.6640625" customWidth="1"/>
    <col min="21" max="21" width="2.6640625" style="55" customWidth="1"/>
    <col min="22" max="22" width="25.109375" customWidth="1"/>
    <col min="23" max="23" width="2.6640625" customWidth="1"/>
    <col min="24" max="25" width="11.44140625" style="36" customWidth="1"/>
    <col min="26" max="30" width="11.44140625" style="36"/>
    <col min="31" max="39" width="11.441406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2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3</v>
      </c>
      <c r="P10" s="99">
        <f>IF('No modificar!!'!AJ4=1,'No modificar!!'!X4,IF('No modificar!!'!AJ5=1,'No modificar!!'!X5,IF('No modificar!!'!AJ6=1,'No modificar!!'!X6,'No modificar!!'!X7)))</f>
        <v>0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2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2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5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2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1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3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-6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3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711CACED-0535-47B8-BBE9-F42E287B61E1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10" workbookViewId="0">
      <selection activeCell="P18" sqref="P18"/>
    </sheetView>
  </sheetViews>
  <sheetFormatPr baseColWidth="10" defaultRowHeight="14.4"/>
  <cols>
    <col min="1" max="1" width="2.6640625" style="67" customWidth="1"/>
    <col min="2" max="2" width="3.6640625" style="32" customWidth="1"/>
    <col min="3" max="3" width="10.44140625" style="150" bestFit="1" customWidth="1"/>
    <col min="4" max="4" width="13.109375" style="150" customWidth="1"/>
    <col min="5" max="5" width="3.6640625" style="150" customWidth="1"/>
    <col min="6" max="6" width="3.6640625" style="142" customWidth="1"/>
    <col min="7" max="7" width="17.5546875" style="1" customWidth="1"/>
    <col min="8" max="8" width="3.6640625" style="1" customWidth="1"/>
    <col min="9" max="9" width="3.6640625" style="32" customWidth="1"/>
    <col min="10" max="10" width="18.6640625" style="1" customWidth="1"/>
    <col min="11" max="11" width="3.6640625" style="1" customWidth="1"/>
    <col min="12" max="12" width="7.44140625" style="32" customWidth="1"/>
    <col min="13" max="13" width="16.6640625" style="1" customWidth="1"/>
    <col min="14" max="14" width="3.6640625" style="1" customWidth="1"/>
    <col min="15" max="15" width="3.6640625" style="32" customWidth="1"/>
    <col min="16" max="16" width="15.6640625" style="1" customWidth="1"/>
    <col min="17" max="17" width="3.6640625" style="1" customWidth="1"/>
    <col min="18" max="18" width="3.6640625" style="32" customWidth="1"/>
    <col min="19" max="19" width="15.6640625" style="1" customWidth="1"/>
    <col min="20" max="20" width="3.6640625" style="32" customWidth="1"/>
    <col min="21" max="25" width="11.441406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8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227</v>
      </c>
      <c r="K9" s="185">
        <v>4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39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227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225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229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399999999999999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2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/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2</v>
      </c>
      <c r="F24" s="169"/>
      <c r="G24" s="185" t="s">
        <v>226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/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228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4.4"/>
  <cols>
    <col min="1" max="1" width="3.6640625" customWidth="1"/>
    <col min="2" max="2" width="4.6640625" style="1" bestFit="1" customWidth="1"/>
    <col min="3" max="3" width="13.44140625" style="1" bestFit="1" customWidth="1"/>
    <col min="4" max="5" width="2" style="1" bestFit="1" customWidth="1"/>
    <col min="6" max="6" width="15.6640625" style="1" bestFit="1" customWidth="1"/>
    <col min="7" max="7" width="3.6640625" customWidth="1"/>
    <col min="8" max="8" width="3" bestFit="1" customWidth="1"/>
    <col min="9" max="9" width="15.6640625" customWidth="1"/>
    <col min="10" max="11" width="3.6640625" customWidth="1"/>
    <col min="12" max="12" width="15.6640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2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3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2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2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2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2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2</v>
      </c>
      <c r="E61" s="172">
        <f>'Fase final'!E25</f>
        <v>2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0</v>
      </c>
      <c r="F68" s="49" t="str">
        <f>'Fase final'!G24</f>
        <v>DINAMARCA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" thickBot="1"/>
    <row r="72" spans="2:6">
      <c r="B72" s="63">
        <v>61</v>
      </c>
      <c r="C72" s="64" t="str">
        <f>'Fase final'!J9</f>
        <v>FRANCIA</v>
      </c>
      <c r="D72" s="64">
        <f>'Fase final'!K9</f>
        <v>4</v>
      </c>
      <c r="E72" s="64">
        <f>'Fase final'!K16</f>
        <v>1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1</v>
      </c>
      <c r="F76" s="43" t="str">
        <f>'Fase final'!M14</f>
        <v>Portugal</v>
      </c>
    </row>
    <row r="77" spans="2:6" ht="15" thickBot="1">
      <c r="B77" s="11">
        <v>64</v>
      </c>
      <c r="C77" s="16" t="str">
        <f>'Fase final'!M22</f>
        <v>Brasil</v>
      </c>
      <c r="D77" s="16">
        <f>'Fase final'!N22</f>
        <v>0</v>
      </c>
      <c r="E77" s="16">
        <f>'Fase final'!N24</f>
        <v>0</v>
      </c>
      <c r="F77" s="14" t="str">
        <f>'Fase final'!M24</f>
        <v>Alemania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DINAMARCA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RONALDO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4.4"/>
  <cols>
    <col min="1" max="1" width="4.6640625" customWidth="1"/>
    <col min="2" max="2" width="15.6640625" customWidth="1"/>
    <col min="3" max="4" width="5.6640625" customWidth="1"/>
    <col min="5" max="5" width="15.6640625" customWidth="1"/>
    <col min="6" max="20" width="4.6640625" customWidth="1"/>
    <col min="21" max="21" width="15.6640625" style="1" customWidth="1"/>
    <col min="22" max="27" width="3.6640625" customWidth="1"/>
    <col min="28" max="28" width="4.6640625" customWidth="1"/>
    <col min="29" max="36" width="3.6640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1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3</v>
      </c>
      <c r="X5" s="6">
        <f>L10</f>
        <v>0</v>
      </c>
      <c r="Y5" s="6">
        <f>D4+C7+C9</f>
        <v>3</v>
      </c>
      <c r="Z5" s="6">
        <f>C4+D7+D9</f>
        <v>3</v>
      </c>
      <c r="AA5" s="6">
        <f>Y5-Z5</f>
        <v>0</v>
      </c>
      <c r="AB5" s="10">
        <f>3*V5+W5</f>
        <v>3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2</v>
      </c>
      <c r="Z6" s="6">
        <f>D5+C6+C9</f>
        <v>6</v>
      </c>
      <c r="AA6" s="6">
        <f>Y6-Z6</f>
        <v>-4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" thickBot="1">
      <c r="B7" s="1" t="str">
        <f>'Fase de grupos'!G10</f>
        <v>Arabia Saudita</v>
      </c>
      <c r="C7" s="9">
        <f>'Fase de grupos'!H10</f>
        <v>2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1</v>
      </c>
      <c r="L7" s="13">
        <f>IF(C7&lt;D7,1,0)</f>
        <v>0</v>
      </c>
      <c r="M7" s="9"/>
      <c r="N7" s="6"/>
      <c r="O7" s="13"/>
      <c r="P7" s="6">
        <f>IF(D7&gt;C7,1,0)</f>
        <v>0</v>
      </c>
      <c r="Q7" s="6">
        <f>IF(D7=C7,1,0)</f>
        <v>1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3</v>
      </c>
      <c r="L10" s="3">
        <f t="shared" si="0"/>
        <v>0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2</v>
      </c>
      <c r="X15" s="6">
        <f>L20</f>
        <v>0</v>
      </c>
      <c r="Y15" s="6">
        <f>D14+C17+C19</f>
        <v>5</v>
      </c>
      <c r="Z15" s="6">
        <f>C14+D17+D19</f>
        <v>2</v>
      </c>
      <c r="AA15" s="6">
        <f>Y15-Z15</f>
        <v>3</v>
      </c>
      <c r="AB15" s="10">
        <f>3*V15+W15</f>
        <v>5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2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5</v>
      </c>
      <c r="Z16" s="6">
        <f>D15+C16+C19</f>
        <v>4</v>
      </c>
      <c r="AA16" s="6">
        <f>Y16-Z16</f>
        <v>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7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1</v>
      </c>
      <c r="K20" s="19">
        <f t="shared" si="1"/>
        <v>2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2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3</v>
      </c>
      <c r="Z35" s="6">
        <f>C34+D37+D39</f>
        <v>5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2</v>
      </c>
      <c r="Z36" s="6">
        <f>D35+C36+C39</f>
        <v>3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4</v>
      </c>
      <c r="Z37" s="97">
        <f>C35+C37+C38</f>
        <v>2</v>
      </c>
      <c r="AA37" s="97">
        <f>Y37-Z37</f>
        <v>2</v>
      </c>
      <c r="AB37" s="12">
        <f>3*V37+W37</f>
        <v>5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6</v>
      </c>
      <c r="Z47" s="97">
        <f>C45+C47+C48</f>
        <v>4</v>
      </c>
      <c r="AA47" s="97">
        <f>Y47-Z47</f>
        <v>2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2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6</v>
      </c>
      <c r="Z55" s="6">
        <f>C54+D57+D59</f>
        <v>6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" thickBot="1">
      <c r="B57" s="1" t="str">
        <f>'Fase de grupos'!G60</f>
        <v>México</v>
      </c>
      <c r="C57" s="9">
        <f>'Fase de grupos'!H60</f>
        <v>3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4</v>
      </c>
      <c r="Z57" s="97">
        <f>C55+C57+C58</f>
        <v>6</v>
      </c>
      <c r="AA57" s="97">
        <f>Y57-Z57</f>
        <v>-2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3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2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3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5</v>
      </c>
      <c r="Z74" s="95">
        <f>D74+D76+D78</f>
        <v>6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6</v>
      </c>
      <c r="Z75" s="6">
        <f>C74+D77+D79</f>
        <v>5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4</v>
      </c>
      <c r="Z77" s="97">
        <f>C75+C77+C78</f>
        <v>6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Guillermo Pizza Jiménez</cp:lastModifiedBy>
  <dcterms:created xsi:type="dcterms:W3CDTF">2010-03-03T16:28:09Z</dcterms:created>
  <dcterms:modified xsi:type="dcterms:W3CDTF">2018-06-14T21:36:36Z</dcterms:modified>
</cp:coreProperties>
</file>