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 2018\"/>
    </mc:Choice>
  </mc:AlternateContent>
  <xr:revisionPtr revIDLastSave="0" documentId="8_{62F72982-7C03-4249-B0B2-08F73FE16C08}" xr6:coauthVersionLast="33" xr6:coauthVersionMax="33" xr10:uidLastSave="{00000000-0000-0000-0000-000000000000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Z7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46" i="3"/>
  <c r="AE46" i="3" s="1"/>
  <c r="AB17" i="3"/>
  <c r="AB75" i="3"/>
  <c r="AE65" i="3"/>
  <c r="AB47" i="3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R38" i="2"/>
  <c r="S38" i="2"/>
  <c r="R40" i="2"/>
  <c r="N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58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<sst xmlns="http://schemas.openxmlformats.org/spreadsheetml/2006/main" count="461" uniqueCount="228">
  <si>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</si>
  <si>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</si>
  <si>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</si>
  <si>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</si>
  <si>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</si>
  <si>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</si>
  <si>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</si>
  <si>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</si>
  <si>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</si>
  <si>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</si>
  <si>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</si>
  <si>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</si>
  <si>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</si>
  <si>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</si>
  <si>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</si>
  <si>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</si>
  <si>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</si>
  <si>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</si>
  <si>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</si>
  <si>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</si>
  <si>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</si>
  <si>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</si>
  <si>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</si>
  <si>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</si>
  <si>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</si>
  <si>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</si>
  <si>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</si>
  <si>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</si>
  <si>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</si>
  <si>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</si>
  <si>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</si>
  <si>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</si>
  <si>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</si>
  <si>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</si>
  <si>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</si>
  <si>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</si>
  <si>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</si>
  <si>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</si>
  <si>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</si>
  <si>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</si>
  <si>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</si>
  <si>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</si>
  <si>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</si>
  <si>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</si>
  <si>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</si>
  <si>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</si>
  <si>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</si>
  <si>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</si>
  <si>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</si>
  <si>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</si>
  <si>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</si>
  <si>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</si>
  <si>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</si>
  <si>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</si>
  <si>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</si>
  <si>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</si>
  <si>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</si>
  <si>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</si>
  <si>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</si>
  <si>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</si>
  <si>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</si>
  <si>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</si>
  <si>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</si>
  <si>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</si>
  <si>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</si>
  <si>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</si>
  <si>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</si>
  <si>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</si>
  <si>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</si>
  <si>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</si>
  <si>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</si>
  <si>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</si>
  <si>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</si>
  <si>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</si>
  <si>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</si>
  <si>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</si>
  <si>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</si>
  <si>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</si>
  <si>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</si>
  <si>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</si>
  <si>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</si>
  <si>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</si>
  <si>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</si>
  <si>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</si>
  <si>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</si>
  <si>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</si>
  <si>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</si>
  <si>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</si>
  <si>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</si>
  <si>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</si>
  <si>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</si>
  <si>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</si>
  <si>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</si>
  <si>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</si>
  <si>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</si>
  <si>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</si>
  <si>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</si>
  <si>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</si>
  <si>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</si>
  <si>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</si>
  <si>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</si>
  <si>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</si>
  <si>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</si>
  <si>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</si>
  <si>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</si>
  <si>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</si>
  <si>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</si>
  <si>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</si>
  <si>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</si>
  <si>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</si>
  <si>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</si>
  <si>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</si>
  <si>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</si>
  <si>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</si>
  <si>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</si>
  <si>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</si>
  <si>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</si>
  <si>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</si>
  <si>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</si>
  <si>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</si>
  <si>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</si>
  <si>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</si>
  <si>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</si>
  <si>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</si>
  <si>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</si>
  <si>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</si>
  <si>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</si>
  <si>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</si>
  <si>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</si>
  <si>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</si>
  <si>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</si>
  <si>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</si>
  <si>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</si>
  <si>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</si>
  <si>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</si>
  <si>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</si>
  <si>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</si>
  <si>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</si>
  <si>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</si>
  <si>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</si>
  <si>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</si>
  <si>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</si>
  <si>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</si>
  <si>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</si>
  <si>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</si>
  <si>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</si>
  <si>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</si>
  <si>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</si>
  <si>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</si>
  <si>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</si>
  <si>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</si>
  <si>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</si>
  <si>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</si>
  <si>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</si>
  <si>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</si>
  <si>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</si>
  <si>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</si>
  <si>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</si>
  <si>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</si>
  <si>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</si>
  <si>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</si>
  <si>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</si>
  <si>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</si>
  <si>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</si>
  <si>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</si>
  <si>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</si>
  <si>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</si>
  <si>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</si>
  <si>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</si>
  <si>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</si>
  <si>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</si>
  <si>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</si>
  <si>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</si>
  <si>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</si>
  <si>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</si>
  <si>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</si>
  <si>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</si>
  <si>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</si>
  <si>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</si>
  <si>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</si>
  <si>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</si>
  <si>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</si>
  <si>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</si>
  <si>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</si>
  <si>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</si>
  <si>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</si>
  <si>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</si>
  <si>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</si>
  <si>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</si>
  <si>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</si>
  <si>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</si>
  <si>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</si>
  <si>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</si>
  <si>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</si>
  <si>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</si>
  <si>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</si>
  <si>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</si>
  <si>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</si>
  <si>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</si>
  <si>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</si>
  <si>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</si>
  <si>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</si>
  <si>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</si>
  <si>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</si>
  <si>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</si>
  <si>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</si>
  <si>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</si>
  <si>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</si>
  <si>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</si>
  <si>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</si>
  <si>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</si>
  <si>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</si>
  <si>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</si>
  <si>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</si>
  <si>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</si>
  <si>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</si>
  <si>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</si>
  <si>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</si>
  <si>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</si>
  <si>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</si>
  <si>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</si>
  <si>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</si>
  <si>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</si>
  <si>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Ramiro TATA Martinez</t>
  </si>
  <si>
    <t>rmmartinez@adinet.com.uy</t>
  </si>
  <si>
    <t>Peru</t>
  </si>
  <si>
    <t>Belgica</t>
  </si>
  <si>
    <t>Dembele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</si>
</sst>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mmartinez@adinet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baseColWidth="10" defaultRowHeight="15" x14ac:dyDescent="0.2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 x14ac:dyDescent="0.25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3">
      <c r="C3" t="s">
        <v>49</v>
      </c>
      <c r="E3" s="196" t="s">
        <v>83</v>
      </c>
      <c r="F3" s="196"/>
      <c r="G3" s="196"/>
      <c r="H3" s="196"/>
      <c r="I3" s="196"/>
    </row>
    <row r="4" spans="2:9" x14ac:dyDescent="0.25">
      <c r="C4" t="s">
        <v>61</v>
      </c>
      <c r="E4" s="70"/>
      <c r="F4" s="71"/>
      <c r="G4" s="71"/>
      <c r="H4" s="71"/>
      <c r="I4" s="72"/>
    </row>
    <row r="5" spans="2:9" ht="14.25" customHeight="1" x14ac:dyDescent="0.25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5">
      <c r="B6" s="154"/>
      <c r="C6" s="153" t="s">
        <v>211</v>
      </c>
      <c r="E6" s="177"/>
      <c r="F6" s="169"/>
      <c r="G6" s="169"/>
      <c r="H6" s="169"/>
      <c r="I6" s="166"/>
    </row>
    <row r="7" spans="2:9" x14ac:dyDescent="0.25">
      <c r="C7" t="s">
        <v>51</v>
      </c>
      <c r="E7" s="73"/>
      <c r="F7" s="89"/>
      <c r="G7" s="89"/>
      <c r="H7" s="89"/>
      <c r="I7" s="24"/>
    </row>
    <row r="8" spans="2:9" x14ac:dyDescent="0.25">
      <c r="C8" t="s">
        <v>52</v>
      </c>
      <c r="E8" s="73"/>
      <c r="F8" s="89"/>
      <c r="G8" s="89"/>
      <c r="H8" s="89"/>
      <c r="I8" s="24"/>
    </row>
    <row r="9" spans="2:9" x14ac:dyDescent="0.25">
      <c r="C9" t="s">
        <v>54</v>
      </c>
      <c r="E9" s="73"/>
      <c r="F9" s="89"/>
      <c r="G9" s="89"/>
      <c r="H9" s="89"/>
      <c r="I9" s="24"/>
    </row>
    <row r="10" spans="2:9" x14ac:dyDescent="0.25">
      <c r="C10" t="s">
        <v>53</v>
      </c>
      <c r="E10" s="73"/>
      <c r="F10" s="89"/>
      <c r="G10" s="89"/>
      <c r="H10" s="89"/>
      <c r="I10" s="24"/>
    </row>
    <row r="11" spans="2:9" x14ac:dyDescent="0.25">
      <c r="C11" t="s">
        <v>77</v>
      </c>
      <c r="E11" s="73"/>
      <c r="F11" s="89"/>
      <c r="G11" s="89"/>
      <c r="H11" s="89"/>
      <c r="I11" s="24"/>
    </row>
    <row r="12" spans="2:9" x14ac:dyDescent="0.25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5">
      <c r="C13" t="s">
        <v>66</v>
      </c>
      <c r="E13" s="73"/>
      <c r="F13" s="89"/>
      <c r="G13" s="89"/>
      <c r="H13" s="89"/>
      <c r="I13" s="24"/>
    </row>
    <row r="14" spans="2:9" x14ac:dyDescent="0.25">
      <c r="C14" t="s">
        <v>63</v>
      </c>
      <c r="E14" s="73"/>
      <c r="F14" s="89"/>
      <c r="G14" s="89"/>
      <c r="H14" s="89"/>
      <c r="I14" s="24"/>
    </row>
    <row r="15" spans="2:9" x14ac:dyDescent="0.25">
      <c r="C15" t="s">
        <v>64</v>
      </c>
      <c r="E15" s="73"/>
      <c r="F15" s="89"/>
      <c r="G15" s="89"/>
      <c r="H15" s="89"/>
      <c r="I15" s="24"/>
    </row>
    <row r="16" spans="2:9" x14ac:dyDescent="0.25">
      <c r="C16" t="s">
        <v>68</v>
      </c>
      <c r="E16" s="73"/>
      <c r="F16" s="89"/>
      <c r="G16" s="89"/>
      <c r="H16" s="89"/>
      <c r="I16" s="24"/>
    </row>
    <row r="17" spans="2:9" x14ac:dyDescent="0.25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 x14ac:dyDescent="0.3">
      <c r="C18" t="s">
        <v>72</v>
      </c>
      <c r="E18" s="76"/>
      <c r="F18" s="33"/>
      <c r="G18" s="33"/>
      <c r="H18" s="33"/>
      <c r="I18" s="25"/>
    </row>
    <row r="19" spans="2:9" x14ac:dyDescent="0.25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3">
      <c r="C20" t="s">
        <v>73</v>
      </c>
    </row>
    <row r="21" spans="2:9" ht="15.75" thickBot="1" x14ac:dyDescent="0.3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3">
      <c r="C22" t="s">
        <v>75</v>
      </c>
      <c r="E22" s="27"/>
      <c r="F22" s="61"/>
      <c r="G22" s="61"/>
      <c r="H22" s="61"/>
      <c r="I22" s="28"/>
    </row>
    <row r="23" spans="2:9" ht="15.75" thickBot="1" x14ac:dyDescent="0.3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3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3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3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3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3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5">
      <c r="C29" s="55" t="s">
        <v>215</v>
      </c>
    </row>
    <row r="30" spans="2:9" x14ac:dyDescent="0.25">
      <c r="C30" s="55" t="s">
        <v>216</v>
      </c>
    </row>
    <row r="31" spans="2:9" x14ac:dyDescent="0.25">
      <c r="C31" s="55" t="s">
        <v>222</v>
      </c>
    </row>
    <row r="32" spans="2:9" x14ac:dyDescent="0.25">
      <c r="C32" s="55" t="s">
        <v>217</v>
      </c>
    </row>
    <row r="33" spans="2:3" x14ac:dyDescent="0.25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67" workbookViewId="0">
      <selection activeCell="H83" sqref="H83"/>
    </sheetView>
  </sheetViews>
  <sheetFormatPr baseColWidth="10" defaultRowHeight="15" x14ac:dyDescent="0.2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 x14ac:dyDescent="0.3">
      <c r="A1" s="88"/>
      <c r="L1" s="69"/>
      <c r="U1" s="78"/>
    </row>
    <row r="2" spans="1:30" s="31" customFormat="1" ht="15.75" thickBot="1" x14ac:dyDescent="0.3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3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5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5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3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3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5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5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5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3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3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5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5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5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3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3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5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5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5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3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3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5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5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5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3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3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5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5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5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3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3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5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5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5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3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3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5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5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5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3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3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5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5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5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3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3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5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5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5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3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3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5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5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3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3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5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5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3</v>
      </c>
      <c r="T59" s="147">
        <f>IF('No modificar!!'!AJ54=2,'No modificar!!'!AB54,IF('No modificar!!'!AJ55=2,'No modificar!!'!AB55,IF('No modificar!!'!AJ56=2,'No modificar!!'!AB56,'No modificar!!'!AB57)))</f>
        <v>7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5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3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3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5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5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5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3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3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5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5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5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3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3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5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5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5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3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3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5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5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5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3</v>
      </c>
      <c r="P80" s="99">
        <f>IF('No modificar!!'!AJ74=1,'No modificar!!'!X74,IF('No modificar!!'!AJ75=1,'No modificar!!'!X75,IF('No modificar!!'!AJ76=1,'No modificar!!'!X76,'No modificar!!'!X77)))</f>
        <v>0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3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3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3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5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5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5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5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5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5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5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5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5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5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5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5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5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5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5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5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5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5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5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5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5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5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5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5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5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5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5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5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5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5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5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5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5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5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5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5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5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5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5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5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5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5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5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5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5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5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5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5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5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5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5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5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5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5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5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5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5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5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5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5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5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5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5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5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5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5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5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5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5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5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5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5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5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5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5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5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5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5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5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5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5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5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5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5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5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5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5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5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5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5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5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5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5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5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5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5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5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5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5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5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5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5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5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5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5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5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5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5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5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5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5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5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5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5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5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5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5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5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5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5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5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5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5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5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5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5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5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5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5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5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5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5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5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5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5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5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5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5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5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5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5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5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5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5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5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5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5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5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5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5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5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5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5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5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5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5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5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5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5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5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5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5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5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5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5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5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5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5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5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5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5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5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5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5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5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5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5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5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5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5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5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5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5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5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5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5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5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5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5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5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5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5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5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5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5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5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5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5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5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5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5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5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5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5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5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5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5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5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5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5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5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5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5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5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5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5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5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5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5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5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5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5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5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5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5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5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5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5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5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5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5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5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5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5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5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5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5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5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5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5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5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5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5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5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5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5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5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5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5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5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5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5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5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5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5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5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5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5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5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5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5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5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5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5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BD8CA16E-812C-4F7E-93AB-887193BFA2F7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M30" sqref="M30"/>
    </sheetView>
  </sheetViews>
  <sheetFormatPr baseColWidth="10" defaultRowHeight="15" x14ac:dyDescent="0.2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 x14ac:dyDescent="0.3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5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 x14ac:dyDescent="0.2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5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3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3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3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3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3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3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94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3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94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3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3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3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3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3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227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3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5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 x14ac:dyDescent="0.3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3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3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">
        <v>70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3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3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3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">
        <v>225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Belgica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3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5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3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3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3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3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226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3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">
        <v>226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3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3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5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5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5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5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5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5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5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5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5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5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5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5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5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5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5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5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5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5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5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5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5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5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5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5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5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5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5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5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RowHeight="15" x14ac:dyDescent="0.2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 x14ac:dyDescent="0.3"/>
    <row r="2" spans="2:6" x14ac:dyDescent="0.25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 x14ac:dyDescent="0.25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 x14ac:dyDescent="0.25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 x14ac:dyDescent="0.25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 x14ac:dyDescent="0.25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5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 x14ac:dyDescent="0.25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 x14ac:dyDescent="0.25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 x14ac:dyDescent="0.25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 x14ac:dyDescent="0.25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2</v>
      </c>
      <c r="F11" s="161" t="str">
        <f>'Fase de grupos'!J48</f>
        <v>Serbia</v>
      </c>
    </row>
    <row r="12" spans="2:6" s="153" customFormat="1" x14ac:dyDescent="0.25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1</v>
      </c>
      <c r="F12" s="161" t="str">
        <f>'Fase de grupos'!J57</f>
        <v>México</v>
      </c>
    </row>
    <row r="13" spans="2:6" s="153" customFormat="1" x14ac:dyDescent="0.25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 x14ac:dyDescent="0.25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5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 x14ac:dyDescent="0.25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0</v>
      </c>
      <c r="F16" s="161" t="str">
        <f>'Fase de grupos'!J77</f>
        <v>Senegal</v>
      </c>
    </row>
    <row r="17" spans="2:6" ht="15.75" thickBot="1" x14ac:dyDescent="0.3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 x14ac:dyDescent="0.25">
      <c r="B18" s="158"/>
      <c r="C18" s="158"/>
      <c r="D18" s="158"/>
      <c r="E18" s="158"/>
      <c r="F18" s="158"/>
    </row>
    <row r="19" spans="2:6" ht="15.75" thickBot="1" x14ac:dyDescent="0.3"/>
    <row r="20" spans="2:6" x14ac:dyDescent="0.25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 x14ac:dyDescent="0.25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 x14ac:dyDescent="0.25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 x14ac:dyDescent="0.25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 x14ac:dyDescent="0.25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 x14ac:dyDescent="0.25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 x14ac:dyDescent="0.25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 x14ac:dyDescent="0.25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 x14ac:dyDescent="0.25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0</v>
      </c>
      <c r="F28" s="161" t="str">
        <f>'Fase de grupos'!J49</f>
        <v>Costa Rica</v>
      </c>
    </row>
    <row r="29" spans="2:6" s="153" customFormat="1" x14ac:dyDescent="0.25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 x14ac:dyDescent="0.25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 x14ac:dyDescent="0.25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 x14ac:dyDescent="0.25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 x14ac:dyDescent="0.25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 x14ac:dyDescent="0.25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 x14ac:dyDescent="0.3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 x14ac:dyDescent="0.25">
      <c r="B36" s="154"/>
      <c r="C36" s="154"/>
      <c r="D36" s="154"/>
      <c r="E36" s="154"/>
      <c r="F36" s="154"/>
    </row>
    <row r="37" spans="2:6" ht="15.75" thickBot="1" x14ac:dyDescent="0.3"/>
    <row r="38" spans="2:6" x14ac:dyDescent="0.25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 x14ac:dyDescent="0.25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 x14ac:dyDescent="0.25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 x14ac:dyDescent="0.25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 x14ac:dyDescent="0.25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 x14ac:dyDescent="0.25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 x14ac:dyDescent="0.25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 x14ac:dyDescent="0.25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 x14ac:dyDescent="0.25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 x14ac:dyDescent="0.25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 x14ac:dyDescent="0.25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5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 x14ac:dyDescent="0.25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 x14ac:dyDescent="0.25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2</v>
      </c>
      <c r="F51" s="161" t="str">
        <f>'Fase de grupos'!J72</f>
        <v>Túnez</v>
      </c>
    </row>
    <row r="52" spans="2:6" s="153" customFormat="1" x14ac:dyDescent="0.25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 x14ac:dyDescent="0.3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 x14ac:dyDescent="0.25">
      <c r="B54" s="158"/>
      <c r="C54" s="158"/>
      <c r="D54" s="158"/>
      <c r="E54" s="158"/>
      <c r="F54" s="158"/>
    </row>
    <row r="55" spans="2:6" s="153" customFormat="1" ht="15.75" thickBot="1" x14ac:dyDescent="0.3">
      <c r="B55" s="158"/>
      <c r="C55" s="158"/>
      <c r="D55" s="158"/>
      <c r="E55" s="158"/>
      <c r="F55" s="158"/>
    </row>
    <row r="56" spans="2:6" s="153" customFormat="1" x14ac:dyDescent="0.25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 x14ac:dyDescent="0.25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Argentina</v>
      </c>
    </row>
    <row r="58" spans="2:6" s="153" customFormat="1" x14ac:dyDescent="0.25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 x14ac:dyDescent="0.25">
      <c r="B59" s="159">
        <v>52</v>
      </c>
      <c r="C59" s="172" t="str">
        <f>'Fase final'!D17</f>
        <v>Inglaterra</v>
      </c>
      <c r="D59" s="172">
        <f>'Fase final'!E17</f>
        <v>3</v>
      </c>
      <c r="E59" s="172">
        <f>'Fase final'!E18</f>
        <v>1</v>
      </c>
      <c r="F59" s="188" t="str">
        <f>'Fase final'!D18</f>
        <v>Senegal</v>
      </c>
    </row>
    <row r="60" spans="2:6" s="153" customFormat="1" x14ac:dyDescent="0.25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 x14ac:dyDescent="0.25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1</v>
      </c>
      <c r="F61" s="188" t="str">
        <f>'Fase final'!D25</f>
        <v>Perú</v>
      </c>
    </row>
    <row r="62" spans="2:6" s="153" customFormat="1" x14ac:dyDescent="0.25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 x14ac:dyDescent="0.3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2</v>
      </c>
      <c r="F63" s="189" t="str">
        <f>'Fase final'!D32</f>
        <v>Bélgica</v>
      </c>
    </row>
    <row r="64" spans="2:6" s="153" customFormat="1" x14ac:dyDescent="0.25">
      <c r="B64" s="158"/>
      <c r="C64" s="158"/>
      <c r="D64" s="158"/>
      <c r="E64" s="158"/>
      <c r="F64" s="158"/>
    </row>
    <row r="65" spans="2:6" ht="15.75" thickBot="1" x14ac:dyDescent="0.3"/>
    <row r="66" spans="2:6" x14ac:dyDescent="0.25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2</v>
      </c>
      <c r="F66" s="53" t="str">
        <f>'Fase final'!G10</f>
        <v>Francia</v>
      </c>
    </row>
    <row r="67" spans="2:6" x14ac:dyDescent="0.25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 x14ac:dyDescent="0.25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Peru</v>
      </c>
    </row>
    <row r="69" spans="2:6" ht="15.75" thickBot="1" x14ac:dyDescent="0.3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2</v>
      </c>
      <c r="F69" s="51" t="str">
        <f>'Fase final'!G31</f>
        <v>Belgica</v>
      </c>
    </row>
    <row r="71" spans="2:6" ht="15.75" thickBot="1" x14ac:dyDescent="0.3"/>
    <row r="72" spans="2:6" x14ac:dyDescent="0.25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1</v>
      </c>
      <c r="F72" s="65" t="str">
        <f>'Fase final'!J16</f>
        <v>Brasil</v>
      </c>
    </row>
    <row r="73" spans="2:6" ht="15.75" thickBot="1" x14ac:dyDescent="0.3">
      <c r="B73" s="11">
        <v>62</v>
      </c>
      <c r="C73" s="16" t="str">
        <f>'Fase final'!J23</f>
        <v>España</v>
      </c>
      <c r="D73" s="16">
        <f>'Fase final'!K23</f>
        <v>3</v>
      </c>
      <c r="E73" s="16">
        <f>'Fase final'!K30</f>
        <v>2</v>
      </c>
      <c r="F73" s="14" t="str">
        <f>'Fase final'!J30</f>
        <v>Belgica</v>
      </c>
    </row>
    <row r="75" spans="2:6" ht="15.75" thickBot="1" x14ac:dyDescent="0.3"/>
    <row r="76" spans="2:6" x14ac:dyDescent="0.25">
      <c r="B76" s="63">
        <v>63</v>
      </c>
      <c r="C76" s="42" t="str">
        <f>'Fase final'!M12</f>
        <v>Francia</v>
      </c>
      <c r="D76" s="46">
        <f>'Fase final'!N12</f>
        <v>2</v>
      </c>
      <c r="E76" s="42">
        <f>'Fase final'!N14</f>
        <v>2</v>
      </c>
      <c r="F76" s="43" t="str">
        <f>'Fase final'!M14</f>
        <v>España</v>
      </c>
    </row>
    <row r="77" spans="2:6" ht="15.75" thickBot="1" x14ac:dyDescent="0.3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1</v>
      </c>
      <c r="F77" s="14" t="str">
        <f>'Fase final'!M24</f>
        <v>Belgica</v>
      </c>
    </row>
    <row r="79" spans="2:6" ht="15.75" thickBot="1" x14ac:dyDescent="0.3"/>
    <row r="80" spans="2:6" x14ac:dyDescent="0.25">
      <c r="B80" s="156" t="s">
        <v>34</v>
      </c>
      <c r="C80" s="157" t="str">
        <f>'Fase final'!D7</f>
        <v>Uruguay</v>
      </c>
    </row>
    <row r="81" spans="2:6" x14ac:dyDescent="0.25">
      <c r="B81" s="159" t="s">
        <v>37</v>
      </c>
      <c r="C81" s="161" t="str">
        <f>'Fase final'!D22</f>
        <v>Rusia</v>
      </c>
      <c r="D81"/>
    </row>
    <row r="82" spans="2:6" x14ac:dyDescent="0.25">
      <c r="B82" s="159" t="s">
        <v>35</v>
      </c>
      <c r="C82" s="161" t="str">
        <f>'Fase final'!D21</f>
        <v>España</v>
      </c>
      <c r="D82"/>
    </row>
    <row r="83" spans="2:6" x14ac:dyDescent="0.25">
      <c r="B83" s="159" t="s">
        <v>38</v>
      </c>
      <c r="C83" s="161" t="str">
        <f>'Fase final'!D8</f>
        <v>Portugal</v>
      </c>
      <c r="D83"/>
    </row>
    <row r="84" spans="2:6" x14ac:dyDescent="0.25">
      <c r="B84" s="159" t="s">
        <v>36</v>
      </c>
      <c r="C84" s="161" t="str">
        <f>'Fase final'!D10</f>
        <v>Francia</v>
      </c>
      <c r="D84"/>
    </row>
    <row r="85" spans="2:6" x14ac:dyDescent="0.25">
      <c r="B85" s="159" t="s">
        <v>39</v>
      </c>
      <c r="C85" s="161" t="str">
        <f>'Fase final'!D25</f>
        <v>Perú</v>
      </c>
      <c r="D85"/>
    </row>
    <row r="86" spans="2:6" x14ac:dyDescent="0.25">
      <c r="B86" s="159" t="s">
        <v>192</v>
      </c>
      <c r="C86" s="161" t="str">
        <f>'Fase final'!D24</f>
        <v>Croacia</v>
      </c>
      <c r="D86"/>
    </row>
    <row r="87" spans="2:6" s="153" customFormat="1" x14ac:dyDescent="0.25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 x14ac:dyDescent="0.25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5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 x14ac:dyDescent="0.25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5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 x14ac:dyDescent="0.25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 x14ac:dyDescent="0.25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 x14ac:dyDescent="0.25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 x14ac:dyDescent="0.3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 x14ac:dyDescent="0.25">
      <c r="B96" s="158"/>
      <c r="C96" s="158"/>
      <c r="E96" s="154"/>
      <c r="F96" s="154"/>
    </row>
    <row r="97" spans="2:6" s="153" customFormat="1" ht="15.75" thickBot="1" x14ac:dyDescent="0.3">
      <c r="B97" s="158"/>
      <c r="C97" s="158"/>
      <c r="E97" s="154"/>
      <c r="F97" s="154"/>
    </row>
    <row r="98" spans="2:6" s="153" customFormat="1" x14ac:dyDescent="0.25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 x14ac:dyDescent="0.25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5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5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 x14ac:dyDescent="0.25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 x14ac:dyDescent="0.25">
      <c r="B103" s="159" t="s">
        <v>45</v>
      </c>
      <c r="C103" s="161" t="str">
        <f>'Fase final'!G24</f>
        <v>Peru</v>
      </c>
      <c r="E103" s="154"/>
      <c r="F103" s="154"/>
    </row>
    <row r="104" spans="2:6" s="153" customFormat="1" x14ac:dyDescent="0.25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3">
      <c r="B105" s="160" t="s">
        <v>47</v>
      </c>
      <c r="C105" s="162" t="str">
        <f>'Fase final'!G31</f>
        <v>Belgica</v>
      </c>
      <c r="E105" s="154"/>
      <c r="F105" s="154"/>
    </row>
    <row r="106" spans="2:6" s="153" customFormat="1" x14ac:dyDescent="0.25">
      <c r="B106" s="158"/>
      <c r="C106" s="158"/>
      <c r="E106" s="154"/>
      <c r="F106" s="154"/>
    </row>
    <row r="107" spans="2:6" ht="15.75" thickBot="1" x14ac:dyDescent="0.3">
      <c r="D107"/>
      <c r="E107"/>
      <c r="F107"/>
    </row>
    <row r="108" spans="2:6" x14ac:dyDescent="0.25">
      <c r="B108" s="63" t="s">
        <v>202</v>
      </c>
      <c r="C108" s="65" t="str">
        <f>C72</f>
        <v>Francia</v>
      </c>
      <c r="D108"/>
      <c r="E108"/>
      <c r="F108"/>
    </row>
    <row r="109" spans="2:6" x14ac:dyDescent="0.25">
      <c r="B109" s="9" t="s">
        <v>203</v>
      </c>
      <c r="C109" s="13" t="str">
        <f>F72</f>
        <v>Brasil</v>
      </c>
      <c r="D109"/>
      <c r="E109"/>
      <c r="F109"/>
    </row>
    <row r="110" spans="2:6" x14ac:dyDescent="0.25">
      <c r="B110" s="9" t="s">
        <v>204</v>
      </c>
      <c r="C110" s="13" t="str">
        <f>C73</f>
        <v>España</v>
      </c>
      <c r="D110"/>
      <c r="E110"/>
      <c r="F110"/>
    </row>
    <row r="111" spans="2:6" ht="15.75" thickBot="1" x14ac:dyDescent="0.3">
      <c r="B111" s="11" t="s">
        <v>205</v>
      </c>
      <c r="C111" s="14" t="str">
        <f>F73</f>
        <v>Belgica</v>
      </c>
      <c r="D111"/>
      <c r="E111"/>
      <c r="F111"/>
    </row>
    <row r="112" spans="2:6" x14ac:dyDescent="0.25">
      <c r="D112"/>
      <c r="E112"/>
      <c r="F112"/>
    </row>
    <row r="113" spans="2:6" ht="15.75" thickBot="1" x14ac:dyDescent="0.3">
      <c r="D113"/>
      <c r="E113"/>
      <c r="F113"/>
    </row>
    <row r="114" spans="2:6" x14ac:dyDescent="0.25">
      <c r="B114" s="63" t="s">
        <v>206</v>
      </c>
      <c r="C114" s="54" t="str">
        <f>C76</f>
        <v>Francia</v>
      </c>
    </row>
    <row r="115" spans="2:6" x14ac:dyDescent="0.25">
      <c r="B115" s="9" t="s">
        <v>207</v>
      </c>
      <c r="C115" s="13" t="str">
        <f>F76</f>
        <v>España</v>
      </c>
      <c r="D115"/>
      <c r="E115"/>
      <c r="F115"/>
    </row>
    <row r="116" spans="2:6" x14ac:dyDescent="0.25">
      <c r="B116" s="9" t="s">
        <v>208</v>
      </c>
      <c r="C116" s="13" t="str">
        <f>C77</f>
        <v>Brasil</v>
      </c>
      <c r="D116"/>
      <c r="E116"/>
      <c r="F116"/>
    </row>
    <row r="117" spans="2:6" ht="15.75" thickBot="1" x14ac:dyDescent="0.3">
      <c r="B117" s="11" t="s">
        <v>209</v>
      </c>
      <c r="C117" s="14" t="str">
        <f>F77</f>
        <v>Belgica</v>
      </c>
      <c r="D117"/>
      <c r="E117"/>
      <c r="F117"/>
    </row>
    <row r="118" spans="2:6" x14ac:dyDescent="0.25">
      <c r="D118"/>
      <c r="E118"/>
      <c r="F118"/>
    </row>
    <row r="119" spans="2:6" ht="15.75" thickBot="1" x14ac:dyDescent="0.3">
      <c r="D119"/>
      <c r="E119"/>
      <c r="F119"/>
    </row>
    <row r="120" spans="2:6" ht="15.75" thickBot="1" x14ac:dyDescent="0.3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 x14ac:dyDescent="0.3">
      <c r="D121"/>
      <c r="E121"/>
      <c r="F121"/>
    </row>
    <row r="122" spans="2:6" ht="15.75" thickBot="1" x14ac:dyDescent="0.3">
      <c r="B122" s="44" t="s">
        <v>33</v>
      </c>
      <c r="C122" s="45" t="str">
        <f>'Fase final'!P17</f>
        <v>Dembele</v>
      </c>
      <c r="D122"/>
      <c r="E122"/>
      <c r="F122"/>
    </row>
    <row r="123" spans="2:6" x14ac:dyDescent="0.25">
      <c r="D123"/>
      <c r="E123"/>
      <c r="F123"/>
    </row>
    <row r="125" spans="2:6" x14ac:dyDescent="0.25">
      <c r="D125"/>
      <c r="E125"/>
      <c r="F125"/>
    </row>
    <row r="126" spans="2:6" x14ac:dyDescent="0.25">
      <c r="D126"/>
      <c r="E126"/>
      <c r="F126"/>
    </row>
    <row r="127" spans="2:6" x14ac:dyDescent="0.25">
      <c r="D127"/>
      <c r="E127"/>
      <c r="F127"/>
    </row>
    <row r="128" spans="2:6" x14ac:dyDescent="0.25">
      <c r="D128"/>
      <c r="E128"/>
      <c r="F128"/>
    </row>
    <row r="129" spans="4:6" x14ac:dyDescent="0.25">
      <c r="D129"/>
      <c r="E129"/>
      <c r="F129"/>
    </row>
    <row r="131" spans="4:6" x14ac:dyDescent="0.25">
      <c r="D131"/>
      <c r="E131"/>
      <c r="F131"/>
    </row>
    <row r="132" spans="4:6" x14ac:dyDescent="0.25">
      <c r="D132"/>
      <c r="E132"/>
      <c r="F132"/>
    </row>
    <row r="133" spans="4:6" x14ac:dyDescent="0.25">
      <c r="D133"/>
      <c r="E133"/>
      <c r="F133"/>
    </row>
    <row r="134" spans="4:6" x14ac:dyDescent="0.25">
      <c r="D134"/>
      <c r="E134"/>
      <c r="F134"/>
    </row>
    <row r="135" spans="4:6" x14ac:dyDescent="0.25">
      <c r="D135"/>
      <c r="E135"/>
      <c r="F135"/>
    </row>
    <row r="137" spans="4:6" x14ac:dyDescent="0.25">
      <c r="D137"/>
      <c r="E137"/>
      <c r="F137"/>
    </row>
    <row r="138" spans="4:6" x14ac:dyDescent="0.25">
      <c r="D138"/>
      <c r="E138"/>
      <c r="F138"/>
    </row>
    <row r="139" spans="4:6" x14ac:dyDescent="0.25">
      <c r="D139"/>
      <c r="E139"/>
      <c r="F139"/>
    </row>
    <row r="140" spans="4:6" x14ac:dyDescent="0.25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RowHeight="15" x14ac:dyDescent="0.2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 x14ac:dyDescent="0.3"/>
    <row r="2" spans="2:36" ht="15.75" thickBot="1" x14ac:dyDescent="0.3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3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5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5</v>
      </c>
      <c r="Z4" s="15">
        <f>D4+D6+D8</f>
        <v>4</v>
      </c>
      <c r="AA4" s="15">
        <f>Y4-Z4</f>
        <v>1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 x14ac:dyDescent="0.25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5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4</v>
      </c>
      <c r="Z6" s="6">
        <f>D5+C6+C9</f>
        <v>6</v>
      </c>
      <c r="AA6" s="6">
        <f>Y6-Z6</f>
        <v>-2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 x14ac:dyDescent="0.3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2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 x14ac:dyDescent="0.25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 x14ac:dyDescent="0.3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3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 x14ac:dyDescent="0.3"/>
    <row r="12" spans="2:36" ht="15.75" thickBot="1" x14ac:dyDescent="0.3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3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5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4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 x14ac:dyDescent="0.25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1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 x14ac:dyDescent="0.25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5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 x14ac:dyDescent="0.3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5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 x14ac:dyDescent="0.25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3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3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 x14ac:dyDescent="0.3"/>
    <row r="22" spans="2:36" ht="15.75" thickBot="1" x14ac:dyDescent="0.3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3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5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5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5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 x14ac:dyDescent="0.3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x14ac:dyDescent="0.25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 x14ac:dyDescent="0.3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3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3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3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3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5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2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 x14ac:dyDescent="0.25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7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5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2</v>
      </c>
      <c r="AA36" s="6">
        <f>Y36-Z36</f>
        <v>4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 x14ac:dyDescent="0.3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4</v>
      </c>
      <c r="Z37" s="97">
        <f>C35+C37+C38</f>
        <v>4</v>
      </c>
      <c r="AA37" s="97">
        <f>Y37-Z37</f>
        <v>0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 x14ac:dyDescent="0.25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 x14ac:dyDescent="0.3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3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 x14ac:dyDescent="0.3">
      <c r="U41"/>
    </row>
    <row r="42" spans="2:36" ht="15.75" thickBot="1" x14ac:dyDescent="0.3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3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5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0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5">
      <c r="B45" s="1" t="str">
        <f>'Fase de grupos'!G48</f>
        <v>Costa Rica</v>
      </c>
      <c r="C45" s="9">
        <f>'Fase de grupos'!H48</f>
        <v>0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1</v>
      </c>
      <c r="Z45" s="6">
        <f>C44+D47+D49</f>
        <v>5</v>
      </c>
      <c r="AA45" s="6">
        <f>Y45-Z45</f>
        <v>-4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 x14ac:dyDescent="0.25">
      <c r="B46" s="1" t="str">
        <f>'Fase de grupos'!G49</f>
        <v>Brasil</v>
      </c>
      <c r="C46" s="9">
        <f>'Fase de grupos'!H49</f>
        <v>4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7</v>
      </c>
      <c r="AA46" s="6">
        <f>Y46-Z46</f>
        <v>-6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 x14ac:dyDescent="0.3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2</v>
      </c>
      <c r="W47" s="97">
        <f>Q50</f>
        <v>0</v>
      </c>
      <c r="X47" s="97">
        <f>R50</f>
        <v>1</v>
      </c>
      <c r="Y47" s="97">
        <f>D45+D47+D48</f>
        <v>3</v>
      </c>
      <c r="Z47" s="97">
        <f>C45+C47+C48</f>
        <v>2</v>
      </c>
      <c r="AA47" s="97">
        <f>Y47-Z47</f>
        <v>1</v>
      </c>
      <c r="AB47" s="12">
        <f>3*V47+W47</f>
        <v>6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 x14ac:dyDescent="0.25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 x14ac:dyDescent="0.3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 x14ac:dyDescent="0.3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2</v>
      </c>
      <c r="Q50" s="91">
        <f>SUM(Q44:Q49)</f>
        <v>0</v>
      </c>
      <c r="R50" s="92">
        <f>SUM(R44:R49)</f>
        <v>1</v>
      </c>
      <c r="U50"/>
    </row>
    <row r="51" spans="2:36" ht="15.75" thickBot="1" x14ac:dyDescent="0.3">
      <c r="U51"/>
    </row>
    <row r="52" spans="2:36" ht="15.75" thickBot="1" x14ac:dyDescent="0.3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3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5">
      <c r="B54" s="1" t="str">
        <f>'Fase de grupos'!G57</f>
        <v>Alemania</v>
      </c>
      <c r="C54" s="94">
        <f>'Fase de grupos'!H57</f>
        <v>1</v>
      </c>
      <c r="D54" s="96">
        <f>'Fase de grupos'!I57</f>
        <v>1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5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1</v>
      </c>
      <c r="X55" s="6">
        <f>L60</f>
        <v>0</v>
      </c>
      <c r="Y55" s="6">
        <f>D54+C57+C59</f>
        <v>5</v>
      </c>
      <c r="Z55" s="6">
        <f>C54+D57+D59</f>
        <v>2</v>
      </c>
      <c r="AA55" s="6">
        <f>Y55-Z55</f>
        <v>3</v>
      </c>
      <c r="AB55" s="10">
        <f>3*V55+W55</f>
        <v>7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x14ac:dyDescent="0.25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 x14ac:dyDescent="0.3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7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5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3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 x14ac:dyDescent="0.3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2</v>
      </c>
      <c r="K60" s="91">
        <f t="shared" si="5"/>
        <v>1</v>
      </c>
      <c r="L60" s="92">
        <f t="shared" si="5"/>
        <v>0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 x14ac:dyDescent="0.3">
      <c r="U61"/>
    </row>
    <row r="62" spans="2:36" ht="15.75" thickBot="1" x14ac:dyDescent="0.3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3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5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3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 x14ac:dyDescent="0.25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8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x14ac:dyDescent="0.25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3</v>
      </c>
      <c r="Z66" s="6">
        <f>D65+C66+C69</f>
        <v>6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 x14ac:dyDescent="0.3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 x14ac:dyDescent="0.25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 x14ac:dyDescent="0.3">
      <c r="B69" s="1" t="str">
        <f>'Fase de grupos'!G72</f>
        <v>Panamá</v>
      </c>
      <c r="C69" s="11">
        <f>'Fase de grupos'!H72</f>
        <v>2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 x14ac:dyDescent="0.3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 x14ac:dyDescent="0.3">
      <c r="U71"/>
    </row>
    <row r="72" spans="2:36" ht="15.75" thickBot="1" x14ac:dyDescent="0.3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3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5">
      <c r="B74" s="1" t="str">
        <f>'Fase de grupos'!G77</f>
        <v>Polonia</v>
      </c>
      <c r="C74" s="94">
        <f>'Fase de grupos'!H77</f>
        <v>0</v>
      </c>
      <c r="D74" s="96">
        <f>'Fase de grupos'!I77</f>
        <v>0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3</v>
      </c>
      <c r="X74" s="95">
        <f>I80</f>
        <v>0</v>
      </c>
      <c r="Y74" s="95">
        <f>C74+C76+C78</f>
        <v>2</v>
      </c>
      <c r="Z74" s="95">
        <f>D74+D76+D78</f>
        <v>2</v>
      </c>
      <c r="AA74" s="95">
        <f>Y74-Z74</f>
        <v>0</v>
      </c>
      <c r="AB74" s="8">
        <f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 x14ac:dyDescent="0.25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3</v>
      </c>
      <c r="Z75" s="6">
        <f>C74+D77+D79</f>
        <v>3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 x14ac:dyDescent="0.25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 x14ac:dyDescent="0.3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x14ac:dyDescent="0.25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 x14ac:dyDescent="0.3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 x14ac:dyDescent="0.3">
      <c r="G80" s="90">
        <f>SUM(G74:G79)</f>
        <v>0</v>
      </c>
      <c r="H80" s="91">
        <f t="shared" ref="H80:N80" si="7">SUM(H74:H79)</f>
        <v>3</v>
      </c>
      <c r="I80" s="92">
        <f t="shared" si="7"/>
        <v>0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2018-06-14T00:56:54Z</dcterms:modified>
</cp:coreProperties>
</file>