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R77" i="3"/>
  <c r="I68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K50" i="3"/>
  <c r="W45" i="3" s="1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6" i="3" l="1"/>
  <c r="AB36" i="3"/>
  <c r="AF36" i="3" s="1"/>
  <c r="AB34" i="3"/>
  <c r="AB46" i="3"/>
  <c r="AE46" i="3" s="1"/>
  <c r="AB17" i="3"/>
  <c r="AB75" i="3"/>
  <c r="AE65" i="3"/>
  <c r="AB47" i="3"/>
  <c r="AF47" i="3" s="1"/>
  <c r="AB35" i="3"/>
  <c r="AF37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34" i="3" l="1"/>
  <c r="AE36" i="3"/>
  <c r="AD36" i="3"/>
  <c r="AF34" i="3"/>
  <c r="AD34" i="3"/>
  <c r="AD37" i="3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37" i="3"/>
  <c r="AH34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R38" i="2" s="1"/>
  <c r="AJ75" i="3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P40" i="2" l="1"/>
  <c r="S40" i="2"/>
  <c r="T40" i="2"/>
  <c r="Q38" i="2"/>
  <c r="N40" i="2"/>
  <c r="R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F62" i="7"/>
  <c r="D14" i="5"/>
  <c r="C88" i="7" s="1"/>
  <c r="D32" i="5"/>
  <c r="C93" i="7" s="1"/>
  <c r="D17" i="5"/>
  <c r="C92" i="7" s="1"/>
  <c r="D18" i="5"/>
  <c r="F59" i="7" s="1"/>
  <c r="D31" i="5"/>
  <c r="D15" i="5"/>
  <c r="F58" i="7" s="1"/>
  <c r="D28" i="5"/>
  <c r="D25" i="5"/>
  <c r="F61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C94" i="7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G15" i="5"/>
  <c r="C100" i="7" s="1"/>
  <c r="U48" i="2"/>
  <c r="V48" i="2"/>
  <c r="C58" i="7"/>
  <c r="U49" i="2"/>
  <c r="V49" i="2"/>
  <c r="C103" i="7"/>
  <c r="J23" i="5"/>
  <c r="M24" i="5" s="1"/>
  <c r="G10" i="5"/>
  <c r="C85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63" i="7" l="1"/>
  <c r="C91" i="7"/>
  <c r="C89" i="7"/>
  <c r="C87" i="7"/>
  <c r="C57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<sst xmlns="http://schemas.openxmlformats.org/spreadsheetml/2006/main" count="457" uniqueCount="226">
  <si>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</si>
  <si>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</si>
  <si>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</si>
  <si>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</si>
  <si>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</si>
  <si>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</si>
  <si>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</si>
  <si>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</si>
  <si>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</si>
  <si>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</si>
  <si>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</si>
  <si>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</si>
  <si>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</si>
  <si>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</si>
  <si>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</si>
  <si>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</si>
  <si>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</si>
  <si>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</si>
  <si>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</si>
  <si>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</si>
  <si>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</si>
  <si>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</si>
  <si>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</si>
  <si>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</si>
  <si>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</si>
  <si>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</si>
  <si>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</si>
  <si>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</si>
  <si>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</si>
  <si>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</si>
  <si>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</si>
  <si>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</si>
  <si>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</si>
  <si>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</si>
  <si>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</si>
  <si>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</si>
  <si>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</si>
  <si>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</si>
  <si>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</si>
  <si>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</si>
  <si>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</si>
  <si>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</si>
  <si>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</si>
  <si>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</si>
  <si>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</si>
  <si>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</si>
  <si>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</si>
  <si>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</si>
  <si>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</si>
  <si>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</si>
  <si>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</si>
  <si>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</si>
  <si>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</si>
  <si>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</si>
  <si>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</si>
  <si>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</si>
  <si>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</si>
  <si>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</si>
  <si>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</si>
  <si>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</si>
  <si>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</si>
  <si>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</si>
  <si>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</si>
  <si>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</si>
  <si>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</si>
  <si>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</si>
  <si>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</si>
  <si>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</si>
  <si>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</si>
  <si>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</si>
  <si>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</si>
  <si>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</si>
  <si>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</si>
  <si>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</si>
  <si>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</si>
  <si>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</si>
  <si>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</si>
  <si>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</si>
  <si>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</si>
  <si>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</si>
  <si>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</si>
  <si>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</si>
  <si>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</si>
  <si>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</si>
  <si>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</si>
  <si>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</si>
  <si>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</si>
  <si>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</si>
  <si>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</si>
  <si>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</si>
  <si>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</si>
  <si>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</si>
  <si>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</si>
  <si>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</si>
  <si>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</si>
  <si>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</si>
  <si>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</si>
  <si>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</si>
  <si>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</si>
  <si>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</si>
  <si>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</si>
  <si>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</si>
  <si>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</si>
  <si>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</si>
  <si>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</si>
  <si>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</si>
  <si>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</si>
  <si>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</si>
  <si>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</si>
  <si>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</si>
  <si>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</si>
  <si>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</si>
  <si>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</si>
  <si>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</si>
  <si>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</si>
  <si>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</si>
  <si>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</si>
  <si>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</si>
  <si>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</si>
  <si>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</si>
  <si>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</si>
  <si>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</si>
  <si>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</si>
  <si>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</si>
  <si>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</si>
  <si>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</si>
  <si>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</si>
  <si>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</si>
  <si>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</si>
  <si>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</si>
  <si>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</si>
  <si>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</si>
  <si>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</si>
  <si>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</si>
  <si>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</si>
  <si>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</si>
  <si>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</si>
  <si>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</si>
  <si>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</si>
  <si>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</si>
  <si>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</si>
  <si>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</si>
  <si>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</si>
  <si>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</si>
  <si>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</si>
  <si>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</si>
  <si>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</si>
  <si>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</si>
  <si>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</si>
  <si>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</si>
  <si>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</si>
  <si>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</si>
  <si>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</si>
  <si>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</si>
  <si>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</si>
  <si>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</si>
  <si>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</si>
  <si>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</si>
  <si>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</si>
  <si>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</si>
  <si>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</si>
  <si>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</si>
  <si>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</si>
  <si>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</si>
  <si>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</si>
  <si>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</si>
  <si>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</si>
  <si>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</si>
  <si>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</si>
  <si>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</si>
  <si>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</si>
  <si>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</si>
  <si>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</si>
  <si>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</si>
  <si>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</si>
  <si>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</si>
  <si>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</si>
  <si>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</si>
  <si>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</si>
  <si>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</si>
  <si>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</si>
  <si>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</si>
  <si>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</si>
  <si>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</si>
  <si>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</si>
  <si>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</si>
  <si>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</si>
  <si>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</si>
  <si>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</si>
  <si>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</si>
  <si>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</si>
  <si>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</si>
  <si>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</si>
  <si>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</si>
  <si>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</si>
  <si>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</si>
  <si>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</si>
  <si>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</si>
  <si>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</si>
  <si>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</si>
  <si>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</si>
  <si>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</si>
  <si>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</si>
  <si>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</si>
  <si>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</si>
  <si>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</si>
  <si>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</si>
  <si>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</si>
  <si>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</si>
  <si>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</si>
  <si>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</si>
  <si>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</si>
  <si>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</si>
  <si>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</si>
  <si>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</si>
  <si>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</si>
  <si>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</si>
  <si>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</si>
  <si>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</si>
  <si>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</si>
  <si>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</si>
  <si>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</si>
  <si>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</si>
  <si>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Neymar</t>
  </si>
  <si>
    <t>Mathias Legarreta</t>
  </si>
  <si>
    <t>mathias.legarreta@nutrapet.com.uy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</si>
</sst>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thias.legarreta@nutrapet.com.u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B25" sqref="B25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6" workbookViewId="0">
      <selection activeCell="C5" sqref="C5:T5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224</v>
      </c>
      <c r="F3" s="199"/>
      <c r="G3" s="200"/>
      <c r="H3" s="121"/>
      <c r="I3" s="121"/>
      <c r="J3" s="122" t="s">
        <v>30</v>
      </c>
      <c r="K3" s="201" t="s">
        <v>225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4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2</v>
      </c>
      <c r="R9" s="149">
        <f>IF('No modificar!!'!AJ4=2,'No modificar!!'!Z4,IF('No modificar!!'!AJ5=2,'No modificar!!'!Z5,IF('No modificar!!'!AJ6=2,'No modificar!!'!Z6,'No modificar!!'!Z7)))</f>
        <v>1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2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4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0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2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0</v>
      </c>
      <c r="S18" s="146">
        <f>IF('No modificar!!'!AJ14=3,'No modificar!!'!AA14,IF('No modificar!!'!AJ15=3,'No modificar!!'!AA15,IF('No modificar!!'!AJ16=3,'No modificar!!'!AA16,'No modificar!!'!AA17)))</f>
        <v>7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1</v>
      </c>
      <c r="S19" s="149">
        <f>IF('No modificar!!'!AJ14=2,'No modificar!!'!AA14,IF('No modificar!!'!AJ15=2,'No modificar!!'!AA15,IF('No modificar!!'!AJ16=2,'No modificar!!'!AA16,'No modificar!!'!AA17)))</f>
        <v>5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-4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8</v>
      </c>
      <c r="S21" s="114">
        <f>IF('No modificar!!'!AJ14=0,'No modificar!!'!AA14,IF('No modificar!!'!AJ15=0,'No modificar!!'!AA15,IF('No modificar!!'!AJ16=0,'No modificar!!'!AA16,'No modificar!!'!AA17)))</f>
        <v>-8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6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4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2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0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1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2</v>
      </c>
      <c r="P41" s="114">
        <f>IF('No modificar!!'!AJ34=0,'No modificar!!'!X34,IF('No modificar!!'!AJ35=0,'No modificar!!'!X35,IF('No modificar!!'!AJ36=0,'No modificar!!'!X36,'No modificar!!'!X37)))</f>
        <v>1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3</v>
      </c>
      <c r="S41" s="114">
        <f>IF('No modificar!!'!AJ34=0,'No modificar!!'!AA34,IF('No modificar!!'!AJ35=0,'No modificar!!'!AA35,IF('No modificar!!'!AJ36=0,'No modificar!!'!AA36,'No modificar!!'!AA37)))</f>
        <v>-1</v>
      </c>
      <c r="T41" s="112">
        <f>IF('No modificar!!'!AJ34=0,'No modificar!!'!AB34,IF('No modificar!!'!AJ35=0,'No modificar!!'!AB35,IF('No modificar!!'!AJ36=0,'No modificar!!'!AB36,'No modificar!!'!AB37)))</f>
        <v>2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0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0</v>
      </c>
      <c r="O49" s="149">
        <f>IF('No modificar!!'!AJ44=2,'No modificar!!'!W44,IF('No modificar!!'!AJ45=2,'No modificar!!'!W45,IF('No modificar!!'!AJ46=2,'No modificar!!'!W46,'No modificar!!'!W47)))</f>
        <v>2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1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-2</v>
      </c>
      <c r="T49" s="147">
        <f>IF('No modificar!!'!AJ44=2,'No modificar!!'!AB44,IF('No modificar!!'!AJ45=2,'No modificar!!'!AB45,IF('No modificar!!'!AJ46=2,'No modificar!!'!AB46,'No modificar!!'!AB47)))</f>
        <v>2</v>
      </c>
      <c r="U49" s="190" t="str">
        <f>IF(AND(T49=T50,S49=S50,Q49=Q50),"!!"," ")</f>
        <v>!!</v>
      </c>
      <c r="V49" s="191" t="str">
        <f>IF(AND(T49=T50,S49=S50,Q49=Q50),"El 2° se decide por Fair Play"," ")</f>
        <v>El 2° se decide por Fair Play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1</v>
      </c>
      <c r="R50" s="99">
        <f>IF('No modificar!!'!AJ44=1,'No modificar!!'!Z44,IF('No modificar!!'!AJ45=1,'No modificar!!'!Z45,IF('No modificar!!'!AJ46=1,'No modificar!!'!Z46,'No modificar!!'!Z47)))</f>
        <v>3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2</v>
      </c>
      <c r="P51" s="114">
        <f>IF('No modificar!!'!AJ44=0,'No modificar!!'!X44,IF('No modificar!!'!AJ45=0,'No modificar!!'!X45,IF('No modificar!!'!AJ46=0,'No modificar!!'!X46,'No modificar!!'!X47)))</f>
        <v>1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2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2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0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1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4</v>
      </c>
      <c r="R68" s="146">
        <f>IF('No modificar!!'!AJ64=3,'No modificar!!'!Z64,IF('No modificar!!'!AJ65=3,'No modificar!!'!Z65,IF('No modificar!!'!AJ66=3,'No modificar!!'!Z66,'No modificar!!'!Z67)))</f>
        <v>0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3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1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1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2</v>
      </c>
      <c r="S70" s="99">
        <f>IF('No modificar!!'!AJ64=1,'No modificar!!'!AA64,IF('No modificar!!'!AJ65=1,'No modificar!!'!AA65,IF('No modificar!!'!AJ66=1,'No modificar!!'!AA66,'No modificar!!'!AA67)))</f>
        <v>-1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0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5</v>
      </c>
      <c r="S71" s="114">
        <f>IF('No modificar!!'!AJ64=0,'No modificar!!'!AA64,IF('No modificar!!'!AJ65=0,'No modificar!!'!AA65,IF('No modificar!!'!AJ66=0,'No modificar!!'!AA66,'No modificar!!'!AA67)))</f>
        <v>-4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0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Senegal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3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0</v>
      </c>
      <c r="R81" s="114">
        <f>IF('No modificar!!'!AJ74=0,'No modificar!!'!Z74,IF('No modificar!!'!AJ75=0,'No modificar!!'!Z75,IF('No modificar!!'!AJ76=0,'No modificar!!'!Z76,'No modificar!!'!Z77)))</f>
        <v>3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N14" sqref="N14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0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1</v>
      </c>
      <c r="F8" s="169"/>
      <c r="G8" s="185" t="str">
        <f>IF(E7&gt;E8,D7,IF(E8&gt;E7,D8,"Manualmente"))</f>
        <v>España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España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0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">
        <v>70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1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1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Portugal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España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Portugal</v>
      </c>
      <c r="K23" s="185">
        <v>0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1</v>
      </c>
      <c r="F24" s="169"/>
      <c r="G24" s="185" t="str">
        <f>IF(E24&gt;E25,D24,IF(E25&gt;E24,D25,"Manualmente"))</f>
        <v>Argentina</v>
      </c>
      <c r="H24" s="185">
        <v>0</v>
      </c>
      <c r="I24" s="169"/>
      <c r="J24" s="169"/>
      <c r="K24" s="169"/>
      <c r="L24" s="169"/>
      <c r="M24" s="165" t="str">
        <f>IF(K23&gt;K30,J30,IF(K30&gt;K23,J23,"Manualmente"))</f>
        <v>Portugal</v>
      </c>
      <c r="N24" s="165">
        <v>0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">
        <v>111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Senegal</v>
      </c>
      <c r="E31" s="184">
        <v>1</v>
      </c>
      <c r="F31" s="169"/>
      <c r="G31" s="185" t="str">
        <f>IF(E31&gt;E32,D31,IF(E32&gt;E31,D32,"Manualmente"))</f>
        <v>Senegal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0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0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2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1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0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1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0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0</v>
      </c>
      <c r="E56" s="47">
        <f>'Fase final'!E8</f>
        <v>1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1</v>
      </c>
      <c r="E59" s="172">
        <f>'Fase final'!E18</f>
        <v>0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1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1</v>
      </c>
      <c r="E61" s="172">
        <f>'Fase final'!E25</f>
        <v>0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Senegal</v>
      </c>
      <c r="D63" s="50">
        <f>'Fase final'!E31</f>
        <v>1</v>
      </c>
      <c r="E63" s="50">
        <f>'Fase final'!E32</f>
        <v>0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España</v>
      </c>
      <c r="D66" s="47">
        <f>'Fase final'!H8</f>
        <v>1</v>
      </c>
      <c r="E66" s="52">
        <f>'Fase final'!H10</f>
        <v>0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Portugal</v>
      </c>
      <c r="D68" s="48">
        <f>'Fase final'!H22</f>
        <v>1</v>
      </c>
      <c r="E68" s="48">
        <f>'Fase final'!H24</f>
        <v>0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Senegal</v>
      </c>
    </row>
    <row r="71" spans="2:6" ht="15.75" thickBot="1"/>
    <row r="72" spans="2:6">
      <c r="B72" s="63">
        <v>61</v>
      </c>
      <c r="C72" s="64" t="str">
        <f>'Fase final'!J9</f>
        <v>España</v>
      </c>
      <c r="D72" s="64">
        <f>'Fase final'!K9</f>
        <v>1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Portugal</v>
      </c>
      <c r="D73" s="16">
        <f>'Fase final'!K23</f>
        <v>0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0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España</v>
      </c>
      <c r="D77" s="16">
        <f>'Fase final'!N22</f>
        <v>1</v>
      </c>
      <c r="E77" s="16">
        <f>'Fase final'!N24</f>
        <v>0</v>
      </c>
      <c r="F77" s="14" t="str">
        <f>'Fase final'!M24</f>
        <v>Portugal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Senegal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España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Senegal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España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Portugal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España</v>
      </c>
      <c r="D116"/>
      <c r="E116"/>
      <c r="F116"/>
    </row>
    <row r="117" spans="2:6" ht="15.75" thickBot="1">
      <c r="B117" s="11" t="s">
        <v>209</v>
      </c>
      <c r="C117" s="14" t="str">
        <f>F77</f>
        <v>Portugal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2</v>
      </c>
      <c r="Z4" s="15">
        <f>D4+D6+D8</f>
        <v>2</v>
      </c>
      <c r="AA4" s="15">
        <f>Y4-Z4</f>
        <v>0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0</v>
      </c>
      <c r="Z5" s="6">
        <f>C4+D7+D9</f>
        <v>4</v>
      </c>
      <c r="AA5" s="6">
        <f>Y5-Z5</f>
        <v>-4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2</v>
      </c>
      <c r="Z6" s="6">
        <f>D5+C6+C9</f>
        <v>1</v>
      </c>
      <c r="AA6" s="6">
        <f>Y6-Z6</f>
        <v>1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4</v>
      </c>
      <c r="Z7" s="16">
        <f>C5+C7+C8</f>
        <v>1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0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3</v>
      </c>
      <c r="W14" s="22">
        <f>H20</f>
        <v>0</v>
      </c>
      <c r="X14" s="22">
        <f>I20</f>
        <v>0</v>
      </c>
      <c r="Y14" s="22">
        <f>C14+C16+C18</f>
        <v>7</v>
      </c>
      <c r="Z14" s="22">
        <f>D14+D16+D18</f>
        <v>0</v>
      </c>
      <c r="AA14" s="22">
        <f>Y14-Z14</f>
        <v>7</v>
      </c>
      <c r="AB14" s="8">
        <f>3*V14+W14</f>
        <v>9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2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0</v>
      </c>
      <c r="X15" s="6">
        <f>L20</f>
        <v>1</v>
      </c>
      <c r="Y15" s="6">
        <f>D14+C17+C19</f>
        <v>6</v>
      </c>
      <c r="Z15" s="6">
        <f>C14+D17+D19</f>
        <v>1</v>
      </c>
      <c r="AA15" s="6">
        <f>Y15-Z15</f>
        <v>5</v>
      </c>
      <c r="AB15" s="10">
        <f>3*V15+W15</f>
        <v>6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0</v>
      </c>
      <c r="Z16" s="6">
        <f>D15+C16+C19</f>
        <v>8</v>
      </c>
      <c r="AA16" s="6">
        <f>Y16-Z16</f>
        <v>-8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0</v>
      </c>
      <c r="X17" s="16">
        <f>R20</f>
        <v>2</v>
      </c>
      <c r="Y17" s="16">
        <f>D15+D17+D18</f>
        <v>2</v>
      </c>
      <c r="Z17" s="16">
        <f>C15+C17+C18</f>
        <v>6</v>
      </c>
      <c r="AA17" s="16">
        <f>Y17-Z17</f>
        <v>-4</v>
      </c>
      <c r="AB17" s="12">
        <f>3*V17+W17</f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3</v>
      </c>
      <c r="H20" s="19">
        <f t="shared" ref="H20:N20" si="1">SUM(H14:H19)</f>
        <v>0</v>
      </c>
      <c r="I20" s="20">
        <f t="shared" si="1"/>
        <v>0</v>
      </c>
      <c r="J20" s="18">
        <f t="shared" si="1"/>
        <v>2</v>
      </c>
      <c r="K20" s="19">
        <f t="shared" si="1"/>
        <v>0</v>
      </c>
      <c r="L20" s="20">
        <f t="shared" si="1"/>
        <v>1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0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1</v>
      </c>
      <c r="AA24" s="22">
        <f>Y24-Z24</f>
        <v>6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2</v>
      </c>
      <c r="X25" s="6">
        <f>L30</f>
        <v>1</v>
      </c>
      <c r="Y25" s="6">
        <f>D24+C27+C29</f>
        <v>2</v>
      </c>
      <c r="Z25" s="6">
        <f>C24+D27+D29</f>
        <v>4</v>
      </c>
      <c r="AA25" s="6">
        <f>Y25-Z25</f>
        <v>-2</v>
      </c>
      <c r="AB25" s="10">
        <f>3*V25+W25</f>
        <v>2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3</v>
      </c>
      <c r="Z26" s="6">
        <f>D25+C26+C29</f>
        <v>3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1</v>
      </c>
      <c r="Z27" s="16">
        <f>C25+C27+C28</f>
        <v>5</v>
      </c>
      <c r="AA27" s="16">
        <f>Y27-Z27</f>
        <v>-4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2</v>
      </c>
      <c r="L30" s="20">
        <f t="shared" si="2"/>
        <v>1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4</v>
      </c>
      <c r="Z34" s="95">
        <f>D34+D36+D38</f>
        <v>1</v>
      </c>
      <c r="AA34" s="95">
        <f>Y34-Z34</f>
        <v>3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1</v>
      </c>
      <c r="W35" s="6">
        <f>K40</f>
        <v>0</v>
      </c>
      <c r="X35" s="6">
        <f>L40</f>
        <v>2</v>
      </c>
      <c r="Y35" s="6">
        <f>D34+C37+C39</f>
        <v>1</v>
      </c>
      <c r="Z35" s="6">
        <f>C34+D37+D39</f>
        <v>3</v>
      </c>
      <c r="AA35" s="6">
        <f>Y35-Z35</f>
        <v>-2</v>
      </c>
      <c r="AB35" s="10">
        <f>3*V35+W35</f>
        <v>3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2</v>
      </c>
      <c r="Z36" s="6">
        <f>D35+C36+C39</f>
        <v>2</v>
      </c>
      <c r="AA36" s="6">
        <f>Y36-Z36</f>
        <v>0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0</v>
      </c>
      <c r="W37" s="97">
        <f>Q40</f>
        <v>2</v>
      </c>
      <c r="X37" s="97">
        <f>R40</f>
        <v>1</v>
      </c>
      <c r="Y37" s="97">
        <f>D35+D37+D38</f>
        <v>2</v>
      </c>
      <c r="Z37" s="97">
        <f>C35+C37+C38</f>
        <v>3</v>
      </c>
      <c r="AA37" s="97">
        <f>Y37-Z37</f>
        <v>-1</v>
      </c>
      <c r="AB37" s="12">
        <f>3*V37+W37</f>
        <v>2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1</v>
      </c>
      <c r="K40" s="91">
        <f t="shared" si="3"/>
        <v>0</v>
      </c>
      <c r="L40" s="92">
        <f t="shared" si="3"/>
        <v>2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0</v>
      </c>
      <c r="Q40" s="91">
        <f>SUM(Q34:Q39)</f>
        <v>2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7</v>
      </c>
      <c r="Z44" s="95">
        <f>D44+D46+D48</f>
        <v>0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2</v>
      </c>
      <c r="X45" s="6">
        <f>L50</f>
        <v>1</v>
      </c>
      <c r="Y45" s="6">
        <f>D44+C47+C49</f>
        <v>2</v>
      </c>
      <c r="Z45" s="6">
        <f>C44+D47+D49</f>
        <v>5</v>
      </c>
      <c r="AA45" s="6">
        <f>Y45-Z45</f>
        <v>-3</v>
      </c>
      <c r="AB45" s="10">
        <f>3*V45+W45</f>
        <v>2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1</v>
      </c>
      <c r="Z46" s="6">
        <f>D45+C46+C49</f>
        <v>3</v>
      </c>
      <c r="AA46" s="6">
        <f>Y46-Z46</f>
        <v>-2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0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2</v>
      </c>
      <c r="X47" s="97">
        <f>R50</f>
        <v>1</v>
      </c>
      <c r="Y47" s="97">
        <f>D45+D47+D48</f>
        <v>1</v>
      </c>
      <c r="Z47" s="97">
        <f>C45+C47+C48</f>
        <v>3</v>
      </c>
      <c r="AA47" s="97">
        <f>Y47-Z47</f>
        <v>-2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0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2</v>
      </c>
      <c r="L50" s="92">
        <f t="shared" si="4"/>
        <v>1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0</v>
      </c>
      <c r="Q50" s="91">
        <f>SUM(Q44:Q49)</f>
        <v>2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1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3</v>
      </c>
      <c r="Z55" s="6">
        <f>C54+D57+D59</f>
        <v>2</v>
      </c>
      <c r="AA55" s="6">
        <f>Y55-Z55</f>
        <v>1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0</v>
      </c>
      <c r="X56" s="6">
        <f>O60</f>
        <v>2</v>
      </c>
      <c r="Y56" s="6">
        <f>C55+D56+D59</f>
        <v>2</v>
      </c>
      <c r="Z56" s="6">
        <f>D55+C56+C59</f>
        <v>4</v>
      </c>
      <c r="AA56" s="6">
        <f>Y56-Z56</f>
        <v>-2</v>
      </c>
      <c r="AB56" s="10">
        <f>3*V56+W56</f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0</v>
      </c>
      <c r="Z57" s="97">
        <f>C55+C57+C58</f>
        <v>5</v>
      </c>
      <c r="AA57" s="97">
        <f>Y57-Z57</f>
        <v>-5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1</v>
      </c>
      <c r="N60" s="91">
        <f t="shared" si="5"/>
        <v>0</v>
      </c>
      <c r="O60" s="92">
        <f>SUM(O54:O59)</f>
        <v>2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1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4</v>
      </c>
      <c r="Z64" s="95">
        <f>D64+D66+D68</f>
        <v>0</v>
      </c>
      <c r="AA64" s="95">
        <f>Y64-Z64</f>
        <v>4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1</v>
      </c>
      <c r="Z65" s="6">
        <f>C64+D67+D69</f>
        <v>2</v>
      </c>
      <c r="AA65" s="6">
        <f>Y65-Z65</f>
        <v>-1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1</v>
      </c>
      <c r="Z66" s="6">
        <f>D65+C66+C69</f>
        <v>5</v>
      </c>
      <c r="AA66" s="6">
        <f>Y66-Z66</f>
        <v>-4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1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3</v>
      </c>
      <c r="Z67" s="97">
        <f>C65+C67+C68</f>
        <v>2</v>
      </c>
      <c r="AA67" s="97">
        <f>Y67-Z67</f>
        <v>1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0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0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0</v>
      </c>
      <c r="X74" s="95">
        <f>I80</f>
        <v>3</v>
      </c>
      <c r="Y74" s="95">
        <f>C74+C76+C78</f>
        <v>0</v>
      </c>
      <c r="Z74" s="95">
        <f>D74+D76+D78</f>
        <v>3</v>
      </c>
      <c r="AA74" s="95">
        <f>Y74-Z74</f>
        <v>-3</v>
      </c>
      <c r="AB74" s="8">
        <f>3*V74+W74</f>
        <v>0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1</v>
      </c>
      <c r="O75" s="13">
        <f>IF(C75&lt;D75,1,0)</f>
        <v>0</v>
      </c>
      <c r="P75" s="6">
        <f>IF(D75&gt;C75,1,0)</f>
        <v>0</v>
      </c>
      <c r="Q75" s="6">
        <f>IF(D75=C75,1,0)</f>
        <v>1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2</v>
      </c>
      <c r="W75" s="6">
        <f>K80</f>
        <v>1</v>
      </c>
      <c r="X75" s="6">
        <f>L80</f>
        <v>0</v>
      </c>
      <c r="Y75" s="6">
        <f>D74+C77+C79</f>
        <v>4</v>
      </c>
      <c r="Z75" s="6">
        <f>C74+D77+D79</f>
        <v>2</v>
      </c>
      <c r="AA75" s="6">
        <f>Y75-Z75</f>
        <v>2</v>
      </c>
      <c r="AB75" s="10">
        <f>3*V75+W75</f>
        <v>7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3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3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2</v>
      </c>
      <c r="X76" s="6">
        <f>O80</f>
        <v>0</v>
      </c>
      <c r="Y76" s="6">
        <f>C75+D76+D79</f>
        <v>3</v>
      </c>
      <c r="Z76" s="6">
        <f>D75+C76+C79</f>
        <v>2</v>
      </c>
      <c r="AA76" s="6">
        <f>Y76-Z76</f>
        <v>1</v>
      </c>
      <c r="AB76" s="10">
        <f>3*V76+W76</f>
        <v>5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1</v>
      </c>
      <c r="W77" s="97">
        <f>Q80</f>
        <v>1</v>
      </c>
      <c r="X77" s="97">
        <f>R80</f>
        <v>1</v>
      </c>
      <c r="Y77" s="97">
        <f>D75+D77+D78</f>
        <v>3</v>
      </c>
      <c r="Z77" s="97">
        <f>C75+C77+C78</f>
        <v>3</v>
      </c>
      <c r="AA77" s="97">
        <f>Y77-Z77</f>
        <v>0</v>
      </c>
      <c r="AB77" s="12">
        <f>3*V77+W77</f>
        <v>4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0</v>
      </c>
      <c r="I80" s="92">
        <f t="shared" si="7"/>
        <v>3</v>
      </c>
      <c r="J80" s="90">
        <f t="shared" si="7"/>
        <v>2</v>
      </c>
      <c r="K80" s="91">
        <f t="shared" si="7"/>
        <v>1</v>
      </c>
      <c r="L80" s="92">
        <f t="shared" si="7"/>
        <v>0</v>
      </c>
      <c r="M80" s="90">
        <f t="shared" si="7"/>
        <v>1</v>
      </c>
      <c r="N80" s="91">
        <f t="shared" si="7"/>
        <v>2</v>
      </c>
      <c r="O80" s="92">
        <f>SUM(O74:O79)</f>
        <v>0</v>
      </c>
      <c r="P80" s="91">
        <f>SUM(P74:P79)</f>
        <v>1</v>
      </c>
      <c r="Q80" s="91">
        <f>SUM(Q74:Q79)</f>
        <v>1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Mathias Legarreta</cp:lastModifiedBy>
  <dcterms:created xsi:type="dcterms:W3CDTF">2010-03-03T16:28:09Z</dcterms:created>
  <dcterms:modified xsi:type="dcterms:W3CDTF">2018-06-14T13:57:17Z</dcterms:modified>
</cp:coreProperties>
</file>