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I68" i="3" s="1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J67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K60" i="3" l="1"/>
  <c r="W55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F37" i="3" s="1"/>
  <c r="AB46" i="3"/>
  <c r="AE46" i="3" s="1"/>
  <c r="AB17" i="3"/>
  <c r="AB75" i="3"/>
  <c r="AE65" i="3"/>
  <c r="AB47" i="3"/>
  <c r="AF47" i="3" s="1"/>
  <c r="AB35" i="3"/>
  <c r="AE36" i="3" s="1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6" i="3" l="1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N40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R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40" i="2" l="1"/>
  <c r="S39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M24" i="5" s="1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88" i="7"/>
  <c r="C89" i="7"/>
  <c r="C87" i="7"/>
  <c r="C5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99" i="7"/>
  <c r="J9" i="5"/>
  <c r="C72" i="7" s="1"/>
  <c r="C108" i="7" s="1"/>
  <c r="F67" i="7"/>
  <c r="C68" i="7"/>
  <c r="F73" i="7"/>
  <c r="C111" i="7" s="1"/>
  <c r="M12" i="5" l="1"/>
  <c r="C76" i="7" s="1"/>
  <c r="C114" i="7" s="1"/>
  <c r="F66" i="7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<sst xmlns="http://schemas.openxmlformats.org/spreadsheetml/2006/main" count="455" uniqueCount="226">
  <si>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</si>
  <si>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</si>
  <si>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</si>
  <si>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</si>
  <si>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</si>
  <si>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</si>
  <si>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</si>
  <si>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</si>
  <si>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</si>
  <si>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</si>
  <si>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</si>
  <si>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</si>
  <si>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</si>
  <si>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</si>
  <si>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</si>
  <si>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</si>
  <si>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</si>
  <si>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</si>
  <si>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</si>
  <si>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</si>
  <si>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</si>
  <si>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</si>
  <si>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</si>
  <si>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</si>
  <si>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</si>
  <si>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</si>
  <si>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</si>
  <si>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</si>
  <si>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</si>
  <si>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</si>
  <si>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</si>
  <si>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</si>
  <si>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</si>
  <si>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</si>
  <si>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</si>
  <si>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</si>
  <si>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</si>
  <si>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</si>
  <si>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</si>
  <si>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</si>
  <si>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</si>
  <si>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</si>
  <si>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</si>
  <si>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</si>
  <si>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</si>
  <si>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</si>
  <si>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</si>
  <si>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</si>
  <si>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</si>
  <si>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</si>
  <si>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</si>
  <si>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</si>
  <si>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</si>
  <si>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</si>
  <si>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</si>
  <si>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</si>
  <si>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</si>
  <si>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</si>
  <si>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</si>
  <si>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</si>
  <si>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</si>
  <si>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</si>
  <si>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</si>
  <si>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</si>
  <si>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</si>
  <si>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</si>
  <si>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</si>
  <si>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</si>
  <si>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</si>
  <si>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</si>
  <si>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</si>
  <si>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</si>
  <si>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</si>
  <si>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</si>
  <si>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</si>
  <si>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</si>
  <si>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</si>
  <si>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</si>
  <si>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</si>
  <si>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</si>
  <si>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</si>
  <si>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</si>
  <si>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</si>
  <si>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</si>
  <si>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</si>
  <si>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</si>
  <si>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</si>
  <si>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</si>
  <si>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</si>
  <si>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</si>
  <si>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</si>
  <si>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</si>
  <si>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</si>
  <si>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</si>
  <si>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</si>
  <si>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</si>
  <si>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</si>
  <si>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</si>
  <si>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</si>
  <si>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</si>
  <si>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</si>
  <si>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</si>
  <si>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</si>
  <si>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</si>
  <si>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</si>
  <si>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</si>
  <si>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</si>
  <si>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</si>
  <si>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</si>
  <si>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</si>
  <si>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</si>
  <si>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</si>
  <si>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</si>
  <si>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</si>
  <si>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</si>
  <si>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</si>
  <si>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</si>
  <si>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</si>
  <si>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</si>
  <si>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</si>
  <si>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</si>
  <si>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</si>
  <si>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</si>
  <si>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</si>
  <si>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</si>
  <si>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</si>
  <si>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</si>
  <si>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</si>
  <si>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</si>
  <si>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</si>
  <si>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</si>
  <si>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</si>
  <si>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</si>
  <si>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</si>
  <si>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</si>
  <si>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</si>
  <si>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</si>
  <si>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</si>
  <si>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</si>
  <si>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</si>
  <si>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</si>
  <si>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</si>
  <si>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</si>
  <si>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</si>
  <si>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</si>
  <si>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</si>
  <si>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</si>
  <si>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</si>
  <si>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</si>
  <si>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</si>
  <si>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</si>
  <si>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</si>
  <si>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</si>
  <si>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</si>
  <si>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</si>
  <si>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</si>
  <si>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</si>
  <si>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</si>
  <si>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</si>
  <si>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</si>
  <si>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</si>
  <si>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</si>
  <si>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</si>
  <si>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</si>
  <si>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</si>
  <si>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</si>
  <si>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</si>
  <si>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</si>
  <si>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</si>
  <si>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</si>
  <si>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</si>
  <si>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</si>
  <si>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</si>
  <si>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</si>
  <si>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</si>
  <si>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</si>
  <si>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</si>
  <si>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</si>
  <si>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</si>
  <si>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</si>
  <si>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</si>
  <si>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</si>
  <si>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</si>
  <si>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</si>
  <si>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</si>
  <si>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</si>
  <si>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</si>
  <si>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</si>
  <si>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</si>
  <si>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</si>
  <si>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</si>
  <si>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</si>
  <si>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</si>
  <si>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</si>
  <si>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</si>
  <si>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</si>
  <si>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</si>
  <si>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</si>
  <si>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</si>
  <si>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</si>
  <si>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</si>
  <si>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</si>
  <si>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</si>
  <si>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</si>
  <si>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</si>
  <si>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</si>
  <si>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</si>
  <si>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</si>
  <si>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</si>
  <si>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</si>
  <si>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</si>
  <si>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</si>
  <si>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</si>
  <si>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</si>
  <si>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</si>
  <si>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</si>
  <si>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</si>
  <si>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</si>
  <si>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</si>
  <si>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</si>
  <si>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</si>
  <si>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</si>
  <si>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</si>
  <si>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Eden Hazard</t>
  </si>
  <si>
    <t>Mathias Legarreta</t>
  </si>
  <si>
    <t>mathias.legarreta@nutrapet.com.uy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</si>
</sst>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thias.legarreta@nutrapet.com.u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E4" sqref="E4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224</v>
      </c>
      <c r="F3" s="201"/>
      <c r="G3" s="202"/>
      <c r="H3" s="121"/>
      <c r="I3" s="121"/>
      <c r="J3" s="122" t="s">
        <v>30</v>
      </c>
      <c r="K3" s="203" t="s">
        <v>225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3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5</v>
      </c>
      <c r="R10" s="99">
        <f>IF('No modificar!!'!AJ4=1,'No modificar!!'!Z4,IF('No modificar!!'!AJ5=1,'No modificar!!'!Z5,IF('No modificar!!'!AJ6=1,'No modificar!!'!Z6,'No modificar!!'!Z7)))</f>
        <v>6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4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2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3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4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5</v>
      </c>
      <c r="S19" s="149">
        <f>IF('No modificar!!'!AJ14=2,'No modificar!!'!AA14,IF('No modificar!!'!AJ15=2,'No modificar!!'!AA15,IF('No modificar!!'!AJ16=2,'No modificar!!'!AA16,'No modificar!!'!AA17)))</f>
        <v>0</v>
      </c>
      <c r="T19" s="147">
        <f>IF('No modificar!!'!AJ14=2,'No modificar!!'!AB14,IF('No modificar!!'!AJ15=2,'No modificar!!'!AB15,IF('No modificar!!'!AJ16=2,'No modificar!!'!AB16,'No modificar!!'!AB17)))</f>
        <v>4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2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4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2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4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-2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3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1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5</v>
      </c>
      <c r="S28" s="146">
        <f>IF('No modificar!!'!AJ24=3,'No modificar!!'!AA24,IF('No modificar!!'!AJ25=3,'No modificar!!'!AA25,IF('No modificar!!'!AJ26=3,'No modificar!!'!AA26,'No modificar!!'!AA27)))</f>
        <v>2</v>
      </c>
      <c r="T28" s="144">
        <f>IF('No modificar!!'!AJ24=3,'No modificar!!'!AB24,IF('No modificar!!'!AJ25=3,'No modificar!!'!AB25,IF('No modificar!!'!AJ26=3,'No modificar!!'!AB26,'No modificar!!'!AB27)))</f>
        <v>6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6</v>
      </c>
      <c r="R30" s="99">
        <f>IF('No modificar!!'!AJ24=1,'No modificar!!'!Z24,IF('No modificar!!'!AJ25=1,'No modificar!!'!Z25,IF('No modificar!!'!AJ26=1,'No modificar!!'!Z26,'No modificar!!'!Z27)))</f>
        <v>7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3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2</v>
      </c>
      <c r="P31" s="114">
        <f>IF('No modificar!!'!AJ24=0,'No modificar!!'!X24,IF('No modificar!!'!AJ25=0,'No modificar!!'!X25,IF('No modificar!!'!AJ26=0,'No modificar!!'!X26,'No modificar!!'!X27)))</f>
        <v>1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-2</v>
      </c>
      <c r="T31" s="112">
        <f>IF('No modificar!!'!AJ24=0,'No modificar!!'!AB24,IF('No modificar!!'!AJ25=0,'No modificar!!'!AB25,IF('No modificar!!'!AJ26=0,'No modificar!!'!AB26,'No modificar!!'!AB27)))</f>
        <v>2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0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0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2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-1</v>
      </c>
      <c r="T39" s="147">
        <f>IF('No modificar!!'!AJ34=2,'No modificar!!'!AB34,IF('No modificar!!'!AJ35=2,'No modificar!!'!AB35,IF('No modificar!!'!AJ36=2,'No modificar!!'!AB36,'No modificar!!'!AB37)))</f>
        <v>2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1</v>
      </c>
      <c r="R40" s="99">
        <f>IF('No modificar!!'!AJ34=1,'No modificar!!'!Z34,IF('No modificar!!'!AJ35=1,'No modificar!!'!Z35,IF('No modificar!!'!AJ36=1,'No modificar!!'!Z36,'No modificar!!'!Z37)))</f>
        <v>2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2</v>
      </c>
      <c r="P41" s="114">
        <f>IF('No modificar!!'!AJ34=0,'No modificar!!'!X34,IF('No modificar!!'!AJ35=0,'No modificar!!'!X35,IF('No modificar!!'!AJ36=0,'No modificar!!'!X36,'No modificar!!'!X37)))</f>
        <v>1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3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2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8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1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6</v>
      </c>
      <c r="R49" s="149">
        <f>IF('No modificar!!'!AJ44=2,'No modificar!!'!Z44,IF('No modificar!!'!AJ45=2,'No modificar!!'!Z45,IF('No modificar!!'!AJ46=2,'No modificar!!'!Z46,'No modificar!!'!Z47)))</f>
        <v>6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3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0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5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9</v>
      </c>
      <c r="S51" s="114">
        <f>IF('No modificar!!'!AJ44=0,'No modificar!!'!AA44,IF('No modificar!!'!AJ45=0,'No modificar!!'!AA45,IF('No modificar!!'!AJ46=0,'No modificar!!'!AA46,'No modificar!!'!AA47)))</f>
        <v>-8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2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5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4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2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2</v>
      </c>
      <c r="P61" s="114">
        <f>IF('No modificar!!'!AJ54=0,'No modificar!!'!X54,IF('No modificar!!'!AJ55=0,'No modificar!!'!X55,IF('No modificar!!'!AJ56=0,'No modificar!!'!X56,'No modificar!!'!X57)))</f>
        <v>1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2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0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4</v>
      </c>
      <c r="S68" s="146">
        <f>IF('No modificar!!'!AJ64=3,'No modificar!!'!AA64,IF('No modificar!!'!AJ65=3,'No modificar!!'!AA65,IF('No modificar!!'!AJ66=3,'No modificar!!'!AA66,'No modificar!!'!AA67)))</f>
        <v>3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2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4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5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1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2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2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-3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2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8</v>
      </c>
      <c r="R78" s="146">
        <f>IF('No modificar!!'!AJ74=3,'No modificar!!'!Z74,IF('No modificar!!'!AJ75=3,'No modificar!!'!Z75,IF('No modificar!!'!AJ76=3,'No modificar!!'!Z76,'No modificar!!'!Z77)))</f>
        <v>4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3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5</v>
      </c>
      <c r="S79" s="149">
        <f>IF('No modificar!!'!AJ74=2,'No modificar!!'!AA74,IF('No modificar!!'!AJ75=2,'No modificar!!'!AA75,IF('No modificar!!'!AJ76=2,'No modificar!!'!AA76,'No modificar!!'!AA77)))</f>
        <v>-1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opLeftCell="A7" workbookViewId="0">
      <selection activeCell="N15" sqref="N15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tr">
        <f>IF(E7&gt;E8,D7,IF(E8&gt;E7,D8,"Manualmente"))</f>
        <v>Uruguay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Francia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Francia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Francia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Argentina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Bélgica</v>
      </c>
      <c r="K16" s="185">
        <v>0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4</v>
      </c>
      <c r="F17" s="169"/>
      <c r="G17" s="185" t="str">
        <f>IF(E17&gt;E18,D17,IF(E18&gt;E17,D18,"Manualmente"))</f>
        <v>Bélgica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3</v>
      </c>
      <c r="F22" s="169"/>
      <c r="G22" s="185" t="str">
        <f>IF(E21&gt;E22,D21,IF(E22&gt;E21,D22,"Manualmente"))</f>
        <v>Rusia</v>
      </c>
      <c r="H22" s="185">
        <v>0</v>
      </c>
      <c r="I22" s="169"/>
      <c r="J22" s="169"/>
      <c r="K22" s="169"/>
      <c r="L22" s="169"/>
      <c r="M22" s="165" t="str">
        <f>IF(K9&gt;K16,J16,IF(K16&gt;K9,J9,"Manualmente"))</f>
        <v>Bélgica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Argentina</v>
      </c>
      <c r="K23" s="185">
        <v>4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3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3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Colombia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3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2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3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2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2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1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3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4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1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3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2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3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0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0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5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2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0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0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4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2</v>
      </c>
      <c r="E60" s="172">
        <f>'Fase final'!E22</f>
        <v>3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0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0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2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Rusia</v>
      </c>
      <c r="D68" s="48">
        <f>'Fase final'!H22</f>
        <v>0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0</v>
      </c>
      <c r="F72" s="65" t="str">
        <f>'Fase final'!J16</f>
        <v>Bélgica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4</v>
      </c>
      <c r="E73" s="16">
        <f>'Fase final'!K30</f>
        <v>3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Francia</v>
      </c>
      <c r="D76" s="46">
        <f>'Fase final'!N12</f>
        <v>1</v>
      </c>
      <c r="E76" s="42">
        <f>'Fase final'!N14</f>
        <v>0</v>
      </c>
      <c r="F76" s="43" t="str">
        <f>'Fase final'!M14</f>
        <v>Argentina</v>
      </c>
    </row>
    <row r="77" spans="2:6" ht="15.75" thickBot="1">
      <c r="B77" s="11">
        <v>64</v>
      </c>
      <c r="C77" s="16" t="str">
        <f>'Fase final'!M22</f>
        <v>Bélgica</v>
      </c>
      <c r="D77" s="16">
        <f>'Fase final'!N22</f>
        <v>2</v>
      </c>
      <c r="E77" s="16">
        <f>'Fase final'!N24</f>
        <v>3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Rusia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Bélgica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Francia</v>
      </c>
    </row>
    <row r="115" spans="2:6">
      <c r="B115" s="9" t="s">
        <v>207</v>
      </c>
      <c r="C115" s="13" t="str">
        <f>F76</f>
        <v>Argentina</v>
      </c>
      <c r="D115"/>
      <c r="E115"/>
      <c r="F115"/>
    </row>
    <row r="116" spans="2:6">
      <c r="B116" s="9" t="s">
        <v>208</v>
      </c>
      <c r="C116" s="13" t="str">
        <f>C77</f>
        <v>Bélgica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Francia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Eden Hazard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5</v>
      </c>
      <c r="Z4" s="15">
        <f>D4+D6+D8</f>
        <v>4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4</v>
      </c>
      <c r="Z5" s="6">
        <f>C4+D7+D9</f>
        <v>7</v>
      </c>
      <c r="AA5" s="6">
        <f>Y5-Z5</f>
        <v>-3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0</v>
      </c>
      <c r="W6" s="6">
        <f>N10</f>
        <v>2</v>
      </c>
      <c r="X6" s="6">
        <f>O10</f>
        <v>1</v>
      </c>
      <c r="Y6" s="6">
        <f>C5+D6+D9</f>
        <v>5</v>
      </c>
      <c r="Z6" s="6">
        <f>D5+C6+C9</f>
        <v>6</v>
      </c>
      <c r="AA6" s="6">
        <f>Y6-Z6</f>
        <v>-1</v>
      </c>
      <c r="AB6" s="10">
        <f>3*V6+W6</f>
        <v>2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3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2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0</v>
      </c>
      <c r="N10" s="7">
        <f t="shared" si="0"/>
        <v>2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3</v>
      </c>
      <c r="D14" s="23">
        <f>'Fase de grupos'!I17</f>
        <v>2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8</v>
      </c>
      <c r="Z14" s="22">
        <f>D14+D16+D18</f>
        <v>4</v>
      </c>
      <c r="AA14" s="22">
        <f>Y14-Z14</f>
        <v>4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1</v>
      </c>
      <c r="W15" s="6">
        <f>K20</f>
        <v>1</v>
      </c>
      <c r="X15" s="6">
        <f>L20</f>
        <v>1</v>
      </c>
      <c r="Y15" s="6">
        <f>D14+C17+C19</f>
        <v>5</v>
      </c>
      <c r="Z15" s="6">
        <f>C14+D17+D19</f>
        <v>5</v>
      </c>
      <c r="AA15" s="6">
        <f>Y15-Z15</f>
        <v>0</v>
      </c>
      <c r="AB15" s="10">
        <f>3*V15+W15</f>
        <v>4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2</v>
      </c>
      <c r="X16" s="6">
        <f>O20</f>
        <v>1</v>
      </c>
      <c r="Y16" s="6">
        <f>C15+D16+D19</f>
        <v>4</v>
      </c>
      <c r="Z16" s="6">
        <f>D15+C16+C19</f>
        <v>6</v>
      </c>
      <c r="AA16" s="6">
        <f>Y16-Z16</f>
        <v>-2</v>
      </c>
      <c r="AB16" s="10">
        <f>3*V16+W16</f>
        <v>2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4</v>
      </c>
      <c r="Z17" s="16">
        <f>C15+C17+C18</f>
        <v>6</v>
      </c>
      <c r="AA17" s="16">
        <f>Y17-Z17</f>
        <v>-2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0</v>
      </c>
      <c r="K19" s="6">
        <f>IF(C19=D19,1,0)</f>
        <v>1</v>
      </c>
      <c r="L19" s="13">
        <f>IF(C19&lt;D19,1,0)</f>
        <v>0</v>
      </c>
      <c r="M19" s="9">
        <f>IF(D19&gt;C19,1,0)</f>
        <v>0</v>
      </c>
      <c r="N19" s="6">
        <f>IF(D19=C19,1,0)</f>
        <v>1</v>
      </c>
      <c r="O19" s="13">
        <f>IF(D19&lt;C19,1,0)</f>
        <v>0</v>
      </c>
      <c r="P19" s="6"/>
      <c r="Q19" s="6"/>
      <c r="R19" s="13"/>
      <c r="S19" s="6"/>
    </row>
    <row r="20" spans="2:36" ht="15.7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1</v>
      </c>
      <c r="K20" s="19">
        <f t="shared" si="1"/>
        <v>1</v>
      </c>
      <c r="L20" s="20">
        <f t="shared" si="1"/>
        <v>1</v>
      </c>
      <c r="M20" s="18">
        <f t="shared" si="1"/>
        <v>0</v>
      </c>
      <c r="N20" s="19">
        <f t="shared" si="1"/>
        <v>2</v>
      </c>
      <c r="O20" s="20">
        <f>SUM(O14:O19)</f>
        <v>1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0</v>
      </c>
      <c r="X24" s="22">
        <f>I30</f>
        <v>1</v>
      </c>
      <c r="Y24" s="22">
        <f>C24+C26+C28</f>
        <v>7</v>
      </c>
      <c r="Z24" s="22">
        <f>D24+D26+D28</f>
        <v>5</v>
      </c>
      <c r="AA24" s="22">
        <f>Y24-Z24</f>
        <v>2</v>
      </c>
      <c r="AB24" s="8">
        <f>3*V24+W24</f>
        <v>6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3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2</v>
      </c>
      <c r="X25" s="6">
        <f>L30</f>
        <v>1</v>
      </c>
      <c r="Y25" s="6">
        <f>D24+C27+C29</f>
        <v>3</v>
      </c>
      <c r="Z25" s="6">
        <f>C24+D27+D29</f>
        <v>5</v>
      </c>
      <c r="AA25" s="6">
        <f>Y25-Z25</f>
        <v>-2</v>
      </c>
      <c r="AB25" s="10">
        <f>3*V25+W25</f>
        <v>2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4</v>
      </c>
      <c r="Z26" s="6">
        <f>D25+C26+C29</f>
        <v>3</v>
      </c>
      <c r="AA26" s="6">
        <f>Y26-Z26</f>
        <v>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6</v>
      </c>
      <c r="Z27" s="16">
        <f>C25+C27+C28</f>
        <v>7</v>
      </c>
      <c r="AA27" s="16">
        <f>Y27-Z27</f>
        <v>-1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3</v>
      </c>
      <c r="E28" s="1" t="str">
        <f>'Fase de grupos'!J31</f>
        <v>Dinamarca</v>
      </c>
      <c r="G28" s="9">
        <f>IF(C28&gt;D28,1,0)</f>
        <v>0</v>
      </c>
      <c r="H28" s="6">
        <f>IF(C28=D28,1,0)</f>
        <v>0</v>
      </c>
      <c r="I28" s="13">
        <f>IF(C28&lt;D28,1,0)</f>
        <v>1</v>
      </c>
      <c r="J28" s="9"/>
      <c r="K28" s="6"/>
      <c r="L28" s="13"/>
      <c r="M28" s="9"/>
      <c r="N28" s="6"/>
      <c r="O28" s="13"/>
      <c r="P28" s="6">
        <f>IF(D28&gt;C28,1,0)</f>
        <v>1</v>
      </c>
      <c r="Q28" s="6">
        <f>IF(D28=C28,1,0)</f>
        <v>0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0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0</v>
      </c>
      <c r="I30" s="20">
        <f t="shared" si="2"/>
        <v>1</v>
      </c>
      <c r="J30" s="18">
        <f t="shared" si="2"/>
        <v>0</v>
      </c>
      <c r="K30" s="19">
        <f t="shared" si="2"/>
        <v>2</v>
      </c>
      <c r="L30" s="20">
        <f t="shared" si="2"/>
        <v>1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6</v>
      </c>
      <c r="Z34" s="95">
        <f>D34+D36+D38</f>
        <v>2</v>
      </c>
      <c r="AA34" s="95">
        <f>Y34-Z34</f>
        <v>4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2</v>
      </c>
      <c r="X35" s="6">
        <f>L40</f>
        <v>1</v>
      </c>
      <c r="Y35" s="6">
        <f>D34+C37+C39</f>
        <v>1</v>
      </c>
      <c r="Z35" s="6">
        <f>C34+D37+D39</f>
        <v>3</v>
      </c>
      <c r="AA35" s="6">
        <f>Y35-Z35</f>
        <v>-2</v>
      </c>
      <c r="AB35" s="10">
        <f>3*V35+W35</f>
        <v>2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2</v>
      </c>
      <c r="X36" s="6">
        <f>O40</f>
        <v>1</v>
      </c>
      <c r="Y36" s="6">
        <f>C35+D36+D39</f>
        <v>1</v>
      </c>
      <c r="Z36" s="6">
        <f>D35+C36+C39</f>
        <v>2</v>
      </c>
      <c r="AA36" s="6">
        <f>Y36-Z36</f>
        <v>-1</v>
      </c>
      <c r="AB36" s="10">
        <f>3*V36+W36</f>
        <v>2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2</v>
      </c>
      <c r="X37" s="97">
        <f>R40</f>
        <v>1</v>
      </c>
      <c r="Y37" s="97">
        <f>D35+D37+D38</f>
        <v>2</v>
      </c>
      <c r="Z37" s="97">
        <f>C35+C37+C38</f>
        <v>3</v>
      </c>
      <c r="AA37" s="97">
        <f>Y37-Z37</f>
        <v>-1</v>
      </c>
      <c r="AB37" s="12">
        <f>3*V37+W37</f>
        <v>2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2</v>
      </c>
      <c r="L40" s="92">
        <f t="shared" si="3"/>
        <v>1</v>
      </c>
      <c r="M40" s="90">
        <f t="shared" si="3"/>
        <v>0</v>
      </c>
      <c r="N40" s="91">
        <f t="shared" si="3"/>
        <v>2</v>
      </c>
      <c r="O40" s="92">
        <f>SUM(O34:O39)</f>
        <v>1</v>
      </c>
      <c r="P40" s="91">
        <f>SUM(P34:P39)</f>
        <v>0</v>
      </c>
      <c r="Q40" s="91">
        <f>SUM(Q34:Q39)</f>
        <v>2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1</v>
      </c>
      <c r="AA44" s="9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6</v>
      </c>
      <c r="Z45" s="6">
        <f>C44+D47+D49</f>
        <v>6</v>
      </c>
      <c r="AA45" s="6">
        <f>Y45-Z45</f>
        <v>0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1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3</v>
      </c>
      <c r="Z46" s="6">
        <f>D45+C46+C49</f>
        <v>3</v>
      </c>
      <c r="AA46" s="6">
        <f>Y46-Z46</f>
        <v>0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3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1</v>
      </c>
      <c r="Z47" s="97">
        <f>C45+C47+C48</f>
        <v>9</v>
      </c>
      <c r="AA47" s="97">
        <f>Y47-Z47</f>
        <v>-8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5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2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9</v>
      </c>
      <c r="Z54" s="95">
        <f>D54+D56+D58</f>
        <v>5</v>
      </c>
      <c r="AA54" s="95">
        <f>Y54-Z54</f>
        <v>4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4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4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2</v>
      </c>
      <c r="X56" s="6">
        <f>O60</f>
        <v>1</v>
      </c>
      <c r="Y56" s="6">
        <f>C55+D56+D59</f>
        <v>2</v>
      </c>
      <c r="Z56" s="6">
        <f>D55+C56+C59</f>
        <v>5</v>
      </c>
      <c r="AA56" s="6">
        <f>Y56-Z56</f>
        <v>-3</v>
      </c>
      <c r="AB56" s="10">
        <f>3*V56+W56</f>
        <v>2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2</v>
      </c>
      <c r="X57" s="97">
        <f>R60</f>
        <v>1</v>
      </c>
      <c r="Y57" s="97">
        <f>D55+D57+D58</f>
        <v>4</v>
      </c>
      <c r="Z57" s="97">
        <f>C55+C57+C58</f>
        <v>5</v>
      </c>
      <c r="AA57" s="97">
        <f>Y57-Z57</f>
        <v>-1</v>
      </c>
      <c r="AB57" s="12">
        <f>3*V57+W57</f>
        <v>2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2</v>
      </c>
      <c r="E58" s="1" t="str">
        <f>'Fase de grupos'!J61</f>
        <v>Corea del Sur</v>
      </c>
      <c r="G58" s="9">
        <f>IF(C58&gt;D58,1,0)</f>
        <v>0</v>
      </c>
      <c r="H58" s="6">
        <f>IF(C58=D58,1,0)</f>
        <v>1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1</v>
      </c>
      <c r="R58" s="13">
        <f>IF(D58&lt;C58,1,0)</f>
        <v>0</v>
      </c>
      <c r="U58"/>
    </row>
    <row r="59" spans="2:36" ht="15.7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2</v>
      </c>
      <c r="O60" s="92">
        <f>SUM(O54:O59)</f>
        <v>1</v>
      </c>
      <c r="P60" s="91">
        <f>SUM(P54:P59)</f>
        <v>0</v>
      </c>
      <c r="Q60" s="91">
        <f>SUM(Q54:Q59)</f>
        <v>2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1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7</v>
      </c>
      <c r="Z64" s="95">
        <f>D64+D66+D68</f>
        <v>4</v>
      </c>
      <c r="AA64" s="95">
        <f>Y64-Z64</f>
        <v>3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2</v>
      </c>
      <c r="X65" s="6">
        <f>L70</f>
        <v>1</v>
      </c>
      <c r="Y65" s="6">
        <f>D64+C67+C69</f>
        <v>2</v>
      </c>
      <c r="Z65" s="6">
        <f>C64+D67+D69</f>
        <v>4</v>
      </c>
      <c r="AA65" s="6">
        <f>Y65-Z65</f>
        <v>-2</v>
      </c>
      <c r="AB65" s="10">
        <f>3*V65+W65</f>
        <v>2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5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1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1</v>
      </c>
      <c r="L67" s="13">
        <f>IF(C67&lt;D67,1,0)</f>
        <v>0</v>
      </c>
      <c r="M67" s="9"/>
      <c r="N67" s="6"/>
      <c r="O67" s="13"/>
      <c r="P67" s="6">
        <f>IF(D67&gt;C67,1,0)</f>
        <v>0</v>
      </c>
      <c r="Q67" s="6">
        <f>IF(D67=C67,1,0)</f>
        <v>1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1</v>
      </c>
      <c r="W67" s="97">
        <f>Q70</f>
        <v>2</v>
      </c>
      <c r="X67" s="97">
        <f>R70</f>
        <v>0</v>
      </c>
      <c r="Y67" s="97">
        <f>D65+D67+D68</f>
        <v>6</v>
      </c>
      <c r="Z67" s="97">
        <f>C65+C67+C68</f>
        <v>4</v>
      </c>
      <c r="AA67" s="97">
        <f>Y67-Z67</f>
        <v>2</v>
      </c>
      <c r="AB67" s="12">
        <f>3*V67+W67</f>
        <v>5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2</v>
      </c>
      <c r="L70" s="92">
        <f t="shared" si="6"/>
        <v>1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1</v>
      </c>
      <c r="Q70" s="91">
        <f>SUM(Q64:Q69)</f>
        <v>2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4</v>
      </c>
      <c r="Z74" s="95">
        <f>D74+D76+D78</f>
        <v>5</v>
      </c>
      <c r="AA74" s="95">
        <f>Y74-Z74</f>
        <v>-1</v>
      </c>
      <c r="AB74" s="8">
        <f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3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2</v>
      </c>
      <c r="X75" s="6">
        <f>L80</f>
        <v>1</v>
      </c>
      <c r="Y75" s="6">
        <f>D74+C77+C79</f>
        <v>2</v>
      </c>
      <c r="Z75" s="6">
        <f>C74+D77+D79</f>
        <v>3</v>
      </c>
      <c r="AA75" s="6">
        <f>Y75-Z75</f>
        <v>-1</v>
      </c>
      <c r="AB75" s="10">
        <f>3*V75+W75</f>
        <v>2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3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8</v>
      </c>
      <c r="Z76" s="6">
        <f>D75+C76+C79</f>
        <v>4</v>
      </c>
      <c r="AA76" s="6">
        <f>Y76-Z76</f>
        <v>4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3</v>
      </c>
      <c r="Z77" s="97">
        <f>C75+C77+C78</f>
        <v>5</v>
      </c>
      <c r="AA77" s="97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0</v>
      </c>
      <c r="K80" s="91">
        <f t="shared" si="7"/>
        <v>2</v>
      </c>
      <c r="L80" s="92">
        <f t="shared" si="7"/>
        <v>1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Mathias Legarreta</cp:lastModifiedBy>
  <dcterms:created xsi:type="dcterms:W3CDTF">2010-03-03T16:28:09Z</dcterms:created>
  <dcterms:modified xsi:type="dcterms:W3CDTF">2018-06-14T14:17:58Z</dcterms:modified>
</cp:coreProperties>
</file>