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90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I68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I70" i="3"/>
  <c r="X6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45" i="3"/>
  <c r="AB36" i="3"/>
  <c r="AF37" i="3" s="1"/>
  <c r="AB46" i="3"/>
  <c r="AE46" i="3" s="1"/>
  <c r="AB17" i="3"/>
  <c r="AB75" i="3"/>
  <c r="AE65" i="3"/>
  <c r="AB47" i="3"/>
  <c r="AF47" i="3" s="1"/>
  <c r="AB35" i="3"/>
  <c r="AE36" i="3" s="1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6" i="3" l="1"/>
  <c r="AH36" i="3" s="1"/>
  <c r="AD36" i="3"/>
  <c r="AD34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S40" i="2"/>
  <c r="P40" i="2"/>
  <c r="T40" i="2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C88" i="7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8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M12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<sst xmlns="http://schemas.openxmlformats.org/spreadsheetml/2006/main" count="456" uniqueCount="226">
  <si>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</si>
  <si>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</si>
  <si>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</si>
  <si>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</si>
  <si>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</si>
  <si>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</si>
  <si>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</si>
  <si>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</si>
  <si>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</si>
  <si>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</si>
  <si>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</si>
  <si>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</si>
  <si>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</si>
  <si>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</si>
  <si>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</si>
  <si>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</si>
  <si>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</si>
  <si>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</si>
  <si>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</si>
  <si>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</si>
  <si>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</si>
  <si>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</si>
  <si>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</si>
  <si>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</si>
  <si>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</si>
  <si>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</si>
  <si>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</si>
  <si>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</si>
  <si>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</si>
  <si>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</si>
  <si>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</si>
  <si>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</si>
  <si>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</si>
  <si>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</si>
  <si>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</si>
  <si>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</si>
  <si>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</si>
  <si>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</si>
  <si>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</si>
  <si>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</si>
  <si>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</si>
  <si>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</si>
  <si>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</si>
  <si>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</si>
  <si>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</si>
  <si>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</si>
  <si>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</si>
  <si>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</si>
  <si>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</si>
  <si>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</si>
  <si>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</si>
  <si>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</si>
  <si>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</si>
  <si>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</si>
  <si>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</si>
  <si>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</si>
  <si>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</si>
  <si>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</si>
  <si>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</si>
  <si>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</si>
  <si>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</si>
  <si>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</si>
  <si>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</si>
  <si>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</si>
  <si>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</si>
  <si>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</si>
  <si>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</si>
  <si>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</si>
  <si>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</si>
  <si>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</si>
  <si>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</si>
  <si>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</si>
  <si>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</si>
  <si>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</si>
  <si>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</si>
  <si>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</si>
  <si>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</si>
  <si>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</si>
  <si>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</si>
  <si>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</si>
  <si>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</si>
  <si>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</si>
  <si>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</si>
  <si>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</si>
  <si>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</si>
  <si>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</si>
  <si>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</si>
  <si>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</si>
  <si>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</si>
  <si>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</si>
  <si>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</si>
  <si>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</si>
  <si>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</si>
  <si>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</si>
  <si>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</si>
  <si>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</si>
  <si>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</si>
  <si>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</si>
  <si>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</si>
  <si>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</si>
  <si>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</si>
  <si>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</si>
  <si>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</si>
  <si>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</si>
  <si>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</si>
  <si>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</si>
  <si>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</si>
  <si>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</si>
  <si>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</si>
  <si>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</si>
  <si>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</si>
  <si>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</si>
  <si>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</si>
  <si>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</si>
  <si>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</si>
  <si>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</si>
  <si>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</si>
  <si>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</si>
  <si>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</si>
  <si>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</si>
  <si>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</si>
  <si>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</si>
  <si>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</si>
  <si>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</si>
  <si>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</si>
  <si>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</si>
  <si>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</si>
  <si>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</si>
  <si>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</si>
  <si>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</si>
  <si>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</si>
  <si>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</si>
  <si>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</si>
  <si>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</si>
  <si>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</si>
  <si>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</si>
  <si>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</si>
  <si>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</si>
  <si>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</si>
  <si>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</si>
  <si>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</si>
  <si>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</si>
  <si>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</si>
  <si>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</si>
  <si>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</si>
  <si>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</si>
  <si>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</si>
  <si>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</si>
  <si>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</si>
  <si>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</si>
  <si>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</si>
  <si>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</si>
  <si>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</si>
  <si>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</si>
  <si>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</si>
  <si>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</si>
  <si>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</si>
  <si>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</si>
  <si>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</si>
  <si>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</si>
  <si>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</si>
  <si>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</si>
  <si>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</si>
  <si>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</si>
  <si>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</si>
  <si>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</si>
  <si>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</si>
  <si>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</si>
  <si>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</si>
  <si>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</si>
  <si>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</si>
  <si>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</si>
  <si>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</si>
  <si>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</si>
  <si>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</si>
  <si>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</si>
  <si>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</si>
  <si>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</si>
  <si>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</si>
  <si>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</si>
  <si>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</si>
  <si>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</si>
  <si>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</si>
  <si>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</si>
  <si>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</si>
  <si>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</si>
  <si>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</si>
  <si>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</si>
  <si>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</si>
  <si>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</si>
  <si>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</si>
  <si>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</si>
  <si>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</si>
  <si>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</si>
  <si>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</si>
  <si>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</si>
  <si>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</si>
  <si>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</si>
  <si>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</si>
  <si>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</si>
  <si>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</si>
  <si>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</si>
  <si>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</si>
  <si>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</si>
  <si>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</si>
  <si>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</si>
  <si>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</si>
  <si>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</si>
  <si>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</si>
  <si>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</si>
  <si>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</si>
  <si>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</si>
  <si>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</si>
  <si>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</si>
  <si>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</si>
  <si>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</si>
  <si>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</si>
  <si>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</si>
  <si>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</si>
  <si>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</si>
  <si>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</si>
  <si>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</si>
  <si>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</si>
  <si>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Mathias Legarreta</t>
  </si>
  <si>
    <t>mathias.legarreta@nutrapet.com.uy</t>
  </si>
  <si>
    <t>Gabriel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</si>
</sst>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hias.legarreta@nutrapet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AK1" sqref="AK1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0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3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2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5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3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8</v>
      </c>
      <c r="R9" s="149">
        <f>IF('No modificar!!'!AJ4=2,'No modificar!!'!Z4,IF('No modificar!!'!AJ5=2,'No modificar!!'!Z5,IF('No modificar!!'!AJ6=2,'No modificar!!'!Z6,'No modificar!!'!Z7)))</f>
        <v>6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7</v>
      </c>
      <c r="R10" s="99">
        <f>IF('No modificar!!'!AJ4=1,'No modificar!!'!Z4,IF('No modificar!!'!AJ5=1,'No modificar!!'!Z5,IF('No modificar!!'!AJ6=1,'No modificar!!'!Z6,'No modificar!!'!Z7)))</f>
        <v>7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2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3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5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0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2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0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2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2</v>
      </c>
      <c r="P51" s="114">
        <f>IF('No modificar!!'!AJ44=0,'No modificar!!'!X44,IF('No modificar!!'!AJ45=0,'No modificar!!'!X45,IF('No modificar!!'!AJ46=0,'No modificar!!'!X46,'No modificar!!'!X47)))</f>
        <v>1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-2</v>
      </c>
      <c r="T51" s="112">
        <f>IF('No modificar!!'!AJ44=0,'No modificar!!'!AB44,IF('No modificar!!'!AJ45=0,'No modificar!!'!AB45,IF('No modificar!!'!AJ46=0,'No modificar!!'!AB46,'No modificar!!'!AB47)))</f>
        <v>2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4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2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4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2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Panamá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5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2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Bélgica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4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7" workbookViewId="0">
      <selection activeCell="K17" sqref="K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70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3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Portugal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Portugal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Portugal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Panamá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3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2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3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2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3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2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2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2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3</v>
      </c>
      <c r="E59" s="172">
        <f>'Fase final'!E18</f>
        <v>2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Panamá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0</v>
      </c>
      <c r="F77" s="14" t="str">
        <f>'Fase final'!M24</f>
        <v>Portugal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Panamá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Gabriel Jesus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3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8</v>
      </c>
      <c r="Z4" s="15">
        <f>D4+D6+D8</f>
        <v>6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2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3</v>
      </c>
      <c r="Z5" s="6">
        <f>C4+D7+D9</f>
        <v>8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3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7</v>
      </c>
      <c r="Z6" s="6">
        <f>D5+C6+C9</f>
        <v>7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8</v>
      </c>
      <c r="Z7" s="16">
        <f>C5+C7+C8</f>
        <v>5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2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3</v>
      </c>
      <c r="D14" s="23">
        <f>'Fase de grupos'!I17</f>
        <v>2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9</v>
      </c>
      <c r="Z14" s="22">
        <f>D14+D16+D18</f>
        <v>3</v>
      </c>
      <c r="AA14" s="22">
        <f>Y14-Z14</f>
        <v>6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6</v>
      </c>
      <c r="Z15" s="6">
        <f>C14+D17+D19</f>
        <v>5</v>
      </c>
      <c r="AA15" s="6">
        <f>Y15-Z15</f>
        <v>1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3</v>
      </c>
      <c r="Z16" s="6">
        <f>D15+C16+C19</f>
        <v>6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7</v>
      </c>
      <c r="Z24" s="22">
        <f>D24+D26+D28</f>
        <v>3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2</v>
      </c>
      <c r="Z25" s="6">
        <f>C24+D27+D29</f>
        <v>4</v>
      </c>
      <c r="AA25" s="6">
        <f>Y25-Z25</f>
        <v>-2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3</v>
      </c>
      <c r="Z27" s="16">
        <f>C25+C27+C28</f>
        <v>5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3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1</v>
      </c>
      <c r="Z35" s="6">
        <f>C34+D37+D39</f>
        <v>4</v>
      </c>
      <c r="AA35" s="6">
        <f>Y35-Z35</f>
        <v>-3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2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2</v>
      </c>
      <c r="X36" s="6">
        <f>O40</f>
        <v>1</v>
      </c>
      <c r="Y36" s="6">
        <f>C35+D36+D39</f>
        <v>4</v>
      </c>
      <c r="Z36" s="6">
        <f>D35+C36+C39</f>
        <v>5</v>
      </c>
      <c r="AA36" s="6">
        <f>Y36-Z36</f>
        <v>-1</v>
      </c>
      <c r="AB36" s="10">
        <f>3*V36+W36</f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2</v>
      </c>
      <c r="Z37" s="97">
        <f>C35+C37+C38</f>
        <v>3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0</v>
      </c>
      <c r="N40" s="91">
        <f t="shared" si="3"/>
        <v>2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2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3</v>
      </c>
      <c r="Z46" s="6">
        <f>D45+C46+C49</f>
        <v>5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4</v>
      </c>
      <c r="Z47" s="97">
        <f>C45+C47+C48</f>
        <v>6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2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4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5</v>
      </c>
      <c r="Z55" s="6">
        <f>C54+D57+D59</f>
        <v>6</v>
      </c>
      <c r="AA55" s="6">
        <f>Y55-Z55</f>
        <v>-1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2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5</v>
      </c>
      <c r="Z56" s="6">
        <f>D55+C56+C59</f>
        <v>5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7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2</v>
      </c>
      <c r="E64" s="1" t="str">
        <f>'Fase de grupos'!J67</f>
        <v>Panamá</v>
      </c>
      <c r="G64" s="9">
        <f>IF(C64&gt;D64,1,0)</f>
        <v>0</v>
      </c>
      <c r="H64" s="6">
        <f>IF(C64=D64,1,0)</f>
        <v>0</v>
      </c>
      <c r="I64" s="13">
        <f>IF(C64&lt;D64,1,0)</f>
        <v>1</v>
      </c>
      <c r="J64" s="9">
        <f>IF(D64&gt;C64,1,0)</f>
        <v>1</v>
      </c>
      <c r="K64" s="6">
        <f>IF(D64=C64,1,0)</f>
        <v>0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0</v>
      </c>
      <c r="W64" s="95">
        <f>H70</f>
        <v>1</v>
      </c>
      <c r="X64" s="95">
        <f>I70</f>
        <v>2</v>
      </c>
      <c r="Y64" s="95">
        <f>C64+C66+C68</f>
        <v>4</v>
      </c>
      <c r="Z64" s="95">
        <f>D64+D66+D68</f>
        <v>6</v>
      </c>
      <c r="AA64" s="95">
        <f>Y64-Z64</f>
        <v>-2</v>
      </c>
      <c r="AB64" s="8">
        <f>3*V64+W64</f>
        <v>1</v>
      </c>
      <c r="AD64">
        <f>IF(OR(AB64&gt;AB65,AND(AB64=AB65,AA64&gt;AA65),AND(AB64=AB65,AA64=AA65,Y64&gt;Y65)),1,0)</f>
        <v>0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1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1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2</v>
      </c>
      <c r="W65" s="6">
        <f>K70</f>
        <v>0</v>
      </c>
      <c r="X65" s="6">
        <f>L70</f>
        <v>1</v>
      </c>
      <c r="Y65" s="6">
        <f>D64+C67+C69</f>
        <v>6</v>
      </c>
      <c r="Z65" s="6">
        <f>C64+D67+D69</f>
        <v>5</v>
      </c>
      <c r="AA65" s="6">
        <f>Y65-Z65</f>
        <v>1</v>
      </c>
      <c r="AB65" s="10">
        <f>3*V65+W65</f>
        <v>6</v>
      </c>
      <c r="AD65">
        <f>IF(OR(AB65&gt;AB64,AND(AB65=AB64,AA65&gt;AA64),AND(AB65=AB64,AA65=AA64,Y65&gt;Y64)),1,0)</f>
        <v>1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2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2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2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4</v>
      </c>
      <c r="Z66" s="6">
        <f>D65+C66+C69</f>
        <v>7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2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8</v>
      </c>
      <c r="Z67" s="97">
        <f>C65+C67+C68</f>
        <v>4</v>
      </c>
      <c r="AA67" s="97">
        <f>Y67-Z67</f>
        <v>4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0</v>
      </c>
      <c r="H70" s="91">
        <f t="shared" ref="H70:N70" si="6">SUM(H64:H69)</f>
        <v>1</v>
      </c>
      <c r="I70" s="92">
        <f t="shared" si="6"/>
        <v>2</v>
      </c>
      <c r="J70" s="90">
        <f t="shared" si="6"/>
        <v>2</v>
      </c>
      <c r="K70" s="91">
        <f t="shared" si="6"/>
        <v>0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4</v>
      </c>
      <c r="Z74" s="95">
        <f>D74+D76+D78</f>
        <v>6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4</v>
      </c>
      <c r="Z75" s="6">
        <f>C74+D77+D79</f>
        <v>6</v>
      </c>
      <c r="AA75" s="6">
        <f>Y75-Z75</f>
        <v>-2</v>
      </c>
      <c r="AB75" s="10">
        <f>3*V75+W75</f>
        <v>3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3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5</v>
      </c>
      <c r="Z77" s="97">
        <f>C75+C77+C78</f>
        <v>5</v>
      </c>
      <c r="AA77" s="97">
        <f>Y77-Z77</f>
        <v>0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Mathias Legarreta</cp:lastModifiedBy>
  <dcterms:created xsi:type="dcterms:W3CDTF">2010-03-03T16:28:09Z</dcterms:created>
  <dcterms:modified xsi:type="dcterms:W3CDTF">2018-06-14T14:24:49Z</dcterms:modified>
</cp:coreProperties>
</file>