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I78" i="3" s="1"/>
  <c r="D77" i="3"/>
  <c r="C77" i="3"/>
  <c r="E76" i="3"/>
  <c r="D76" i="3"/>
  <c r="C76" i="3"/>
  <c r="D75" i="3"/>
  <c r="C75" i="3"/>
  <c r="D74" i="3"/>
  <c r="C74" i="3"/>
  <c r="D69" i="3"/>
  <c r="C69" i="3"/>
  <c r="E68" i="3"/>
  <c r="D68" i="3"/>
  <c r="C68" i="3"/>
  <c r="I68" i="3" s="1"/>
  <c r="D67" i="3"/>
  <c r="C67" i="3"/>
  <c r="J67" i="3" s="1"/>
  <c r="D66" i="3"/>
  <c r="C66" i="3"/>
  <c r="D65" i="3"/>
  <c r="C65" i="3"/>
  <c r="D64" i="3"/>
  <c r="C64" i="3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8" i="3"/>
  <c r="B48" i="3"/>
  <c r="E56" i="3"/>
  <c r="Y64" i="3"/>
  <c r="E66" i="3"/>
  <c r="E74" i="3"/>
  <c r="J72" i="3" s="1"/>
  <c r="U75" i="3" s="1"/>
  <c r="E78" i="3"/>
  <c r="B35" i="3"/>
  <c r="M32" i="3" s="1"/>
  <c r="U36" i="3" s="1"/>
  <c r="B39" i="3"/>
  <c r="B57" i="3"/>
  <c r="B67" i="3"/>
  <c r="B75" i="3"/>
  <c r="M72" i="3" s="1"/>
  <c r="U76" i="3" s="1"/>
  <c r="B79" i="3"/>
  <c r="E36" i="3"/>
  <c r="E54" i="3"/>
  <c r="J52" i="3" s="1"/>
  <c r="U55" i="3" s="1"/>
  <c r="E64" i="3"/>
  <c r="J62" i="3" s="1"/>
  <c r="U65" i="3" s="1"/>
  <c r="B37" i="3"/>
  <c r="B49" i="3"/>
  <c r="B55" i="3"/>
  <c r="M52" i="3" s="1"/>
  <c r="U56" i="3" s="1"/>
  <c r="B65" i="3"/>
  <c r="M62" i="3" s="1"/>
  <c r="U66" i="3" s="1"/>
  <c r="B69" i="3"/>
  <c r="B77" i="3"/>
  <c r="Z74" i="3"/>
  <c r="Y74" i="3"/>
  <c r="R77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60" i="3"/>
  <c r="W55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55" i="3"/>
  <c r="AB36" i="3"/>
  <c r="AF37" i="3" s="1"/>
  <c r="AB46" i="3"/>
  <c r="AE46" i="3" s="1"/>
  <c r="AB17" i="3"/>
  <c r="AB75" i="3"/>
  <c r="AE65" i="3"/>
  <c r="AB47" i="3"/>
  <c r="AB35" i="3"/>
  <c r="AD36" i="3"/>
  <c r="AF34" i="3"/>
  <c r="AD37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55" i="3" l="1"/>
  <c r="AF47" i="3"/>
  <c r="AE34" i="3"/>
  <c r="AF36" i="3"/>
  <c r="AE36" i="3"/>
  <c r="AD3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6" i="3" l="1"/>
  <c r="AH34" i="3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Q38" i="2"/>
  <c r="S38" i="2"/>
  <c r="S40" i="2"/>
  <c r="R38" i="2"/>
  <c r="T40" i="2"/>
  <c r="N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58" i="7" s="1"/>
  <c r="D32" i="5"/>
  <c r="C93" i="7" s="1"/>
  <c r="D17" i="5"/>
  <c r="C92" i="7" s="1"/>
  <c r="D18" i="5"/>
  <c r="F59" i="7" s="1"/>
  <c r="D31" i="5"/>
  <c r="C63" i="7" s="1"/>
  <c r="F58" i="7"/>
  <c r="D28" i="5"/>
  <c r="G29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G10" i="5"/>
  <c r="G8" i="5"/>
  <c r="C98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G22" i="5" l="1"/>
  <c r="C94" i="7"/>
  <c r="F63" i="7"/>
  <c r="C91" i="7"/>
  <c r="C89" i="7"/>
  <c r="C88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C102" i="7" l="1"/>
  <c r="J23" i="5"/>
  <c r="M24" i="5" s="1"/>
  <c r="F66" i="7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<sst xmlns="http://schemas.openxmlformats.org/spreadsheetml/2006/main" count="459" uniqueCount="226">
  <si>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</si>
  <si>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</si>
  <si>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</si>
  <si>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</si>
  <si>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</si>
  <si>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</si>
  <si>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</si>
  <si>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</si>
  <si>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</si>
  <si>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</si>
  <si>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</si>
  <si>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</si>
  <si>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</si>
  <si>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</si>
  <si>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</si>
  <si>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</si>
  <si>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</si>
  <si>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</si>
  <si>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</si>
  <si>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</si>
  <si>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</si>
  <si>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</si>
  <si>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</si>
  <si>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</si>
  <si>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</si>
  <si>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</si>
  <si>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</si>
  <si>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</si>
  <si>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</si>
  <si>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</si>
  <si>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</si>
  <si>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</si>
  <si>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</si>
  <si>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</si>
  <si>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</si>
  <si>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</si>
  <si>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</si>
  <si>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</si>
  <si>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</si>
  <si>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</si>
  <si>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</si>
  <si>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</si>
  <si>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</si>
  <si>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</si>
  <si>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</si>
  <si>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</si>
  <si>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</si>
  <si>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</si>
  <si>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</si>
  <si>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</si>
  <si>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</si>
  <si>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</si>
  <si>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</si>
  <si>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</si>
  <si>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</si>
  <si>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</si>
  <si>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</si>
  <si>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</si>
  <si>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</si>
  <si>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</si>
  <si>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</si>
  <si>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</si>
  <si>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</si>
  <si>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</si>
  <si>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</si>
  <si>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</si>
  <si>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</si>
  <si>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</si>
  <si>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</si>
  <si>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</si>
  <si>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</si>
  <si>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</si>
  <si>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</si>
  <si>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</si>
  <si>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</si>
  <si>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</si>
  <si>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</si>
  <si>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</si>
  <si>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</si>
  <si>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</si>
  <si>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</si>
  <si>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</si>
  <si>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</si>
  <si>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</si>
  <si>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</si>
  <si>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</si>
  <si>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</si>
  <si>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</si>
  <si>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</si>
  <si>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</si>
  <si>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</si>
  <si>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</si>
  <si>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</si>
  <si>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</si>
  <si>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</si>
  <si>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</si>
  <si>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</si>
  <si>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</si>
  <si>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</si>
  <si>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</si>
  <si>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</si>
  <si>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</si>
  <si>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</si>
  <si>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</si>
  <si>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</si>
  <si>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</si>
  <si>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</si>
  <si>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</si>
  <si>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</si>
  <si>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</si>
  <si>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</si>
  <si>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</si>
  <si>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</si>
  <si>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</si>
  <si>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</si>
  <si>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</si>
  <si>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</si>
  <si>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</si>
  <si>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</si>
  <si>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</si>
  <si>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</si>
  <si>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</si>
  <si>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</si>
  <si>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</si>
  <si>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</si>
  <si>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</si>
  <si>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</si>
  <si>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</si>
  <si>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</si>
  <si>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</si>
  <si>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</si>
  <si>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</si>
  <si>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</si>
  <si>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</si>
  <si>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</si>
  <si>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</si>
  <si>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</si>
  <si>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</si>
  <si>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</si>
  <si>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</si>
  <si>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</si>
  <si>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</si>
  <si>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</si>
  <si>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</si>
  <si>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</si>
  <si>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</si>
  <si>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</si>
  <si>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</si>
  <si>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</si>
  <si>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</si>
  <si>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</si>
  <si>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</si>
  <si>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</si>
  <si>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</si>
  <si>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</si>
  <si>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</si>
  <si>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</si>
  <si>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</si>
  <si>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</si>
  <si>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</si>
  <si>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</si>
  <si>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</si>
  <si>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</si>
  <si>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</si>
  <si>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</si>
  <si>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</si>
  <si>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</si>
  <si>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</si>
  <si>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</si>
  <si>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</si>
  <si>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</si>
  <si>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</si>
  <si>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</si>
  <si>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</si>
  <si>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</si>
  <si>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</si>
  <si>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</si>
  <si>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</si>
  <si>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</si>
  <si>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</si>
  <si>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</si>
  <si>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</si>
  <si>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</si>
  <si>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</si>
  <si>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</si>
  <si>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</si>
  <si>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</si>
  <si>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</si>
  <si>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</si>
  <si>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</si>
  <si>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</si>
  <si>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</si>
  <si>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</si>
  <si>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</si>
  <si>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</si>
  <si>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</si>
  <si>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</si>
  <si>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</si>
  <si>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</si>
  <si>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</si>
  <si>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</si>
  <si>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</si>
  <si>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</si>
  <si>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</si>
  <si>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</si>
  <si>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</si>
  <si>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</si>
  <si>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</si>
  <si>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</si>
  <si>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</si>
  <si>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</si>
  <si>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</si>
  <si>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</si>
  <si>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</si>
  <si>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</si>
  <si>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</si>
  <si>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</si>
  <si>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</si>
  <si>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</si>
  <si>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</si>
  <si>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</si>
  <si>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</si>
  <si>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</si>
  <si>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Carolina Mallo</t>
  </si>
  <si>
    <t>carolina6314_10@hotmail.com</t>
  </si>
  <si>
    <t>Edinson Cavani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</si>
</sst>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rolina6314_10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9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>H25</f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>H26</f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L13" sqref="L13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3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4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8</v>
      </c>
      <c r="R19" s="149">
        <f>IF('No modificar!!'!AJ14=2,'No modificar!!'!Z14,IF('No modificar!!'!AJ15=2,'No modificar!!'!Z15,IF('No modificar!!'!AJ16=2,'No modificar!!'!Z16,'No modificar!!'!Z17)))</f>
        <v>5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1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0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0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3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Nigeria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>!!</v>
      </c>
      <c r="V59" s="191" t="str">
        <f>IF(AND(T59=T60,S59=S60,Q59=Q60),"El 2° se decide por Fair Play"," ")</f>
        <v>El 2° se decide por Fair Play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3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3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Japón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5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3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8</v>
      </c>
      <c r="S81" s="114">
        <f>IF('No modificar!!'!AJ74=0,'No modificar!!'!AA74,IF('No modificar!!'!AJ75=0,'No modificar!!'!AA75,IF('No modificar!!'!AJ76=0,'No modificar!!'!AA76,'No modificar!!'!AA77)))</f>
        <v>-6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M16" sqref="M16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94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Inglaterra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113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">
        <v>114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Inglaterra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3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Nigeria</v>
      </c>
      <c r="E24" s="184">
        <v>1</v>
      </c>
      <c r="F24" s="169"/>
      <c r="G24" s="185" t="s">
        <v>97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3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Japón</v>
      </c>
      <c r="E31" s="184">
        <v>1</v>
      </c>
      <c r="F31" s="169"/>
      <c r="G31" s="185" t="str">
        <f>IF(E31&gt;E32,D31,IF(E32&gt;E31,D32,"Manualmente"))</f>
        <v>Bélgica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3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3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4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1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2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0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3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3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1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Nigeria</v>
      </c>
      <c r="D61" s="172">
        <f>'Fase final'!E24</f>
        <v>1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Japón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3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0</v>
      </c>
      <c r="F68" s="49" t="str">
        <f>'Fase final'!G24</f>
        <v>Dinamarca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3</v>
      </c>
      <c r="E69" s="50">
        <f>'Fase final'!H31</f>
        <v>2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Inglaterra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Inglaterra</v>
      </c>
      <c r="D76" s="46">
        <f>'Fase final'!N12</f>
        <v>1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0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Nigeria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Japón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Dinamarca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Inglaterra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Inglaterra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Edinson 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4</v>
      </c>
      <c r="Z4" s="15">
        <f>D4+D6+D8</f>
        <v>4</v>
      </c>
      <c r="AA4" s="15">
        <f>Y4-Z4</f>
        <v>0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2</v>
      </c>
      <c r="Z5" s="6">
        <f>C4+D7+D9</f>
        <v>5</v>
      </c>
      <c r="AA5" s="6">
        <f>Y5-Z5</f>
        <v>-3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1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2</v>
      </c>
      <c r="Z6" s="6">
        <f>D5+C6+C9</f>
        <v>3</v>
      </c>
      <c r="AA6" s="6">
        <f>Y6-Z6</f>
        <v>-1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1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8</v>
      </c>
      <c r="Z14" s="22">
        <f>D14+D16+D18</f>
        <v>5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7</v>
      </c>
      <c r="Z15" s="6">
        <f>C14+D17+D19</f>
        <v>3</v>
      </c>
      <c r="AA15" s="6">
        <f>Y15-Z15</f>
        <v>4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4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1</v>
      </c>
      <c r="Z16" s="6">
        <f>D15+C16+C19</f>
        <v>8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1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0</v>
      </c>
      <c r="K17" s="6">
        <f>IF(C17=D17,1,0)</f>
        <v>1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1</v>
      </c>
      <c r="R17" s="13">
        <f>IF(D17&lt;C17,1,0)</f>
        <v>0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1</v>
      </c>
      <c r="X17" s="16">
        <f>R20</f>
        <v>1</v>
      </c>
      <c r="Y17" s="16">
        <f>D15+D17+D18</f>
        <v>3</v>
      </c>
      <c r="Z17" s="16">
        <f>C15+C17+C18</f>
        <v>3</v>
      </c>
      <c r="AA17" s="16">
        <f>Y17-Z17</f>
        <v>0</v>
      </c>
      <c r="AB17" s="12">
        <f>3*V17+W17</f>
        <v>4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1</v>
      </c>
      <c r="R20" s="20">
        <f>SUM(R14:R19)</f>
        <v>1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3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2</v>
      </c>
      <c r="Z25" s="6">
        <f>C24+D27+D29</f>
        <v>3</v>
      </c>
      <c r="AA25" s="6">
        <f>Y25-Z25</f>
        <v>-1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0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0</v>
      </c>
      <c r="X26" s="6">
        <f>O30</f>
        <v>3</v>
      </c>
      <c r="Y26" s="6">
        <f>C25+D26+D29</f>
        <v>2</v>
      </c>
      <c r="Z26" s="6">
        <f>D25+C26+C29</f>
        <v>6</v>
      </c>
      <c r="AA26" s="6">
        <f>Y26-Z26</f>
        <v>-4</v>
      </c>
      <c r="AB26" s="10">
        <f>3*V26+W26</f>
        <v>0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5</v>
      </c>
      <c r="Z27" s="16">
        <f>C25+C27+C28</f>
        <v>5</v>
      </c>
      <c r="AA27" s="16">
        <f>Y27-Z27</f>
        <v>0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2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0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0</v>
      </c>
      <c r="N30" s="19">
        <f t="shared" si="2"/>
        <v>0</v>
      </c>
      <c r="O30" s="20">
        <f>SUM(O24:O29)</f>
        <v>3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4</v>
      </c>
      <c r="Z34" s="95">
        <f>D34+D36+D38</f>
        <v>2</v>
      </c>
      <c r="AA34" s="95">
        <f>Y34-Z34</f>
        <v>2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0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3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2</v>
      </c>
      <c r="Z35" s="6">
        <f>C34+D37+D39</f>
        <v>6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3</v>
      </c>
      <c r="Z36" s="6">
        <f>D35+C36+C39</f>
        <v>5</v>
      </c>
      <c r="AA36" s="6">
        <f>Y36-Z36</f>
        <v>-2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1</v>
      </c>
      <c r="X37" s="97">
        <f>R40</f>
        <v>0</v>
      </c>
      <c r="Y37" s="97">
        <f>D35+D37+D38</f>
        <v>6</v>
      </c>
      <c r="Z37" s="97">
        <f>C35+C37+C38</f>
        <v>2</v>
      </c>
      <c r="AA37" s="97">
        <f>Y37-Z37</f>
        <v>4</v>
      </c>
      <c r="AB37" s="12">
        <f>3*V37+W37</f>
        <v>7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2</v>
      </c>
      <c r="Q40" s="91">
        <f>SUM(Q34:Q39)</f>
        <v>1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2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3</v>
      </c>
      <c r="Z45" s="6">
        <f>C44+D47+D49</f>
        <v>6</v>
      </c>
      <c r="AA45" s="6">
        <f>Y45-Z45</f>
        <v>-3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4</v>
      </c>
      <c r="Z46" s="6">
        <f>D45+C46+C49</f>
        <v>3</v>
      </c>
      <c r="AA46" s="6">
        <f>Y46-Z46</f>
        <v>1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6</v>
      </c>
      <c r="AA47" s="97">
        <f>Y47-Z47</f>
        <v>-5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3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0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0</v>
      </c>
      <c r="X56" s="6">
        <f>O60</f>
        <v>3</v>
      </c>
      <c r="Y56" s="6">
        <f>C55+D56+D59</f>
        <v>2</v>
      </c>
      <c r="Z56" s="6">
        <f>D55+C56+C59</f>
        <v>6</v>
      </c>
      <c r="AA56" s="6">
        <f>Y56-Z56</f>
        <v>-4</v>
      </c>
      <c r="AB56" s="10">
        <f>3*V56+W56</f>
        <v>0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1</v>
      </c>
      <c r="X57" s="97">
        <f>R60</f>
        <v>1</v>
      </c>
      <c r="Y57" s="97">
        <f>D55+D57+D58</f>
        <v>4</v>
      </c>
      <c r="Z57" s="97">
        <f>C55+C57+C58</f>
        <v>4</v>
      </c>
      <c r="AA57" s="97">
        <f>Y57-Z57</f>
        <v>0</v>
      </c>
      <c r="AB57" s="12">
        <f>3*V57+W57</f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0</v>
      </c>
      <c r="O60" s="92">
        <f>SUM(O54:O59)</f>
        <v>3</v>
      </c>
      <c r="P60" s="91">
        <f>SUM(P54:P59)</f>
        <v>1</v>
      </c>
      <c r="Q60" s="91">
        <f>SUM(Q54:Q59)</f>
        <v>1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6</v>
      </c>
      <c r="Z64" s="95">
        <f>D64+D66+D68</f>
        <v>3</v>
      </c>
      <c r="AA64" s="95">
        <f>Y64-Z64</f>
        <v>3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5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6</v>
      </c>
      <c r="AA66" s="6">
        <f>Y66-Z66</f>
        <v>-5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3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3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2</v>
      </c>
      <c r="Z74" s="95">
        <f>D74+D76+D78</f>
        <v>8</v>
      </c>
      <c r="AA74" s="95">
        <f>Y74-Z74</f>
        <v>-6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0</v>
      </c>
      <c r="O75" s="13">
        <f>IF(C75&lt;D75,1,0)</f>
        <v>1</v>
      </c>
      <c r="P75" s="6">
        <f>IF(D75&gt;C75,1,0)</f>
        <v>1</v>
      </c>
      <c r="Q75" s="6">
        <f>IF(D75=C75,1,0)</f>
        <v>0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5</v>
      </c>
      <c r="Z75" s="6">
        <f>C74+D77+D79</f>
        <v>4</v>
      </c>
      <c r="AA75" s="6">
        <f>Y75-Z75</f>
        <v>1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0</v>
      </c>
      <c r="X76" s="6">
        <f>O80</f>
        <v>1</v>
      </c>
      <c r="Y76" s="6">
        <f>C75+D76+D79</f>
        <v>5</v>
      </c>
      <c r="Z76" s="6">
        <f>D75+C76+C79</f>
        <v>3</v>
      </c>
      <c r="AA76" s="6">
        <f>Y76-Z76</f>
        <v>2</v>
      </c>
      <c r="AB76" s="10">
        <f>3*V76+W76</f>
        <v>6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0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1</v>
      </c>
      <c r="X77" s="97">
        <f>R80</f>
        <v>0</v>
      </c>
      <c r="Y77" s="97">
        <f>D75+D77+D78</f>
        <v>6</v>
      </c>
      <c r="Z77" s="97">
        <f>C75+C77+C78</f>
        <v>3</v>
      </c>
      <c r="AA77" s="97">
        <f>Y77-Z77</f>
        <v>3</v>
      </c>
      <c r="AB77" s="12">
        <f>3*V77+W77</f>
        <v>7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1</v>
      </c>
      <c r="AH77">
        <f>SUM(AD77:AF77)</f>
        <v>3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3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3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0</v>
      </c>
      <c r="O80" s="92">
        <f>SUM(O74:O79)</f>
        <v>1</v>
      </c>
      <c r="P80" s="91">
        <f>SUM(P74:P79)</f>
        <v>2</v>
      </c>
      <c r="Q80" s="91">
        <f>SUM(Q74:Q79)</f>
        <v>1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Mallo Sosa</dc:creator>
  <cp:lastModifiedBy>Mauro Padilla</cp:lastModifiedBy>
  <dcterms:modified xsi:type="dcterms:W3CDTF">2018-06-14T14:15:43Z</dcterms:modified>
</cp:coreProperties>
</file>