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8970" windowHeight="7680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D7" i="5" l="1"/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Y74" i="3" s="1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R77" i="3" l="1"/>
  <c r="Z74" i="3"/>
  <c r="AA74" i="3" s="1"/>
  <c r="I68" i="3"/>
  <c r="J67" i="3"/>
  <c r="Y64" i="3"/>
  <c r="G56" i="3"/>
  <c r="Y37" i="3"/>
  <c r="Z24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70" i="3" l="1"/>
  <c r="X64" i="3" s="1"/>
  <c r="AA64" i="3"/>
  <c r="M70" i="3"/>
  <c r="V66" i="3" s="1"/>
  <c r="G60" i="3"/>
  <c r="V54" i="3" s="1"/>
  <c r="K50" i="3"/>
  <c r="W45" i="3" s="1"/>
  <c r="AA37" i="3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E65" i="3" s="1"/>
  <c r="AB36" i="3"/>
  <c r="AB34" i="3"/>
  <c r="AD36" i="3" s="1"/>
  <c r="AB46" i="3"/>
  <c r="AE46" i="3" s="1"/>
  <c r="AB17" i="3"/>
  <c r="AB75" i="3"/>
  <c r="AB47" i="3"/>
  <c r="AF47" i="3" s="1"/>
  <c r="AB35" i="3"/>
  <c r="AF37" i="3"/>
  <c r="AF36" i="3"/>
  <c r="AE34" i="3"/>
  <c r="AB16" i="3"/>
  <c r="AB77" i="3"/>
  <c r="AB76" i="3"/>
  <c r="AB74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66" i="3" l="1"/>
  <c r="AE36" i="3"/>
  <c r="AH36" i="3" s="1"/>
  <c r="AD37" i="3"/>
  <c r="AF34" i="3"/>
  <c r="AD34" i="3"/>
  <c r="AH34" i="3" s="1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S39" i="2"/>
  <c r="S40" i="2"/>
  <c r="P40" i="2"/>
  <c r="M40" i="2"/>
  <c r="R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C80" i="7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88" i="7"/>
  <c r="C89" i="7"/>
  <c r="C87" i="7"/>
  <c r="F61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<sst xmlns="http://schemas.openxmlformats.org/spreadsheetml/2006/main" count="455" uniqueCount="226">
  <si>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</si>
  <si>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</si>
  <si>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</si>
  <si>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</si>
  <si>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</si>
  <si>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</si>
  <si>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</si>
  <si>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</si>
  <si>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</si>
  <si>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</si>
  <si>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</si>
  <si>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</si>
  <si>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</si>
  <si>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</si>
  <si>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</si>
  <si>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</si>
  <si>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</si>
  <si>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</si>
  <si>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</si>
  <si>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</si>
  <si>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</si>
  <si>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</si>
  <si>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</si>
  <si>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</si>
  <si>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</si>
  <si>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</si>
  <si>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</si>
  <si>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</si>
  <si>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</si>
  <si>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</si>
  <si>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</si>
  <si>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</si>
  <si>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</si>
  <si>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</si>
  <si>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</si>
  <si>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</si>
  <si>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</si>
  <si>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</si>
  <si>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</si>
  <si>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</si>
  <si>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</si>
  <si>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</si>
  <si>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</si>
  <si>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</si>
  <si>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</si>
  <si>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</si>
  <si>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</si>
  <si>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</si>
  <si>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</si>
  <si>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</si>
  <si>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</si>
  <si>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</si>
  <si>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</si>
  <si>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</si>
  <si>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</si>
  <si>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</si>
  <si>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</si>
  <si>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</si>
  <si>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</si>
  <si>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</si>
  <si>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</si>
  <si>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</si>
  <si>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</si>
  <si>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</si>
  <si>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</si>
  <si>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</si>
  <si>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</si>
  <si>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</si>
  <si>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</si>
  <si>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</si>
  <si>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</si>
  <si>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</si>
  <si>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</si>
  <si>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</si>
  <si>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</si>
  <si>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</si>
  <si>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</si>
  <si>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</si>
  <si>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</si>
  <si>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</si>
  <si>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</si>
  <si>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</si>
  <si>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</si>
  <si>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</si>
  <si>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</si>
  <si>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</si>
  <si>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</si>
  <si>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</si>
  <si>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</si>
  <si>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</si>
  <si>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</si>
  <si>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</si>
  <si>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</si>
  <si>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</si>
  <si>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</si>
  <si>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</si>
  <si>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</si>
  <si>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</si>
  <si>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</si>
  <si>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</si>
  <si>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</si>
  <si>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</si>
  <si>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</si>
  <si>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</si>
  <si>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</si>
  <si>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</si>
  <si>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</si>
  <si>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</si>
  <si>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</si>
  <si>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</si>
  <si>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</si>
  <si>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</si>
  <si>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</si>
  <si>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</si>
  <si>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</si>
  <si>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</si>
  <si>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</si>
  <si>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</si>
  <si>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</si>
  <si>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</si>
  <si>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</si>
  <si>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</si>
  <si>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</si>
  <si>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</si>
  <si>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</si>
  <si>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</si>
  <si>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</si>
  <si>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</si>
  <si>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</si>
  <si>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</si>
  <si>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</si>
  <si>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</si>
  <si>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</si>
  <si>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</si>
  <si>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</si>
  <si>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</si>
  <si>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</si>
  <si>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</si>
  <si>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</si>
  <si>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</si>
  <si>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</si>
  <si>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</si>
  <si>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</si>
  <si>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</si>
  <si>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</si>
  <si>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</si>
  <si>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</si>
  <si>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</si>
  <si>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</si>
  <si>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</si>
  <si>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</si>
  <si>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</si>
  <si>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</si>
  <si>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</si>
  <si>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</si>
  <si>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</si>
  <si>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</si>
  <si>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</si>
  <si>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</si>
  <si>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</si>
  <si>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</si>
  <si>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</si>
  <si>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</si>
  <si>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</si>
  <si>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</si>
  <si>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</si>
  <si>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</si>
  <si>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</si>
  <si>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</si>
  <si>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</si>
  <si>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</si>
  <si>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</si>
  <si>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</si>
  <si>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</si>
  <si>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</si>
  <si>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</si>
  <si>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</si>
  <si>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</si>
  <si>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</si>
  <si>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</si>
  <si>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</si>
  <si>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</si>
  <si>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</si>
  <si>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</si>
  <si>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</si>
  <si>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</si>
  <si>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</si>
  <si>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</si>
  <si>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</si>
  <si>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</si>
  <si>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</si>
  <si>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</si>
  <si>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</si>
  <si>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</si>
  <si>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</si>
  <si>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</si>
  <si>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</si>
  <si>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</si>
  <si>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</si>
  <si>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</si>
  <si>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</si>
  <si>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</si>
  <si>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</si>
  <si>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</si>
  <si>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</si>
  <si>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</si>
  <si>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</si>
  <si>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</si>
  <si>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</si>
  <si>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</si>
  <si>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</si>
  <si>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</si>
  <si>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</si>
  <si>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</si>
  <si>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</si>
  <si>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</si>
  <si>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</si>
  <si>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</si>
  <si>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</si>
  <si>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</si>
  <si>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</si>
  <si>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</si>
  <si>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</si>
  <si>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Matias Fernández</t>
  </si>
  <si>
    <t>matifercent27@gmail.com</t>
  </si>
  <si>
    <t>Neymar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</si>
</sst>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tifercent2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C1" workbookViewId="0">
      <selection activeCell="X4" sqref="X4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1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5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0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4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0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2</v>
      </c>
      <c r="R29" s="149">
        <f>IF('No modificar!!'!AJ24=2,'No modificar!!'!Z24,IF('No modificar!!'!AJ25=2,'No modificar!!'!Z25,IF('No modificar!!'!AJ26=2,'No modificar!!'!Z26,'No modificar!!'!Z27)))</f>
        <v>1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0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1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4</v>
      </c>
      <c r="S48" s="146">
        <f>IF('No modificar!!'!AJ44=3,'No modificar!!'!AA44,IF('No modificar!!'!AJ45=3,'No modificar!!'!AA45,IF('No modificar!!'!AJ46=3,'No modificar!!'!AA46,'No modificar!!'!AA47)))</f>
        <v>3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3</v>
      </c>
      <c r="P50" s="99">
        <f>IF('No modificar!!'!AJ44=1,'No modificar!!'!X44,IF('No modificar!!'!AJ45=1,'No modificar!!'!X45,IF('No modificar!!'!AJ46=1,'No modificar!!'!X46,'No modificar!!'!X47)))</f>
        <v>0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0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2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4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1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5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7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3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2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3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0</v>
      </c>
      <c r="I71" s="135">
        <v>0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4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3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2</v>
      </c>
      <c r="R79" s="149">
        <f>IF('No modificar!!'!AJ74=2,'No modificar!!'!Z74,IF('No modificar!!'!AJ75=2,'No modificar!!'!Z75,IF('No modificar!!'!AJ76=2,'No modificar!!'!Z76,'No modificar!!'!Z77)))</f>
        <v>1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0</v>
      </c>
      <c r="R80" s="99">
        <f>IF('No modificar!!'!AJ74=1,'No modificar!!'!Z74,IF('No modificar!!'!AJ75=1,'No modificar!!'!Z75,IF('No modificar!!'!AJ76=1,'No modificar!!'!Z76,'No modificar!!'!Z77)))</f>
        <v>1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0</v>
      </c>
      <c r="R81" s="114">
        <f>IF('No modificar!!'!AJ74=0,'No modificar!!'!Z74,IF('No modificar!!'!AJ75=0,'No modificar!!'!Z75,IF('No modificar!!'!AJ76=0,'No modificar!!'!Z76,'No modificar!!'!Z77)))</f>
        <v>2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M17" sqref="M17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0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Portugal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Portugal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2</v>
      </c>
      <c r="F24" s="169"/>
      <c r="G24" s="185" t="str">
        <f>IF(E24&gt;E25,D24,IF(E25&gt;E24,D25,"Manualmente"))</f>
        <v>Croacia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Portugal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Colombia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1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0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0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2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0</v>
      </c>
      <c r="E50" s="158">
        <f>'Fase de grupos'!I71</f>
        <v>0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0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0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1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0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Portugal</v>
      </c>
      <c r="D68" s="48">
        <f>'Fase final'!H22</f>
        <v>1</v>
      </c>
      <c r="E68" s="48">
        <f>'Fase final'!H24</f>
        <v>0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0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1</v>
      </c>
      <c r="E77" s="16">
        <f>'Fase final'!N24</f>
        <v>0</v>
      </c>
      <c r="F77" s="14" t="str">
        <f>'Fase final'!M24</f>
        <v>Portugal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Portugal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 Jr.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2</v>
      </c>
      <c r="Z4" s="15">
        <f>D4+D6+D8</f>
        <v>3</v>
      </c>
      <c r="AA4" s="15">
        <f>Y4-Z4</f>
        <v>-1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4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2</v>
      </c>
      <c r="Z6" s="6">
        <f>D5+C6+C9</f>
        <v>1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5</v>
      </c>
      <c r="Z7" s="16">
        <f>C5+C7+C8</f>
        <v>1</v>
      </c>
      <c r="AA7" s="16">
        <f>Y7-Z7</f>
        <v>4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5</v>
      </c>
      <c r="Z14" s="22">
        <f>D14+D16+D18</f>
        <v>1</v>
      </c>
      <c r="AA14" s="22">
        <f>Y14-Z14</f>
        <v>4</v>
      </c>
      <c r="AB14" s="8">
        <f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4</v>
      </c>
      <c r="Z15" s="6">
        <f>C14+D17+D19</f>
        <v>1</v>
      </c>
      <c r="AA15" s="6">
        <f>Y15-Z15</f>
        <v>3</v>
      </c>
      <c r="AB15" s="10">
        <f>3*V15+W15</f>
        <v>7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0</v>
      </c>
      <c r="Z16" s="6">
        <f>D15+C16+C19</f>
        <v>3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0</v>
      </c>
      <c r="Z17" s="16">
        <f>C15+C17+C18</f>
        <v>4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4</v>
      </c>
      <c r="Z24" s="22">
        <f>D24+D26+D28</f>
        <v>1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4</v>
      </c>
      <c r="AA25" s="6">
        <f>Y25-Z25</f>
        <v>-2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0</v>
      </c>
      <c r="D26" s="13">
        <f>'Fase de grupos'!I29</f>
        <v>0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2</v>
      </c>
      <c r="X26" s="6">
        <f>O30</f>
        <v>0</v>
      </c>
      <c r="Y26" s="6">
        <f>C25+D26+D29</f>
        <v>2</v>
      </c>
      <c r="Z26" s="6">
        <f>D25+C26+C29</f>
        <v>1</v>
      </c>
      <c r="AA26" s="6">
        <f>Y26-Z26</f>
        <v>1</v>
      </c>
      <c r="AB26" s="10">
        <f>3*V26+W26</f>
        <v>5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2</v>
      </c>
      <c r="Z27" s="16">
        <f>C25+C27+C28</f>
        <v>4</v>
      </c>
      <c r="AA27" s="16">
        <f>Y27-Z27</f>
        <v>-2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2</v>
      </c>
      <c r="O30" s="20">
        <f>SUM(O24:O29)</f>
        <v>0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3</v>
      </c>
      <c r="Z34" s="95">
        <f>D34+D36+D38</f>
        <v>1</v>
      </c>
      <c r="AA34" s="95">
        <f>Y34-Z34</f>
        <v>2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6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0</v>
      </c>
      <c r="D36" s="13">
        <f>'Fase de grupos'!I39</f>
        <v>0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5</v>
      </c>
      <c r="Z36" s="6">
        <f>D35+C36+C39</f>
        <v>1</v>
      </c>
      <c r="AA36" s="6">
        <f>Y36-Z36</f>
        <v>4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3</v>
      </c>
      <c r="Z37" s="97">
        <f>C35+C37+C38</f>
        <v>3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7</v>
      </c>
      <c r="Z44" s="95">
        <f>D44+D46+D48</f>
        <v>4</v>
      </c>
      <c r="AA44" s="95">
        <f>Y44-Z44</f>
        <v>3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1</v>
      </c>
      <c r="Z45" s="6">
        <f>C44+D47+D49</f>
        <v>4</v>
      </c>
      <c r="AA45" s="6">
        <f>Y45-Z45</f>
        <v>-3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3</v>
      </c>
      <c r="Z46" s="6">
        <f>D45+C46+C49</f>
        <v>3</v>
      </c>
      <c r="AA46" s="6">
        <f>Y46-Z46</f>
        <v>0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3</v>
      </c>
      <c r="X47" s="97">
        <f>R50</f>
        <v>0</v>
      </c>
      <c r="Y47" s="97">
        <f>D45+D47+D48</f>
        <v>3</v>
      </c>
      <c r="Z47" s="97">
        <f>C45+C47+C48</f>
        <v>3</v>
      </c>
      <c r="AA47" s="97">
        <f>Y47-Z47</f>
        <v>0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2</v>
      </c>
      <c r="E48" s="1" t="str">
        <f>'Fase de grupos'!J51</f>
        <v>Serbia</v>
      </c>
      <c r="G48" s="9">
        <f>IF(C48&gt;D48,1,0)</f>
        <v>0</v>
      </c>
      <c r="H48" s="6">
        <f>IF(C48=D48,1,0)</f>
        <v>1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1</v>
      </c>
      <c r="R48" s="13">
        <f>IF(D48&lt;C48,1,0)</f>
        <v>0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3</v>
      </c>
      <c r="R50" s="92">
        <f>SUM(R44:R49)</f>
        <v>0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1</v>
      </c>
      <c r="D54" s="96">
        <f>'Fase de grupos'!I57</f>
        <v>1</v>
      </c>
      <c r="E54" s="1" t="str">
        <f>'Fase de grupos'!J57</f>
        <v>México</v>
      </c>
      <c r="G54" s="9">
        <f>IF(C54&gt;D54,1,0)</f>
        <v>0</v>
      </c>
      <c r="H54" s="6">
        <f>IF(C54=D54,1,0)</f>
        <v>1</v>
      </c>
      <c r="I54" s="13">
        <f>IF(C54&lt;D54,1,0)</f>
        <v>0</v>
      </c>
      <c r="J54" s="9">
        <f>IF(D54&gt;C54,1,0)</f>
        <v>0</v>
      </c>
      <c r="K54" s="6">
        <f>IF(D54=C54,1,0)</f>
        <v>1</v>
      </c>
      <c r="L54" s="13">
        <f>IF(D54&lt;C54,1,0)</f>
        <v>0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5</v>
      </c>
      <c r="Z54" s="95">
        <f>D54+D56+D58</f>
        <v>1</v>
      </c>
      <c r="AA54" s="95">
        <f>Y54-Z54</f>
        <v>4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2</v>
      </c>
      <c r="W55" s="6">
        <f>K60</f>
        <v>1</v>
      </c>
      <c r="X55" s="6">
        <f>L60</f>
        <v>0</v>
      </c>
      <c r="Y55" s="6">
        <f>D54+C57+C59</f>
        <v>4</v>
      </c>
      <c r="Z55" s="6">
        <f>C54+D57+D59</f>
        <v>2</v>
      </c>
      <c r="AA55" s="6">
        <f>Y55-Z55</f>
        <v>2</v>
      </c>
      <c r="AB55" s="10">
        <f>3*V55+W55</f>
        <v>7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2</v>
      </c>
      <c r="Z56" s="6">
        <f>D55+C56+C59</f>
        <v>4</v>
      </c>
      <c r="AA56" s="6">
        <f>Y56-Z56</f>
        <v>-2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3</v>
      </c>
      <c r="Z57" s="97">
        <f>C55+C57+C58</f>
        <v>7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2</v>
      </c>
      <c r="K60" s="91">
        <f t="shared" si="5"/>
        <v>1</v>
      </c>
      <c r="L60" s="92">
        <f t="shared" si="5"/>
        <v>0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2</v>
      </c>
      <c r="X64" s="95">
        <f>I70</f>
        <v>0</v>
      </c>
      <c r="Y64" s="95">
        <f>C64+C66+C68</f>
        <v>3</v>
      </c>
      <c r="Z64" s="95">
        <f>D64+D66+D68</f>
        <v>1</v>
      </c>
      <c r="AA64" s="95">
        <f>Y64-Z64</f>
        <v>2</v>
      </c>
      <c r="AB64" s="8">
        <f>3*V64+W64</f>
        <v>5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4</v>
      </c>
      <c r="AA65" s="6">
        <f>Y65-Z65</f>
        <v>-3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1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2</v>
      </c>
      <c r="X66" s="6">
        <f>O70</f>
        <v>1</v>
      </c>
      <c r="Y66" s="6">
        <f>C65+D66+D69</f>
        <v>3</v>
      </c>
      <c r="Z66" s="6">
        <f>D65+C66+C69</f>
        <v>4</v>
      </c>
      <c r="AA66" s="6">
        <f>Y66-Z66</f>
        <v>-1</v>
      </c>
      <c r="AB66" s="10">
        <f>3*V66+W66</f>
        <v>2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3</v>
      </c>
      <c r="Z67" s="97">
        <f>C65+C67+C68</f>
        <v>1</v>
      </c>
      <c r="AA67" s="97">
        <f>Y67-Z67</f>
        <v>2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0</v>
      </c>
      <c r="D68" s="13">
        <f>'Fase de grupos'!I71</f>
        <v>0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2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2</v>
      </c>
      <c r="O70" s="92">
        <f>SUM(O64:O69)</f>
        <v>1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0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0</v>
      </c>
      <c r="Z74" s="95">
        <f>D74+D76+D78</f>
        <v>1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0</v>
      </c>
      <c r="Z75" s="6">
        <f>C74+D77+D79</f>
        <v>2</v>
      </c>
      <c r="AA75" s="6">
        <f>Y75-Z75</f>
        <v>-2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3</v>
      </c>
      <c r="Z76" s="6">
        <f>D75+C76+C79</f>
        <v>1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2</v>
      </c>
      <c r="X77" s="97">
        <f>R80</f>
        <v>0</v>
      </c>
      <c r="Y77" s="97">
        <f>D75+D77+D78</f>
        <v>2</v>
      </c>
      <c r="Z77" s="97">
        <f>C75+C77+C78</f>
        <v>1</v>
      </c>
      <c r="AA77" s="97">
        <f>Y77-Z77</f>
        <v>1</v>
      </c>
      <c r="AB77" s="12">
        <f>3*V77+W77</f>
        <v>5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0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2</v>
      </c>
      <c r="R80" s="92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Mauro Padilla</cp:lastModifiedBy>
  <dcterms:created xsi:type="dcterms:W3CDTF">2010-03-03T16:28:09Z</dcterms:created>
  <dcterms:modified xsi:type="dcterms:W3CDTF">2018-06-14T14:19:07Z</dcterms:modified>
</cp:coreProperties>
</file>