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1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AA74" i="3" s="1"/>
  <c r="Y74" i="3"/>
  <c r="Y64" i="3"/>
  <c r="J67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D36" i="3" s="1"/>
  <c r="AB46" i="3"/>
  <c r="AE46" i="3" s="1"/>
  <c r="AB17" i="3"/>
  <c r="AB75" i="3"/>
  <c r="AE65" i="3"/>
  <c r="AB47" i="3"/>
  <c r="AF47" i="3" s="1"/>
  <c r="AB35" i="3"/>
  <c r="AE36" i="3" s="1"/>
  <c r="AF37" i="3"/>
  <c r="AF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39" i="2"/>
  <c r="S40" i="2"/>
  <c r="T40" i="2"/>
  <c r="N40" i="2"/>
  <c r="R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F63" i="7"/>
  <c r="V69" i="2"/>
  <c r="U69" i="2"/>
  <c r="C104" i="7"/>
  <c r="V58" i="2"/>
  <c r="U58" i="2"/>
  <c r="V59" i="2"/>
  <c r="U59" i="2"/>
  <c r="C91" i="7"/>
  <c r="C100" i="7"/>
  <c r="U48" i="2"/>
  <c r="V48" i="2"/>
  <c r="U49" i="2"/>
  <c r="V49" i="2"/>
  <c r="C103" i="7"/>
  <c r="C57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58" i="7"/>
  <c r="C89" i="7"/>
  <c r="C8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<sst xmlns="http://schemas.openxmlformats.org/spreadsheetml/2006/main" count="472" uniqueCount="226">
  <si>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</si>
  <si>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</si>
  <si>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</si>
  <si>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</si>
  <si>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</si>
  <si>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</si>
  <si>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</si>
  <si>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</si>
  <si>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</si>
  <si>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</si>
  <si>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</si>
  <si>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</si>
  <si>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</si>
  <si>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</si>
  <si>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</si>
  <si>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</si>
  <si>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</si>
  <si>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</si>
  <si>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</si>
  <si>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</si>
  <si>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</si>
  <si>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</si>
  <si>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</si>
  <si>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</si>
  <si>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</si>
  <si>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</si>
  <si>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</si>
  <si>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</si>
  <si>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</si>
  <si>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</si>
  <si>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</si>
  <si>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</si>
  <si>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</si>
  <si>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</si>
  <si>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</si>
  <si>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</si>
  <si>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</si>
  <si>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</si>
  <si>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</si>
  <si>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</si>
  <si>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</si>
  <si>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</si>
  <si>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</si>
  <si>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</si>
  <si>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</si>
  <si>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</si>
  <si>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</si>
  <si>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</si>
  <si>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</si>
  <si>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</si>
  <si>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</si>
  <si>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</si>
  <si>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</si>
  <si>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</si>
  <si>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</si>
  <si>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</si>
  <si>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</si>
  <si>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</si>
  <si>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</si>
  <si>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</si>
  <si>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</si>
  <si>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</si>
  <si>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</si>
  <si>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</si>
  <si>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</si>
  <si>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</si>
  <si>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</si>
  <si>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</si>
  <si>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</si>
  <si>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</si>
  <si>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</si>
  <si>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</si>
  <si>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</si>
  <si>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</si>
  <si>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</si>
  <si>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</si>
  <si>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</si>
  <si>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</si>
  <si>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</si>
  <si>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</si>
  <si>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</si>
  <si>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</si>
  <si>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</si>
  <si>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</si>
  <si>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</si>
  <si>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</si>
  <si>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</si>
  <si>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</si>
  <si>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</si>
  <si>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</si>
  <si>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</si>
  <si>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</si>
  <si>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</si>
  <si>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</si>
  <si>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</si>
  <si>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</si>
  <si>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</si>
  <si>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</si>
  <si>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</si>
  <si>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</si>
  <si>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</si>
  <si>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</si>
  <si>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</si>
  <si>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</si>
  <si>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</si>
  <si>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</si>
  <si>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</si>
  <si>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</si>
  <si>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</si>
  <si>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</si>
  <si>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</si>
  <si>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</si>
  <si>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</si>
  <si>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</si>
  <si>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</si>
  <si>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</si>
  <si>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</si>
  <si>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</si>
  <si>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</si>
  <si>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</si>
  <si>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</si>
  <si>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</si>
  <si>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</si>
  <si>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</si>
  <si>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</si>
  <si>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</si>
  <si>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</si>
  <si>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</si>
  <si>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</si>
  <si>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</si>
  <si>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</si>
  <si>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</si>
  <si>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</si>
  <si>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</si>
  <si>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</si>
  <si>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</si>
  <si>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</si>
  <si>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</si>
  <si>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</si>
  <si>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</si>
  <si>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</si>
  <si>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</si>
  <si>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</si>
  <si>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</si>
  <si>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</si>
  <si>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</si>
  <si>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</si>
  <si>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</si>
  <si>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</si>
  <si>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</si>
  <si>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</si>
  <si>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</si>
  <si>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</si>
  <si>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</si>
  <si>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</si>
  <si>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</si>
  <si>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</si>
  <si>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</si>
  <si>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</si>
  <si>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</si>
  <si>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</si>
  <si>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</si>
  <si>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</si>
  <si>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</si>
  <si>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</si>
  <si>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</si>
  <si>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</si>
  <si>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</si>
  <si>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</si>
  <si>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</si>
  <si>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</si>
  <si>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</si>
  <si>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</si>
  <si>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</si>
  <si>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</si>
  <si>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</si>
  <si>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</si>
  <si>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</si>
  <si>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</si>
  <si>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</si>
  <si>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</si>
  <si>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</si>
  <si>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</si>
  <si>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</si>
  <si>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</si>
  <si>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</si>
  <si>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</si>
  <si>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</si>
  <si>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</si>
  <si>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</si>
  <si>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</si>
  <si>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</si>
  <si>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</si>
  <si>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</si>
  <si>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</si>
  <si>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</si>
  <si>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</si>
  <si>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</si>
  <si>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</si>
  <si>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</si>
  <si>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</si>
  <si>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</si>
  <si>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</si>
  <si>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</si>
  <si>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</si>
  <si>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</si>
  <si>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</si>
  <si>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</si>
  <si>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</si>
  <si>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</si>
  <si>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</si>
  <si>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</si>
  <si>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</si>
  <si>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</si>
  <si>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</si>
  <si>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</si>
  <si>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</si>
  <si>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</si>
  <si>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</si>
  <si>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</si>
  <si>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</si>
  <si>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</si>
  <si>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</si>
  <si>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Rafael Pérez</t>
  </si>
  <si>
    <t>rafael.perez@microlab.com.uy</t>
  </si>
  <si>
    <t>Neymar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</si>
</sst>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afael.perez@microlab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X5" sqref="X5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0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Marruecos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2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Portugal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5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4</v>
      </c>
      <c r="I21" s="135">
        <v>2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10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2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9</v>
      </c>
      <c r="S61" s="114">
        <f>IF('No modificar!!'!AJ54=0,'No modificar!!'!AA54,IF('No modificar!!'!AJ55=0,'No modificar!!'!AA55,IF('No modificar!!'!AJ56=0,'No modificar!!'!AA56,'No modificar!!'!AA57)))</f>
        <v>-8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2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-6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S25" sqref="S25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Marruecos</v>
      </c>
      <c r="E8" s="184">
        <v>0</v>
      </c>
      <c r="F8" s="169"/>
      <c r="G8" s="185" t="s">
        <v>0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94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94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70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70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">
        <v>70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70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">
        <v>117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">
        <v>90</v>
      </c>
      <c r="H22" s="185">
        <v>2</v>
      </c>
      <c r="I22" s="169"/>
      <c r="J22" s="169"/>
      <c r="K22" s="169"/>
      <c r="L22" s="169"/>
      <c r="M22" s="165" t="s">
        <v>94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90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">
        <v>16</v>
      </c>
      <c r="H24" s="185">
        <v>1</v>
      </c>
      <c r="I24" s="169"/>
      <c r="J24" s="169"/>
      <c r="K24" s="169"/>
      <c r="L24" s="169"/>
      <c r="M24" s="165" t="s">
        <v>113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">
        <v>113</v>
      </c>
      <c r="H29" s="185">
        <v>4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">
        <v>113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69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0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4</v>
      </c>
      <c r="E40" s="158">
        <f>'Fase de grupos'!I21</f>
        <v>2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2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Marruecos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4</v>
      </c>
      <c r="E69" s="50">
        <f>'Fase final'!H31</f>
        <v>2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Marruecos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 Jr.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7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2</v>
      </c>
      <c r="AA6" s="6">
        <f>Y6-Z6</f>
        <v>3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5</v>
      </c>
      <c r="Z14" s="22">
        <f>D14+D16+D18</f>
        <v>5</v>
      </c>
      <c r="AA14" s="22">
        <f>Y14-Z14</f>
        <v>0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0</v>
      </c>
      <c r="AF14">
        <f>IF(OR(AB14&gt;AB17,AND(AB14=AB17,AA14&gt;AA17),AND(AB14=AB17,AA14=AA17,Y14&gt;Y17)),1,0)</f>
        <v>1</v>
      </c>
      <c r="AH14">
        <f>SUM(AD14:AF14)</f>
        <v>1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1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1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0</v>
      </c>
      <c r="D16" s="13">
        <f>'Fase de grupos'!I19</f>
        <v>0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2</v>
      </c>
      <c r="Z16" s="6">
        <f>D15+C16+C19</f>
        <v>1</v>
      </c>
      <c r="AA16" s="6">
        <f>Y16-Z16</f>
        <v>1</v>
      </c>
      <c r="AB16" s="10">
        <f>3*V16+W16</f>
        <v>4</v>
      </c>
      <c r="AD16">
        <f>IF(OR(AB16&gt;AB14,AND(AB16=AB14,AA16&gt;AA14),AND(AB16=AB14,AA16=AA14,Y16&gt;Y14)),1,0)</f>
        <v>1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2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2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10</v>
      </c>
      <c r="AA17" s="16">
        <f>Y17-Z17</f>
        <v>-8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4</v>
      </c>
      <c r="D18" s="13">
        <f>'Fase de grupos'!I21</f>
        <v>2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2</v>
      </c>
      <c r="Z26" s="6">
        <f>D25+C26+C29</f>
        <v>2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2</v>
      </c>
      <c r="X27" s="16">
        <f>R30</f>
        <v>0</v>
      </c>
      <c r="Y27" s="16">
        <f>D25+D27+D28</f>
        <v>3</v>
      </c>
      <c r="Z27" s="16">
        <f>C25+C27+C28</f>
        <v>2</v>
      </c>
      <c r="AA27" s="16">
        <f>Y27-Z27</f>
        <v>1</v>
      </c>
      <c r="AB27" s="12">
        <f>3*V27+W27</f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2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6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4</v>
      </c>
      <c r="AA36" s="6">
        <f>Y36-Z36</f>
        <v>1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3</v>
      </c>
      <c r="Z37" s="97">
        <f>C35+C37+C38</f>
        <v>3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3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2</v>
      </c>
      <c r="Z45" s="6">
        <f>C44+D47+D49</f>
        <v>5</v>
      </c>
      <c r="AA45" s="6">
        <f>Y45-Z45</f>
        <v>-3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6</v>
      </c>
      <c r="AA46" s="6">
        <f>Y46-Z46</f>
        <v>-4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4</v>
      </c>
      <c r="Z47" s="97">
        <f>C45+C47+C48</f>
        <v>4</v>
      </c>
      <c r="AA47" s="97">
        <f>Y47-Z47</f>
        <v>0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2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4</v>
      </c>
      <c r="AA55" s="6">
        <f>Y55-Z55</f>
        <v>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9</v>
      </c>
      <c r="AA57" s="97">
        <f>Y57-Z57</f>
        <v>-8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7</v>
      </c>
      <c r="Z64" s="95">
        <f>D64+D66+D68</f>
        <v>1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7</v>
      </c>
      <c r="AA65" s="6">
        <f>Y65-Z65</f>
        <v>-7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2</v>
      </c>
      <c r="AA66" s="6">
        <f>Y66-Z66</f>
        <v>-2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5</v>
      </c>
      <c r="Z74" s="95">
        <f>D74+D76+D78</f>
        <v>3</v>
      </c>
      <c r="AA74" s="95">
        <f>Y74-Z74</f>
        <v>2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3</v>
      </c>
      <c r="Z75" s="6">
        <f>C74+D77+D79</f>
        <v>2</v>
      </c>
      <c r="AA75" s="6">
        <f>Y75-Z75</f>
        <v>1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1</v>
      </c>
      <c r="Z77" s="97">
        <f>C75+C77+C78</f>
        <v>7</v>
      </c>
      <c r="AA77" s="97">
        <f>Y77-Z77</f>
        <v>-6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3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2018-06-14T13:57:11Z</dcterms:modified>
</cp:coreProperties>
</file>