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1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52511" iterateDelta="1E-4"/>
</workbook>
</file>

<file path=xl/calcChain.xml><?xml version="1.0" encoding="utf-8"?>
<calcChain xmlns="http://schemas.openxmlformats.org/spreadsheetml/2006/main">
  <c r="L79" i="5" l="1"/>
  <c r="D79" i="5"/>
  <c r="C79" i="5"/>
  <c r="R78" i="5"/>
  <c r="Q78" i="5"/>
  <c r="P78" i="5"/>
  <c r="I78" i="5"/>
  <c r="H78" i="5"/>
  <c r="G78" i="5"/>
  <c r="D78" i="5"/>
  <c r="C78" i="5"/>
  <c r="Y77" i="5"/>
  <c r="R77" i="5"/>
  <c r="Q77" i="5"/>
  <c r="P77" i="5"/>
  <c r="L77" i="5"/>
  <c r="K77" i="5"/>
  <c r="J77" i="5"/>
  <c r="D77" i="5"/>
  <c r="C77" i="5"/>
  <c r="Z76" i="5"/>
  <c r="Y76" i="5"/>
  <c r="AA76" i="5" s="1"/>
  <c r="I76" i="5"/>
  <c r="D76" i="5"/>
  <c r="C76" i="5"/>
  <c r="Y75" i="5"/>
  <c r="D75" i="5"/>
  <c r="C75" i="5"/>
  <c r="Y74" i="5"/>
  <c r="L74" i="5"/>
  <c r="K74" i="5"/>
  <c r="J74" i="5"/>
  <c r="I74" i="5"/>
  <c r="I80" i="5" s="1"/>
  <c r="X74" i="5" s="1"/>
  <c r="H74" i="5"/>
  <c r="G74" i="5"/>
  <c r="D74" i="5"/>
  <c r="C74" i="5"/>
  <c r="L69" i="5"/>
  <c r="D69" i="5"/>
  <c r="C69" i="5"/>
  <c r="R68" i="5"/>
  <c r="Q68" i="5"/>
  <c r="P68" i="5"/>
  <c r="I68" i="5"/>
  <c r="H68" i="5"/>
  <c r="G68" i="5"/>
  <c r="D68" i="5"/>
  <c r="C68" i="5"/>
  <c r="Y67" i="5"/>
  <c r="R67" i="5"/>
  <c r="Q67" i="5"/>
  <c r="P67" i="5"/>
  <c r="L67" i="5"/>
  <c r="K67" i="5"/>
  <c r="J67" i="5"/>
  <c r="D67" i="5"/>
  <c r="C67" i="5"/>
  <c r="Z66" i="5"/>
  <c r="I66" i="5"/>
  <c r="D66" i="5"/>
  <c r="C66" i="5"/>
  <c r="Y65" i="5"/>
  <c r="N65" i="5"/>
  <c r="D65" i="5"/>
  <c r="C65" i="5"/>
  <c r="Z67" i="5" s="1"/>
  <c r="Y64" i="5"/>
  <c r="L64" i="5"/>
  <c r="K64" i="5"/>
  <c r="J64" i="5"/>
  <c r="I64" i="5"/>
  <c r="H64" i="5"/>
  <c r="G64" i="5"/>
  <c r="D64" i="5"/>
  <c r="C64" i="5"/>
  <c r="L59" i="5"/>
  <c r="D59" i="5"/>
  <c r="C59" i="5"/>
  <c r="Q58" i="5"/>
  <c r="I58" i="5"/>
  <c r="G58" i="5"/>
  <c r="D58" i="5"/>
  <c r="C58" i="5"/>
  <c r="P58" i="5" s="1"/>
  <c r="Z57" i="5"/>
  <c r="R57" i="5"/>
  <c r="Q57" i="5"/>
  <c r="P57" i="5"/>
  <c r="L57" i="5"/>
  <c r="K57" i="5"/>
  <c r="J57" i="5"/>
  <c r="D57" i="5"/>
  <c r="C57" i="5"/>
  <c r="G56" i="5"/>
  <c r="D56" i="5"/>
  <c r="C56" i="5"/>
  <c r="Z55" i="5"/>
  <c r="R55" i="5"/>
  <c r="N55" i="5"/>
  <c r="D55" i="5"/>
  <c r="Y57" i="5" s="1"/>
  <c r="AA57" i="5" s="1"/>
  <c r="C55" i="5"/>
  <c r="Y56" i="5" s="1"/>
  <c r="Y54" i="5"/>
  <c r="D54" i="5"/>
  <c r="C54" i="5"/>
  <c r="L49" i="5"/>
  <c r="D49" i="5"/>
  <c r="N49" i="5" s="1"/>
  <c r="C49" i="5"/>
  <c r="H48" i="5"/>
  <c r="D48" i="5"/>
  <c r="P48" i="5" s="1"/>
  <c r="C48" i="5"/>
  <c r="G48" i="5" s="1"/>
  <c r="P47" i="5"/>
  <c r="D47" i="5"/>
  <c r="Q47" i="5" s="1"/>
  <c r="C47" i="5"/>
  <c r="L47" i="5" s="1"/>
  <c r="D46" i="5"/>
  <c r="C46" i="5"/>
  <c r="H46" i="5" s="1"/>
  <c r="Z45" i="5"/>
  <c r="D45" i="5"/>
  <c r="Y47" i="5" s="1"/>
  <c r="C45" i="5"/>
  <c r="Y44" i="5"/>
  <c r="D44" i="5"/>
  <c r="C44" i="5"/>
  <c r="M42" i="5"/>
  <c r="U46" i="5" s="1"/>
  <c r="N39" i="5"/>
  <c r="L39" i="5"/>
  <c r="D39" i="5"/>
  <c r="C39" i="5"/>
  <c r="K39" i="5" s="1"/>
  <c r="K40" i="5" s="1"/>
  <c r="W35" i="5" s="1"/>
  <c r="B39" i="5"/>
  <c r="D38" i="5"/>
  <c r="C38" i="5"/>
  <c r="K37" i="5"/>
  <c r="D37" i="5"/>
  <c r="C37" i="5"/>
  <c r="Y36" i="5"/>
  <c r="W36" i="5"/>
  <c r="N36" i="5"/>
  <c r="I36" i="5"/>
  <c r="G36" i="5"/>
  <c r="D36" i="5"/>
  <c r="C36" i="5"/>
  <c r="H36" i="5" s="1"/>
  <c r="B36" i="5"/>
  <c r="Z35" i="5"/>
  <c r="P35" i="5"/>
  <c r="N35" i="5"/>
  <c r="N40" i="5" s="1"/>
  <c r="D35" i="5"/>
  <c r="C35" i="5"/>
  <c r="Y34" i="5"/>
  <c r="K34" i="5"/>
  <c r="I34" i="5"/>
  <c r="D34" i="5"/>
  <c r="C34" i="5"/>
  <c r="H34" i="5" s="1"/>
  <c r="J29" i="5"/>
  <c r="D29" i="5"/>
  <c r="C29" i="5"/>
  <c r="K29" i="5" s="1"/>
  <c r="B29" i="5"/>
  <c r="I28" i="5"/>
  <c r="D28" i="5"/>
  <c r="C28" i="5"/>
  <c r="G28" i="5" s="1"/>
  <c r="K27" i="5"/>
  <c r="D27" i="5"/>
  <c r="C27" i="5"/>
  <c r="L27" i="5" s="1"/>
  <c r="N26" i="5"/>
  <c r="M26" i="5"/>
  <c r="G26" i="5"/>
  <c r="D26" i="5"/>
  <c r="C26" i="5"/>
  <c r="I26" i="5" s="1"/>
  <c r="D25" i="5"/>
  <c r="C25" i="5"/>
  <c r="D24" i="5"/>
  <c r="C24" i="5"/>
  <c r="N19" i="5"/>
  <c r="M19" i="5"/>
  <c r="J19" i="5"/>
  <c r="D19" i="5"/>
  <c r="C19" i="5"/>
  <c r="L19" i="5" s="1"/>
  <c r="D18" i="5"/>
  <c r="C18" i="5"/>
  <c r="R17" i="5"/>
  <c r="K17" i="5"/>
  <c r="J17" i="5"/>
  <c r="D17" i="5"/>
  <c r="P17" i="5" s="1"/>
  <c r="C17" i="5"/>
  <c r="L17" i="5" s="1"/>
  <c r="N16" i="5"/>
  <c r="M16" i="5"/>
  <c r="G16" i="5"/>
  <c r="E16" i="5"/>
  <c r="D16" i="5"/>
  <c r="C16" i="5"/>
  <c r="I16" i="5" s="1"/>
  <c r="Y15" i="5"/>
  <c r="P15" i="5"/>
  <c r="O15" i="5"/>
  <c r="D15" i="5"/>
  <c r="C15" i="5"/>
  <c r="Z17" i="5" s="1"/>
  <c r="Y14" i="5"/>
  <c r="I14" i="5"/>
  <c r="D14" i="5"/>
  <c r="C14" i="5"/>
  <c r="G14" i="5" s="1"/>
  <c r="N9" i="5"/>
  <c r="M9" i="5"/>
  <c r="J9" i="5"/>
  <c r="D9" i="5"/>
  <c r="C9" i="5"/>
  <c r="L9" i="5" s="1"/>
  <c r="I8" i="5"/>
  <c r="D8" i="5"/>
  <c r="C8" i="5"/>
  <c r="G8" i="5" s="1"/>
  <c r="K7" i="5"/>
  <c r="D7" i="5"/>
  <c r="C7" i="5"/>
  <c r="L7" i="5" s="1"/>
  <c r="N6" i="5"/>
  <c r="M6" i="5"/>
  <c r="G6" i="5"/>
  <c r="D6" i="5"/>
  <c r="C6" i="5"/>
  <c r="I6" i="5" s="1"/>
  <c r="D5" i="5"/>
  <c r="C5" i="5"/>
  <c r="D4" i="5"/>
  <c r="C4" i="5"/>
  <c r="C122" i="4"/>
  <c r="C98" i="4"/>
  <c r="E77" i="4"/>
  <c r="D77" i="4"/>
  <c r="E76" i="4"/>
  <c r="D76" i="4"/>
  <c r="E73" i="4"/>
  <c r="D73" i="4"/>
  <c r="E72" i="4"/>
  <c r="D72" i="4"/>
  <c r="C72" i="4"/>
  <c r="C108" i="4" s="1"/>
  <c r="E69" i="4"/>
  <c r="D69" i="4"/>
  <c r="E68" i="4"/>
  <c r="D68" i="4"/>
  <c r="E67" i="4"/>
  <c r="D67" i="4"/>
  <c r="E66" i="4"/>
  <c r="D66" i="4"/>
  <c r="C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C53" i="4"/>
  <c r="F52" i="4"/>
  <c r="E52" i="4"/>
  <c r="D52" i="4"/>
  <c r="E51" i="4"/>
  <c r="D51" i="4"/>
  <c r="C51" i="4"/>
  <c r="F50" i="4"/>
  <c r="E50" i="4"/>
  <c r="D50" i="4"/>
  <c r="E49" i="4"/>
  <c r="D49" i="4"/>
  <c r="C49" i="4"/>
  <c r="F48" i="4"/>
  <c r="E48" i="4"/>
  <c r="D48" i="4"/>
  <c r="E47" i="4"/>
  <c r="D47" i="4"/>
  <c r="C47" i="4"/>
  <c r="E46" i="4"/>
  <c r="D46" i="4"/>
  <c r="E45" i="4"/>
  <c r="D45" i="4"/>
  <c r="C45" i="4"/>
  <c r="E44" i="4"/>
  <c r="D44" i="4"/>
  <c r="E43" i="4"/>
  <c r="D43" i="4"/>
  <c r="C43" i="4"/>
  <c r="E42" i="4"/>
  <c r="D42" i="4"/>
  <c r="E41" i="4"/>
  <c r="D41" i="4"/>
  <c r="E40" i="4"/>
  <c r="D40" i="4"/>
  <c r="E39" i="4"/>
  <c r="D39" i="4"/>
  <c r="E38" i="4"/>
  <c r="D38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C17" i="4"/>
  <c r="F16" i="4"/>
  <c r="E16" i="4"/>
  <c r="D16" i="4"/>
  <c r="E15" i="4"/>
  <c r="D15" i="4"/>
  <c r="C15" i="4"/>
  <c r="F14" i="4"/>
  <c r="E14" i="4"/>
  <c r="D14" i="4"/>
  <c r="E13" i="4"/>
  <c r="D13" i="4"/>
  <c r="C13" i="4"/>
  <c r="E12" i="4"/>
  <c r="D12" i="4"/>
  <c r="E11" i="4"/>
  <c r="D11" i="4"/>
  <c r="C11" i="4"/>
  <c r="E10" i="4"/>
  <c r="D10" i="4"/>
  <c r="E9" i="4"/>
  <c r="D9" i="4"/>
  <c r="C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M22" i="3"/>
  <c r="C77" i="4" s="1"/>
  <c r="C116" i="4" s="1"/>
  <c r="J9" i="3"/>
  <c r="J82" i="2"/>
  <c r="E79" i="5" s="1"/>
  <c r="G82" i="2"/>
  <c r="B79" i="5" s="1"/>
  <c r="J81" i="2"/>
  <c r="E78" i="5" s="1"/>
  <c r="G81" i="2"/>
  <c r="B78" i="5" s="1"/>
  <c r="J80" i="2"/>
  <c r="E77" i="5" s="1"/>
  <c r="G80" i="2"/>
  <c r="B77" i="5" s="1"/>
  <c r="J79" i="2"/>
  <c r="E76" i="5" s="1"/>
  <c r="G79" i="2"/>
  <c r="B76" i="5" s="1"/>
  <c r="J78" i="2"/>
  <c r="E75" i="5" s="1"/>
  <c r="P72" i="5" s="1"/>
  <c r="U77" i="5" s="1"/>
  <c r="G78" i="2"/>
  <c r="B75" i="5" s="1"/>
  <c r="M72" i="5" s="1"/>
  <c r="U76" i="5" s="1"/>
  <c r="J77" i="2"/>
  <c r="E74" i="5" s="1"/>
  <c r="J72" i="5" s="1"/>
  <c r="U75" i="5" s="1"/>
  <c r="G77" i="2"/>
  <c r="J72" i="2"/>
  <c r="E69" i="5" s="1"/>
  <c r="G72" i="2"/>
  <c r="B69" i="5" s="1"/>
  <c r="J71" i="2"/>
  <c r="E68" i="5" s="1"/>
  <c r="G71" i="2"/>
  <c r="J70" i="2"/>
  <c r="F33" i="4" s="1"/>
  <c r="G70" i="2"/>
  <c r="B67" i="5" s="1"/>
  <c r="J69" i="2"/>
  <c r="G69" i="2"/>
  <c r="B66" i="5" s="1"/>
  <c r="J68" i="2"/>
  <c r="E65" i="5" s="1"/>
  <c r="P62" i="5" s="1"/>
  <c r="U67" i="5" s="1"/>
  <c r="G68" i="2"/>
  <c r="B65" i="5" s="1"/>
  <c r="M62" i="5" s="1"/>
  <c r="U66" i="5" s="1"/>
  <c r="J67" i="2"/>
  <c r="E64" i="5" s="1"/>
  <c r="J62" i="5" s="1"/>
  <c r="U65" i="5" s="1"/>
  <c r="G67" i="2"/>
  <c r="B64" i="5" s="1"/>
  <c r="G62" i="5" s="1"/>
  <c r="U64" i="5" s="1"/>
  <c r="J62" i="2"/>
  <c r="E59" i="5" s="1"/>
  <c r="G62" i="2"/>
  <c r="B59" i="5" s="1"/>
  <c r="J61" i="2"/>
  <c r="E58" i="5" s="1"/>
  <c r="G61" i="2"/>
  <c r="C48" i="4" s="1"/>
  <c r="J60" i="2"/>
  <c r="E57" i="5" s="1"/>
  <c r="G60" i="2"/>
  <c r="B57" i="5" s="1"/>
  <c r="J59" i="2"/>
  <c r="E56" i="5" s="1"/>
  <c r="G59" i="2"/>
  <c r="B56" i="5" s="1"/>
  <c r="J58" i="2"/>
  <c r="E55" i="5" s="1"/>
  <c r="P52" i="5" s="1"/>
  <c r="U57" i="5" s="1"/>
  <c r="G58" i="2"/>
  <c r="B55" i="5" s="1"/>
  <c r="M52" i="5" s="1"/>
  <c r="U56" i="5" s="1"/>
  <c r="J57" i="2"/>
  <c r="E54" i="5" s="1"/>
  <c r="J52" i="5" s="1"/>
  <c r="U55" i="5" s="1"/>
  <c r="G57" i="2"/>
  <c r="B54" i="5" s="1"/>
  <c r="G52" i="5" s="1"/>
  <c r="U54" i="5" s="1"/>
  <c r="J52" i="2"/>
  <c r="E49" i="5" s="1"/>
  <c r="G52" i="2"/>
  <c r="B49" i="5" s="1"/>
  <c r="J51" i="2"/>
  <c r="E48" i="5" s="1"/>
  <c r="G51" i="2"/>
  <c r="J50" i="2"/>
  <c r="E47" i="5" s="1"/>
  <c r="G50" i="2"/>
  <c r="B47" i="5" s="1"/>
  <c r="J49" i="2"/>
  <c r="E46" i="5" s="1"/>
  <c r="G49" i="2"/>
  <c r="B46" i="5" s="1"/>
  <c r="J48" i="2"/>
  <c r="G48" i="2"/>
  <c r="B45" i="5" s="1"/>
  <c r="J47" i="2"/>
  <c r="E44" i="5" s="1"/>
  <c r="J42" i="5" s="1"/>
  <c r="U45" i="5" s="1"/>
  <c r="G47" i="2"/>
  <c r="B44" i="5" s="1"/>
  <c r="G42" i="5" s="1"/>
  <c r="U44" i="5" s="1"/>
  <c r="J42" i="2"/>
  <c r="G42" i="2"/>
  <c r="J41" i="2"/>
  <c r="G41" i="2"/>
  <c r="J40" i="2"/>
  <c r="G40" i="2"/>
  <c r="B37" i="5" s="1"/>
  <c r="J39" i="2"/>
  <c r="E36" i="5" s="1"/>
  <c r="G39" i="2"/>
  <c r="J38" i="2"/>
  <c r="G38" i="2"/>
  <c r="B35" i="5" s="1"/>
  <c r="M32" i="5" s="1"/>
  <c r="U36" i="5" s="1"/>
  <c r="J37" i="2"/>
  <c r="E34" i="5" s="1"/>
  <c r="J32" i="5" s="1"/>
  <c r="U35" i="5" s="1"/>
  <c r="G37" i="2"/>
  <c r="B34" i="5" s="1"/>
  <c r="G32" i="5" s="1"/>
  <c r="U34" i="5" s="1"/>
  <c r="J32" i="2"/>
  <c r="G32" i="2"/>
  <c r="J31" i="2"/>
  <c r="G31" i="2"/>
  <c r="B28" i="5" s="1"/>
  <c r="J30" i="2"/>
  <c r="E27" i="5" s="1"/>
  <c r="G30" i="2"/>
  <c r="C25" i="4" s="1"/>
  <c r="J29" i="2"/>
  <c r="E26" i="5" s="1"/>
  <c r="G29" i="2"/>
  <c r="J28" i="2"/>
  <c r="F7" i="4" s="1"/>
  <c r="G28" i="2"/>
  <c r="J27" i="2"/>
  <c r="G27" i="2"/>
  <c r="J22" i="2"/>
  <c r="E19" i="5" s="1"/>
  <c r="G22" i="2"/>
  <c r="C41" i="4" s="1"/>
  <c r="J21" i="2"/>
  <c r="G21" i="2"/>
  <c r="J20" i="2"/>
  <c r="E17" i="5" s="1"/>
  <c r="G20" i="2"/>
  <c r="J19" i="2"/>
  <c r="F22" i="4" s="1"/>
  <c r="G19" i="2"/>
  <c r="J18" i="2"/>
  <c r="G18" i="2"/>
  <c r="J17" i="2"/>
  <c r="G17" i="2"/>
  <c r="J12" i="2"/>
  <c r="G12" i="2"/>
  <c r="J11" i="2"/>
  <c r="G11" i="2"/>
  <c r="J10" i="2"/>
  <c r="G10" i="2"/>
  <c r="C21" i="4" s="1"/>
  <c r="J9" i="2"/>
  <c r="G9" i="2"/>
  <c r="J8" i="2"/>
  <c r="G8" i="2"/>
  <c r="J7" i="2"/>
  <c r="G7" i="2"/>
  <c r="H23" i="1"/>
  <c r="H24" i="1" s="1"/>
  <c r="H25" i="1" s="1"/>
  <c r="H26" i="1" s="1"/>
  <c r="H27" i="1" s="1"/>
  <c r="H28" i="1" s="1"/>
  <c r="F3" i="4" l="1"/>
  <c r="E5" i="5"/>
  <c r="P2" i="5" s="1"/>
  <c r="U7" i="5" s="1"/>
  <c r="E6" i="5"/>
  <c r="F20" i="4"/>
  <c r="E7" i="5"/>
  <c r="F21" i="4"/>
  <c r="F39" i="4"/>
  <c r="E9" i="5"/>
  <c r="E15" i="5"/>
  <c r="P12" i="5" s="1"/>
  <c r="U17" i="5" s="1"/>
  <c r="F5" i="4"/>
  <c r="C23" i="4"/>
  <c r="B17" i="5"/>
  <c r="B18" i="5"/>
  <c r="C40" i="4"/>
  <c r="B25" i="5"/>
  <c r="M22" i="5" s="1"/>
  <c r="U26" i="5" s="1"/>
  <c r="C7" i="4"/>
  <c r="E28" i="5"/>
  <c r="F42" i="4"/>
  <c r="B38" i="5"/>
  <c r="C44" i="4"/>
  <c r="K4" i="5"/>
  <c r="Z4" i="5"/>
  <c r="J4" i="5"/>
  <c r="J10" i="5" s="1"/>
  <c r="V5" i="5" s="1"/>
  <c r="L4" i="5"/>
  <c r="L10" i="5" s="1"/>
  <c r="X5" i="5" s="1"/>
  <c r="Y5" i="5"/>
  <c r="I4" i="5"/>
  <c r="I10" i="5" s="1"/>
  <c r="X4" i="5" s="1"/>
  <c r="H4" i="5"/>
  <c r="R5" i="5"/>
  <c r="Y7" i="5"/>
  <c r="Q5" i="5"/>
  <c r="M5" i="5"/>
  <c r="M10" i="5" s="1"/>
  <c r="V6" i="5" s="1"/>
  <c r="AB6" i="5" s="1"/>
  <c r="P5" i="5"/>
  <c r="O5" i="5"/>
  <c r="Z6" i="5"/>
  <c r="AA14" i="5"/>
  <c r="B19" i="5"/>
  <c r="AA34" i="5"/>
  <c r="B6" i="5"/>
  <c r="C20" i="4"/>
  <c r="C39" i="4"/>
  <c r="B9" i="5"/>
  <c r="E24" i="5"/>
  <c r="J22" i="5" s="1"/>
  <c r="U25" i="5" s="1"/>
  <c r="F6" i="4"/>
  <c r="B4" i="5"/>
  <c r="G2" i="5" s="1"/>
  <c r="U4" i="5" s="1"/>
  <c r="C2" i="4"/>
  <c r="F43" i="4"/>
  <c r="E29" i="5"/>
  <c r="E35" i="5"/>
  <c r="P32" i="5" s="1"/>
  <c r="U37" i="5" s="1"/>
  <c r="F9" i="4"/>
  <c r="E37" i="5"/>
  <c r="F27" i="4"/>
  <c r="E38" i="5"/>
  <c r="F44" i="4"/>
  <c r="E39" i="5"/>
  <c r="F45" i="4"/>
  <c r="E45" i="5"/>
  <c r="P42" i="5" s="1"/>
  <c r="U47" i="5" s="1"/>
  <c r="F11" i="4"/>
  <c r="B48" i="5"/>
  <c r="C46" i="4"/>
  <c r="E66" i="5"/>
  <c r="F32" i="4"/>
  <c r="B7" i="5"/>
  <c r="K24" i="5"/>
  <c r="K30" i="5" s="1"/>
  <c r="W25" i="5" s="1"/>
  <c r="Z24" i="5"/>
  <c r="J24" i="5"/>
  <c r="L24" i="5"/>
  <c r="Y25" i="5"/>
  <c r="AA25" i="5" s="1"/>
  <c r="I24" i="5"/>
  <c r="I30" i="5" s="1"/>
  <c r="X24" i="5" s="1"/>
  <c r="H24" i="5"/>
  <c r="R25" i="5"/>
  <c r="Y27" i="5"/>
  <c r="AA27" i="5" s="1"/>
  <c r="Q25" i="5"/>
  <c r="M25" i="5"/>
  <c r="P25" i="5"/>
  <c r="O25" i="5"/>
  <c r="O30" i="5" s="1"/>
  <c r="X26" i="5" s="1"/>
  <c r="Z26" i="5"/>
  <c r="B5" i="5"/>
  <c r="M2" i="5" s="1"/>
  <c r="U6" i="5" s="1"/>
  <c r="C3" i="4"/>
  <c r="B15" i="5"/>
  <c r="M12" i="5" s="1"/>
  <c r="U16" i="5" s="1"/>
  <c r="C5" i="4"/>
  <c r="B74" i="5"/>
  <c r="G72" i="5" s="1"/>
  <c r="U74" i="5" s="1"/>
  <c r="C16" i="4"/>
  <c r="Q18" i="5"/>
  <c r="P18" i="5"/>
  <c r="P20" i="5" s="1"/>
  <c r="V17" i="5" s="1"/>
  <c r="R18" i="5"/>
  <c r="I18" i="5"/>
  <c r="I20" i="5" s="1"/>
  <c r="X14" i="5" s="1"/>
  <c r="H18" i="5"/>
  <c r="B8" i="5"/>
  <c r="C38" i="4"/>
  <c r="B14" i="5"/>
  <c r="G12" i="5" s="1"/>
  <c r="U14" i="5" s="1"/>
  <c r="C4" i="4"/>
  <c r="E18" i="5"/>
  <c r="F40" i="4"/>
  <c r="E4" i="5"/>
  <c r="J2" i="5" s="1"/>
  <c r="U5" i="5" s="1"/>
  <c r="F2" i="4"/>
  <c r="E8" i="5"/>
  <c r="F38" i="4"/>
  <c r="E14" i="5"/>
  <c r="J12" i="5" s="1"/>
  <c r="U15" i="5" s="1"/>
  <c r="F4" i="4"/>
  <c r="C22" i="4"/>
  <c r="B16" i="5"/>
  <c r="B24" i="5"/>
  <c r="G22" i="5" s="1"/>
  <c r="U24" i="5" s="1"/>
  <c r="C6" i="4"/>
  <c r="B26" i="5"/>
  <c r="C24" i="4"/>
  <c r="B68" i="5"/>
  <c r="C50" i="4"/>
  <c r="AA15" i="5"/>
  <c r="B27" i="5"/>
  <c r="Q7" i="5"/>
  <c r="R8" i="5"/>
  <c r="L14" i="5"/>
  <c r="L20" i="5" s="1"/>
  <c r="X15" i="5" s="1"/>
  <c r="Z15" i="5"/>
  <c r="E25" i="5"/>
  <c r="P22" i="5" s="1"/>
  <c r="U27" i="5" s="1"/>
  <c r="Q27" i="5"/>
  <c r="R28" i="5"/>
  <c r="P38" i="5"/>
  <c r="R38" i="5"/>
  <c r="Q38" i="5"/>
  <c r="I38" i="5"/>
  <c r="Z44" i="5"/>
  <c r="AA44" i="5" s="1"/>
  <c r="J44" i="5"/>
  <c r="Y45" i="5"/>
  <c r="AA45" i="5" s="1"/>
  <c r="L44" i="5"/>
  <c r="L50" i="5" s="1"/>
  <c r="X45" i="5" s="1"/>
  <c r="K44" i="5"/>
  <c r="I44" i="5"/>
  <c r="M45" i="5"/>
  <c r="P45" i="5"/>
  <c r="P50" i="5" s="1"/>
  <c r="V47" i="5" s="1"/>
  <c r="O45" i="5"/>
  <c r="O50" i="5" s="1"/>
  <c r="X46" i="5" s="1"/>
  <c r="R45" i="5"/>
  <c r="N45" i="5"/>
  <c r="Z47" i="5"/>
  <c r="E67" i="5"/>
  <c r="F8" i="4"/>
  <c r="F10" i="4"/>
  <c r="F12" i="4"/>
  <c r="F13" i="4"/>
  <c r="F15" i="4"/>
  <c r="F17" i="4"/>
  <c r="F23" i="4"/>
  <c r="F24" i="4"/>
  <c r="F25" i="4"/>
  <c r="F26" i="4"/>
  <c r="F28" i="4"/>
  <c r="F29" i="4"/>
  <c r="F30" i="4"/>
  <c r="F31" i="4"/>
  <c r="F34" i="4"/>
  <c r="F35" i="4"/>
  <c r="F41" i="4"/>
  <c r="F46" i="4"/>
  <c r="F47" i="4"/>
  <c r="F49" i="4"/>
  <c r="F51" i="4"/>
  <c r="F53" i="4"/>
  <c r="Y4" i="5"/>
  <c r="AA4" i="5" s="1"/>
  <c r="P7" i="5"/>
  <c r="R7" i="5"/>
  <c r="Q8" i="5"/>
  <c r="P8" i="5"/>
  <c r="K14" i="5"/>
  <c r="Z14" i="5"/>
  <c r="J14" i="5"/>
  <c r="J20" i="5" s="1"/>
  <c r="V15" i="5" s="1"/>
  <c r="R15" i="5"/>
  <c r="R20" i="5" s="1"/>
  <c r="X17" i="5" s="1"/>
  <c r="Y17" i="5"/>
  <c r="AA17" i="5" s="1"/>
  <c r="Q15" i="5"/>
  <c r="M15" i="5"/>
  <c r="M20" i="5" s="1"/>
  <c r="V16" i="5" s="1"/>
  <c r="Z16" i="5"/>
  <c r="Y24" i="5"/>
  <c r="AA24" i="5" s="1"/>
  <c r="P27" i="5"/>
  <c r="R27" i="5"/>
  <c r="Q28" i="5"/>
  <c r="P28" i="5"/>
  <c r="I40" i="5"/>
  <c r="X34" i="5" s="1"/>
  <c r="G38" i="5"/>
  <c r="G44" i="5"/>
  <c r="AA47" i="5"/>
  <c r="O46" i="5"/>
  <c r="N46" i="5"/>
  <c r="G46" i="5"/>
  <c r="M46" i="5"/>
  <c r="I46" i="5"/>
  <c r="Z54" i="5"/>
  <c r="AA54" i="5" s="1"/>
  <c r="J54" i="5"/>
  <c r="Y55" i="5"/>
  <c r="AA55" i="5" s="1"/>
  <c r="L54" i="5"/>
  <c r="L60" i="5" s="1"/>
  <c r="X55" i="5" s="1"/>
  <c r="K54" i="5"/>
  <c r="K60" i="5" s="1"/>
  <c r="W55" i="5" s="1"/>
  <c r="I54" i="5"/>
  <c r="G54" i="5"/>
  <c r="G60" i="5" s="1"/>
  <c r="V54" i="5" s="1"/>
  <c r="B58" i="5"/>
  <c r="G70" i="5"/>
  <c r="V64" i="5" s="1"/>
  <c r="C8" i="4"/>
  <c r="C10" i="4"/>
  <c r="C12" i="4"/>
  <c r="C14" i="4"/>
  <c r="C42" i="4"/>
  <c r="C52" i="4"/>
  <c r="G4" i="5"/>
  <c r="G10" i="5" s="1"/>
  <c r="V4" i="5" s="1"/>
  <c r="Z7" i="5"/>
  <c r="Z5" i="5"/>
  <c r="J7" i="5"/>
  <c r="H8" i="5"/>
  <c r="H14" i="5"/>
  <c r="Q17" i="5"/>
  <c r="G18" i="5"/>
  <c r="G20" i="5" s="1"/>
  <c r="V14" i="5" s="1"/>
  <c r="G24" i="5"/>
  <c r="G30" i="5" s="1"/>
  <c r="V24" i="5" s="1"/>
  <c r="Z27" i="5"/>
  <c r="Z25" i="5"/>
  <c r="J27" i="5"/>
  <c r="H28" i="5"/>
  <c r="M35" i="5"/>
  <c r="O35" i="5"/>
  <c r="Z37" i="5"/>
  <c r="R35" i="5"/>
  <c r="R40" i="5" s="1"/>
  <c r="X37" i="5" s="1"/>
  <c r="Y46" i="5"/>
  <c r="H6" i="5"/>
  <c r="O6" i="5"/>
  <c r="K9" i="5"/>
  <c r="O9" i="5"/>
  <c r="H16" i="5"/>
  <c r="O16" i="5"/>
  <c r="O20" i="5" s="1"/>
  <c r="X16" i="5" s="1"/>
  <c r="K19" i="5"/>
  <c r="O19" i="5"/>
  <c r="H26" i="5"/>
  <c r="O26" i="5"/>
  <c r="L29" i="5"/>
  <c r="Z34" i="5"/>
  <c r="J34" i="5"/>
  <c r="Y35" i="5"/>
  <c r="AA35" i="5" s="1"/>
  <c r="L34" i="5"/>
  <c r="L40" i="5" s="1"/>
  <c r="X35" i="5" s="1"/>
  <c r="Y37" i="5"/>
  <c r="AA37" i="5" s="1"/>
  <c r="L37" i="5"/>
  <c r="J37" i="5"/>
  <c r="P37" i="5"/>
  <c r="P40" i="5" s="1"/>
  <c r="V37" i="5" s="1"/>
  <c r="AB37" i="5" s="1"/>
  <c r="O39" i="5"/>
  <c r="M39" i="5"/>
  <c r="Q75" i="5"/>
  <c r="Q80" i="5" s="1"/>
  <c r="W77" i="5" s="1"/>
  <c r="M75" i="5"/>
  <c r="P75" i="5"/>
  <c r="P80" i="5" s="1"/>
  <c r="V77" i="5" s="1"/>
  <c r="AB77" i="5" s="1"/>
  <c r="O75" i="5"/>
  <c r="Z77" i="5"/>
  <c r="R75" i="5"/>
  <c r="R80" i="5" s="1"/>
  <c r="X77" i="5" s="1"/>
  <c r="N75" i="5"/>
  <c r="N5" i="5"/>
  <c r="N10" i="5" s="1"/>
  <c r="W6" i="5" s="1"/>
  <c r="Y6" i="5"/>
  <c r="AA6" i="5" s="1"/>
  <c r="N15" i="5"/>
  <c r="N20" i="5" s="1"/>
  <c r="W16" i="5" s="1"/>
  <c r="Y16" i="5"/>
  <c r="AA16" i="5" s="1"/>
  <c r="N25" i="5"/>
  <c r="Y26" i="5"/>
  <c r="AA26" i="5" s="1"/>
  <c r="O29" i="5"/>
  <c r="M29" i="5"/>
  <c r="N29" i="5"/>
  <c r="G34" i="5"/>
  <c r="O36" i="5"/>
  <c r="M36" i="5"/>
  <c r="Q37" i="5"/>
  <c r="R37" i="5"/>
  <c r="H38" i="5"/>
  <c r="H40" i="5" s="1"/>
  <c r="W34" i="5" s="1"/>
  <c r="J39" i="5"/>
  <c r="H44" i="5"/>
  <c r="H50" i="5" s="1"/>
  <c r="W44" i="5" s="1"/>
  <c r="AA67" i="5"/>
  <c r="Z36" i="5"/>
  <c r="AA36" i="5" s="1"/>
  <c r="Z46" i="5"/>
  <c r="J47" i="5"/>
  <c r="I48" i="5"/>
  <c r="K49" i="5"/>
  <c r="O56" i="5"/>
  <c r="H56" i="5"/>
  <c r="N56" i="5"/>
  <c r="M56" i="5"/>
  <c r="L70" i="5"/>
  <c r="X65" i="5" s="1"/>
  <c r="R65" i="5"/>
  <c r="R70" i="5" s="1"/>
  <c r="X67" i="5" s="1"/>
  <c r="O69" i="5"/>
  <c r="K69" i="5"/>
  <c r="K70" i="5" s="1"/>
  <c r="W65" i="5" s="1"/>
  <c r="N69" i="5"/>
  <c r="J69" i="5"/>
  <c r="Z65" i="5"/>
  <c r="AA65" i="5" s="1"/>
  <c r="M69" i="5"/>
  <c r="O76" i="5"/>
  <c r="H76" i="5"/>
  <c r="Z74" i="5"/>
  <c r="AA74" i="5" s="1"/>
  <c r="N76" i="5"/>
  <c r="G76" i="5"/>
  <c r="G80" i="5" s="1"/>
  <c r="V74" i="5" s="1"/>
  <c r="AB74" i="5" s="1"/>
  <c r="M76" i="5"/>
  <c r="K47" i="5"/>
  <c r="R47" i="5"/>
  <c r="Q48" i="5"/>
  <c r="O49" i="5"/>
  <c r="M49" i="5"/>
  <c r="I70" i="5"/>
  <c r="X64" i="5" s="1"/>
  <c r="Q65" i="5"/>
  <c r="Q70" i="5" s="1"/>
  <c r="W67" i="5" s="1"/>
  <c r="M65" i="5"/>
  <c r="P65" i="5"/>
  <c r="P70" i="5" s="1"/>
  <c r="V67" i="5" s="1"/>
  <c r="O65" i="5"/>
  <c r="O70" i="5" s="1"/>
  <c r="X66" i="5" s="1"/>
  <c r="Y66" i="5"/>
  <c r="AA66" i="5" s="1"/>
  <c r="AA77" i="5"/>
  <c r="Q35" i="5"/>
  <c r="Q40" i="5" s="1"/>
  <c r="W37" i="5" s="1"/>
  <c r="Q45" i="5"/>
  <c r="Q50" i="5" s="1"/>
  <c r="W47" i="5" s="1"/>
  <c r="R48" i="5"/>
  <c r="J49" i="5"/>
  <c r="H54" i="5"/>
  <c r="M55" i="5"/>
  <c r="O55" i="5"/>
  <c r="P55" i="5"/>
  <c r="P60" i="5" s="1"/>
  <c r="V57" i="5" s="1"/>
  <c r="I56" i="5"/>
  <c r="O59" i="5"/>
  <c r="K59" i="5"/>
  <c r="N59" i="5"/>
  <c r="N60" i="5" s="1"/>
  <c r="W56" i="5" s="1"/>
  <c r="J59" i="5"/>
  <c r="M59" i="5"/>
  <c r="J70" i="5"/>
  <c r="V65" i="5" s="1"/>
  <c r="O66" i="5"/>
  <c r="H66" i="5"/>
  <c r="H70" i="5" s="1"/>
  <c r="W64" i="5" s="1"/>
  <c r="Z64" i="5"/>
  <c r="AA64" i="5" s="1"/>
  <c r="N66" i="5"/>
  <c r="N70" i="5" s="1"/>
  <c r="W66" i="5" s="1"/>
  <c r="G66" i="5"/>
  <c r="M66" i="5"/>
  <c r="H80" i="5"/>
  <c r="W74" i="5" s="1"/>
  <c r="L80" i="5"/>
  <c r="X75" i="5" s="1"/>
  <c r="O79" i="5"/>
  <c r="K79" i="5"/>
  <c r="K80" i="5" s="1"/>
  <c r="W75" i="5" s="1"/>
  <c r="N79" i="5"/>
  <c r="J79" i="5"/>
  <c r="J80" i="5" s="1"/>
  <c r="V75" i="5" s="1"/>
  <c r="AB75" i="5" s="1"/>
  <c r="Z75" i="5"/>
  <c r="AA75" i="5" s="1"/>
  <c r="M79" i="5"/>
  <c r="Z56" i="5"/>
  <c r="AA56" i="5" s="1"/>
  <c r="H58" i="5"/>
  <c r="R58" i="5"/>
  <c r="R60" i="5" s="1"/>
  <c r="X57" i="5" s="1"/>
  <c r="Q55" i="5"/>
  <c r="Q60" i="5" s="1"/>
  <c r="W57" i="5" s="1"/>
  <c r="AF75" i="5" l="1"/>
  <c r="AD75" i="5"/>
  <c r="AD74" i="5"/>
  <c r="AF74" i="5"/>
  <c r="AD37" i="5"/>
  <c r="AB24" i="5"/>
  <c r="H60" i="5"/>
  <c r="W54" i="5" s="1"/>
  <c r="AB54" i="5" s="1"/>
  <c r="AB67" i="5"/>
  <c r="M80" i="5"/>
  <c r="V76" i="5" s="1"/>
  <c r="AB76" i="5" s="1"/>
  <c r="AE75" i="5" s="1"/>
  <c r="AB16" i="5"/>
  <c r="AB15" i="5"/>
  <c r="AB47" i="5"/>
  <c r="P30" i="5"/>
  <c r="V27" i="5" s="1"/>
  <c r="R30" i="5"/>
  <c r="X27" i="5" s="1"/>
  <c r="L30" i="5"/>
  <c r="X25" i="5" s="1"/>
  <c r="Q10" i="5"/>
  <c r="W7" i="5" s="1"/>
  <c r="AD77" i="5"/>
  <c r="AE77" i="5"/>
  <c r="K50" i="5"/>
  <c r="W45" i="5" s="1"/>
  <c r="H10" i="5"/>
  <c r="W4" i="5" s="1"/>
  <c r="AB57" i="5"/>
  <c r="M70" i="5"/>
  <c r="V66" i="5" s="1"/>
  <c r="AB66" i="5" s="1"/>
  <c r="G40" i="5"/>
  <c r="V34" i="5" s="1"/>
  <c r="AB34" i="5" s="1"/>
  <c r="J40" i="5"/>
  <c r="V35" i="5" s="1"/>
  <c r="AB35" i="5" s="1"/>
  <c r="O40" i="5"/>
  <c r="X36" i="5" s="1"/>
  <c r="Q20" i="5"/>
  <c r="W17" i="5" s="1"/>
  <c r="AB17" i="5" s="1"/>
  <c r="N50" i="5"/>
  <c r="W46" i="5" s="1"/>
  <c r="M50" i="5"/>
  <c r="V46" i="5" s="1"/>
  <c r="AB46" i="5" s="1"/>
  <c r="M30" i="5"/>
  <c r="V26" i="5" s="1"/>
  <c r="H30" i="5"/>
  <c r="W24" i="5" s="1"/>
  <c r="J30" i="5"/>
  <c r="V25" i="5" s="1"/>
  <c r="AB25" i="5" s="1"/>
  <c r="O10" i="5"/>
  <c r="X6" i="5" s="1"/>
  <c r="AA7" i="5"/>
  <c r="AA5" i="5"/>
  <c r="K10" i="5"/>
  <c r="W5" i="5" s="1"/>
  <c r="AB5" i="5" s="1"/>
  <c r="M60" i="5"/>
  <c r="V56" i="5" s="1"/>
  <c r="AB56" i="5" s="1"/>
  <c r="N80" i="5"/>
  <c r="W76" i="5" s="1"/>
  <c r="AB4" i="5"/>
  <c r="AB64" i="5"/>
  <c r="AB65" i="5"/>
  <c r="O60" i="5"/>
  <c r="X56" i="5" s="1"/>
  <c r="N30" i="5"/>
  <c r="W26" i="5" s="1"/>
  <c r="O80" i="5"/>
  <c r="X76" i="5" s="1"/>
  <c r="AA46" i="5"/>
  <c r="M40" i="5"/>
  <c r="V36" i="5" s="1"/>
  <c r="AB36" i="5" s="1"/>
  <c r="H20" i="5"/>
  <c r="W14" i="5" s="1"/>
  <c r="AB14" i="5" s="1"/>
  <c r="I60" i="5"/>
  <c r="X54" i="5" s="1"/>
  <c r="J60" i="5"/>
  <c r="V55" i="5" s="1"/>
  <c r="AB55" i="5" s="1"/>
  <c r="G50" i="5"/>
  <c r="V44" i="5" s="1"/>
  <c r="AB44" i="5" s="1"/>
  <c r="K20" i="5"/>
  <c r="W15" i="5" s="1"/>
  <c r="R50" i="5"/>
  <c r="X47" i="5" s="1"/>
  <c r="I50" i="5"/>
  <c r="X44" i="5" s="1"/>
  <c r="J50" i="5"/>
  <c r="V45" i="5" s="1"/>
  <c r="AB45" i="5" s="1"/>
  <c r="Q30" i="5"/>
  <c r="W27" i="5" s="1"/>
  <c r="P10" i="5"/>
  <c r="V7" i="5" s="1"/>
  <c r="AB7" i="5" s="1"/>
  <c r="R10" i="5"/>
  <c r="X7" i="5" s="1"/>
  <c r="AF5" i="5" l="1"/>
  <c r="AE5" i="5"/>
  <c r="AD5" i="5"/>
  <c r="AE6" i="5"/>
  <c r="AE54" i="5"/>
  <c r="AF54" i="5"/>
  <c r="AD54" i="5"/>
  <c r="AF14" i="5"/>
  <c r="AE14" i="5"/>
  <c r="AD14" i="5"/>
  <c r="AE17" i="5"/>
  <c r="AD17" i="5"/>
  <c r="AH17" i="5" s="1"/>
  <c r="AF17" i="5"/>
  <c r="AH75" i="5"/>
  <c r="AE64" i="5"/>
  <c r="AD64" i="5"/>
  <c r="AH64" i="5" s="1"/>
  <c r="AF64" i="5"/>
  <c r="AD25" i="5"/>
  <c r="AF35" i="5"/>
  <c r="AD35" i="5"/>
  <c r="AH35" i="5" s="1"/>
  <c r="AE35" i="5"/>
  <c r="AF77" i="5"/>
  <c r="AH77" i="5" s="1"/>
  <c r="AD16" i="5"/>
  <c r="AF16" i="5"/>
  <c r="AE16" i="5"/>
  <c r="AF65" i="5"/>
  <c r="AE65" i="5"/>
  <c r="AD65" i="5"/>
  <c r="AF46" i="5"/>
  <c r="AE46" i="5"/>
  <c r="AD46" i="5"/>
  <c r="AD57" i="5"/>
  <c r="AF57" i="5"/>
  <c r="AE57" i="5"/>
  <c r="AF15" i="5"/>
  <c r="AE15" i="5"/>
  <c r="AD15" i="5"/>
  <c r="AD24" i="5"/>
  <c r="AF4" i="5"/>
  <c r="AE4" i="5"/>
  <c r="AD4" i="5"/>
  <c r="AE34" i="5"/>
  <c r="AF34" i="5"/>
  <c r="AD34" i="5"/>
  <c r="AH34" i="5" s="1"/>
  <c r="AF76" i="5"/>
  <c r="AE76" i="5"/>
  <c r="AD76" i="5"/>
  <c r="AE37" i="5"/>
  <c r="AH37" i="5" s="1"/>
  <c r="AJ37" i="5" s="1"/>
  <c r="AF55" i="5"/>
  <c r="AD55" i="5"/>
  <c r="AH55" i="5" s="1"/>
  <c r="AE55" i="5"/>
  <c r="AF56" i="5"/>
  <c r="AE56" i="5"/>
  <c r="AD56" i="5"/>
  <c r="AE7" i="5"/>
  <c r="AD7" i="5"/>
  <c r="AF7" i="5"/>
  <c r="AB27" i="5"/>
  <c r="AF25" i="5" s="1"/>
  <c r="AF6" i="5"/>
  <c r="AF45" i="5"/>
  <c r="AE45" i="5"/>
  <c r="AD45" i="5"/>
  <c r="AE44" i="5"/>
  <c r="AD44" i="5"/>
  <c r="AF44" i="5"/>
  <c r="AE36" i="5"/>
  <c r="AD36" i="5"/>
  <c r="AH36" i="5" s="1"/>
  <c r="AF36" i="5"/>
  <c r="AB26" i="5"/>
  <c r="AF66" i="5"/>
  <c r="AE66" i="5"/>
  <c r="AD66" i="5"/>
  <c r="AD47" i="5"/>
  <c r="AH47" i="5" s="1"/>
  <c r="AF47" i="5"/>
  <c r="AE47" i="5"/>
  <c r="AD67" i="5"/>
  <c r="AF67" i="5"/>
  <c r="AE67" i="5"/>
  <c r="AD6" i="5"/>
  <c r="AF37" i="5"/>
  <c r="AE74" i="5"/>
  <c r="AH74" i="5" s="1"/>
  <c r="AD26" i="5" l="1"/>
  <c r="AH26" i="5" s="1"/>
  <c r="AF26" i="5"/>
  <c r="AE26" i="5"/>
  <c r="AF24" i="5"/>
  <c r="AH67" i="5"/>
  <c r="AH66" i="5"/>
  <c r="AH44" i="5"/>
  <c r="AH76" i="5"/>
  <c r="AJ76" i="5" s="1"/>
  <c r="AH15" i="5"/>
  <c r="AE25" i="5"/>
  <c r="AH54" i="5"/>
  <c r="AH5" i="5"/>
  <c r="AJ34" i="5"/>
  <c r="AH25" i="5"/>
  <c r="AJ36" i="5"/>
  <c r="AH56" i="5"/>
  <c r="AJ56" i="5" s="1"/>
  <c r="AH57" i="5"/>
  <c r="AH65" i="5"/>
  <c r="AJ65" i="5" s="1"/>
  <c r="AJ35" i="5"/>
  <c r="AH14" i="5"/>
  <c r="AE27" i="5"/>
  <c r="AD27" i="5"/>
  <c r="AF27" i="5"/>
  <c r="AH6" i="5"/>
  <c r="AJ6" i="5" s="1"/>
  <c r="AH45" i="5"/>
  <c r="AH7" i="5"/>
  <c r="AH4" i="5"/>
  <c r="AE24" i="5"/>
  <c r="AH24" i="5" s="1"/>
  <c r="AH46" i="5"/>
  <c r="AJ46" i="5" s="1"/>
  <c r="AH16" i="5"/>
  <c r="AJ16" i="5" s="1"/>
  <c r="AJ4" i="5" l="1"/>
  <c r="AJ17" i="5"/>
  <c r="AJ14" i="5"/>
  <c r="AJ57" i="5"/>
  <c r="AJ54" i="5"/>
  <c r="AJ44" i="5"/>
  <c r="AJ47" i="5"/>
  <c r="AJ75" i="5"/>
  <c r="AJ66" i="5"/>
  <c r="AJ74" i="5"/>
  <c r="AJ5" i="5"/>
  <c r="AJ64" i="5"/>
  <c r="AJ7" i="5"/>
  <c r="AJ45" i="5"/>
  <c r="AH27" i="5"/>
  <c r="AJ27" i="5" s="1"/>
  <c r="AJ55" i="5"/>
  <c r="Q41" i="2"/>
  <c r="M41" i="2"/>
  <c r="S40" i="2"/>
  <c r="O40" i="2"/>
  <c r="S39" i="2"/>
  <c r="O39" i="2"/>
  <c r="S38" i="2"/>
  <c r="O38" i="2"/>
  <c r="T41" i="2"/>
  <c r="O41" i="2"/>
  <c r="T40" i="2"/>
  <c r="N40" i="2"/>
  <c r="Q39" i="2"/>
  <c r="T38" i="2"/>
  <c r="N38" i="2"/>
  <c r="S41" i="2"/>
  <c r="N41" i="2"/>
  <c r="R40" i="2"/>
  <c r="M40" i="2"/>
  <c r="P39" i="2"/>
  <c r="R38" i="2"/>
  <c r="M38" i="2"/>
  <c r="P41" i="2"/>
  <c r="P40" i="2"/>
  <c r="R39" i="2"/>
  <c r="P38" i="2"/>
  <c r="Q40" i="2"/>
  <c r="Q38" i="2"/>
  <c r="N39" i="2"/>
  <c r="R41" i="2"/>
  <c r="M39" i="2"/>
  <c r="T39" i="2"/>
  <c r="AJ15" i="5"/>
  <c r="AJ67" i="5"/>
  <c r="AJ77" i="5"/>
  <c r="Q51" i="2" l="1"/>
  <c r="M51" i="2"/>
  <c r="S50" i="2"/>
  <c r="O50" i="2"/>
  <c r="S49" i="2"/>
  <c r="O49" i="2"/>
  <c r="S48" i="2"/>
  <c r="O48" i="2"/>
  <c r="T51" i="2"/>
  <c r="O51" i="2"/>
  <c r="T50" i="2"/>
  <c r="N50" i="2"/>
  <c r="Q49" i="2"/>
  <c r="T48" i="2"/>
  <c r="N48" i="2"/>
  <c r="S51" i="2"/>
  <c r="N51" i="2"/>
  <c r="R50" i="2"/>
  <c r="M50" i="2"/>
  <c r="P49" i="2"/>
  <c r="R48" i="2"/>
  <c r="M48" i="2"/>
  <c r="R51" i="2"/>
  <c r="Q50" i="2"/>
  <c r="T49" i="2"/>
  <c r="N49" i="2"/>
  <c r="P48" i="2"/>
  <c r="P51" i="2"/>
  <c r="R49" i="2"/>
  <c r="P50" i="2"/>
  <c r="M49" i="2"/>
  <c r="Q48" i="2"/>
  <c r="V39" i="2"/>
  <c r="U39" i="2"/>
  <c r="Q71" i="2"/>
  <c r="M71" i="2"/>
  <c r="S70" i="2"/>
  <c r="O70" i="2"/>
  <c r="S69" i="2"/>
  <c r="O69" i="2"/>
  <c r="S68" i="2"/>
  <c r="O68" i="2"/>
  <c r="T71" i="2"/>
  <c r="P71" i="2"/>
  <c r="R70" i="2"/>
  <c r="N70" i="2"/>
  <c r="R69" i="2"/>
  <c r="N69" i="2"/>
  <c r="R68" i="2"/>
  <c r="N68" i="2"/>
  <c r="O71" i="2"/>
  <c r="T70" i="2"/>
  <c r="Q69" i="2"/>
  <c r="P68" i="2"/>
  <c r="N71" i="2"/>
  <c r="Q70" i="2"/>
  <c r="P69" i="2"/>
  <c r="M68" i="2"/>
  <c r="S71" i="2"/>
  <c r="P70" i="2"/>
  <c r="M69" i="2"/>
  <c r="T68" i="2"/>
  <c r="T69" i="2"/>
  <c r="Q68" i="2"/>
  <c r="M70" i="2"/>
  <c r="R71" i="2"/>
  <c r="AJ25" i="5"/>
  <c r="Q61" i="2"/>
  <c r="M61" i="2"/>
  <c r="S60" i="2"/>
  <c r="O60" i="2"/>
  <c r="S59" i="2"/>
  <c r="O59" i="2"/>
  <c r="S58" i="2"/>
  <c r="O58" i="2"/>
  <c r="T61" i="2"/>
  <c r="P61" i="2"/>
  <c r="R60" i="2"/>
  <c r="N60" i="2"/>
  <c r="R59" i="2"/>
  <c r="N59" i="2"/>
  <c r="S61" i="2"/>
  <c r="P60" i="2"/>
  <c r="M59" i="2"/>
  <c r="T58" i="2"/>
  <c r="N58" i="2"/>
  <c r="R61" i="2"/>
  <c r="M60" i="2"/>
  <c r="T59" i="2"/>
  <c r="R58" i="2"/>
  <c r="M58" i="2"/>
  <c r="O61" i="2"/>
  <c r="T60" i="2"/>
  <c r="Q59" i="2"/>
  <c r="Q58" i="2"/>
  <c r="P59" i="2"/>
  <c r="P58" i="2"/>
  <c r="Q60" i="2"/>
  <c r="N61" i="2"/>
  <c r="T11" i="2"/>
  <c r="P11" i="2"/>
  <c r="R10" i="2"/>
  <c r="N10" i="2"/>
  <c r="R9" i="2"/>
  <c r="N9" i="2"/>
  <c r="R8" i="2"/>
  <c r="N8" i="2"/>
  <c r="M9" i="2"/>
  <c r="Q8" i="2"/>
  <c r="M8" i="2"/>
  <c r="M11" i="2"/>
  <c r="O10" i="2"/>
  <c r="O9" i="2"/>
  <c r="S8" i="2"/>
  <c r="O8" i="2"/>
  <c r="S11" i="2"/>
  <c r="O11" i="2"/>
  <c r="Q10" i="2"/>
  <c r="M10" i="2"/>
  <c r="Q9" i="2"/>
  <c r="S9" i="2"/>
  <c r="R11" i="2"/>
  <c r="N11" i="2"/>
  <c r="T10" i="2"/>
  <c r="P10" i="2"/>
  <c r="T9" i="2"/>
  <c r="P9" i="2"/>
  <c r="T8" i="2"/>
  <c r="P8" i="2"/>
  <c r="Q11" i="2"/>
  <c r="S10" i="2"/>
  <c r="AJ26" i="5"/>
  <c r="D24" i="3"/>
  <c r="D11" i="3"/>
  <c r="V38" i="2"/>
  <c r="U38" i="2"/>
  <c r="Q81" i="2"/>
  <c r="M81" i="2"/>
  <c r="S80" i="2"/>
  <c r="O80" i="2"/>
  <c r="S79" i="2"/>
  <c r="O79" i="2"/>
  <c r="S78" i="2"/>
  <c r="O78" i="2"/>
  <c r="T81" i="2"/>
  <c r="P81" i="2"/>
  <c r="R80" i="2"/>
  <c r="N80" i="2"/>
  <c r="R79" i="2"/>
  <c r="N79" i="2"/>
  <c r="R78" i="2"/>
  <c r="N78" i="2"/>
  <c r="S81" i="2"/>
  <c r="P80" i="2"/>
  <c r="M79" i="2"/>
  <c r="T78" i="2"/>
  <c r="R81" i="2"/>
  <c r="M80" i="2"/>
  <c r="T79" i="2"/>
  <c r="Q78" i="2"/>
  <c r="O81" i="2"/>
  <c r="T80" i="2"/>
  <c r="Q79" i="2"/>
  <c r="P78" i="2"/>
  <c r="Q80" i="2"/>
  <c r="P79" i="2"/>
  <c r="N81" i="2"/>
  <c r="M78" i="2"/>
  <c r="R21" i="2"/>
  <c r="N21" i="2"/>
  <c r="T20" i="2"/>
  <c r="P20" i="2"/>
  <c r="T19" i="2"/>
  <c r="P19" i="2"/>
  <c r="T18" i="2"/>
  <c r="S21" i="2"/>
  <c r="M21" i="2"/>
  <c r="R20" i="2"/>
  <c r="M20" i="2"/>
  <c r="O19" i="2"/>
  <c r="R18" i="2"/>
  <c r="N18" i="2"/>
  <c r="Q21" i="2"/>
  <c r="N19" i="2"/>
  <c r="Q18" i="2"/>
  <c r="O21" i="2"/>
  <c r="S18" i="2"/>
  <c r="Q20" i="2"/>
  <c r="S19" i="2"/>
  <c r="M18" i="2"/>
  <c r="Q19" i="2"/>
  <c r="O18" i="2"/>
  <c r="P21" i="2"/>
  <c r="O20" i="2"/>
  <c r="R19" i="2"/>
  <c r="M19" i="2"/>
  <c r="P18" i="2"/>
  <c r="T21" i="2"/>
  <c r="S20" i="2"/>
  <c r="N20" i="2"/>
  <c r="AJ24" i="5"/>
  <c r="D8" i="3" l="1"/>
  <c r="D21" i="3"/>
  <c r="V18" i="2"/>
  <c r="U18" i="2"/>
  <c r="V79" i="2"/>
  <c r="U79" i="2"/>
  <c r="V69" i="2"/>
  <c r="U69" i="2"/>
  <c r="D22" i="3"/>
  <c r="D7" i="3"/>
  <c r="V8" i="2"/>
  <c r="U8" i="2"/>
  <c r="C87" i="4"/>
  <c r="F57" i="4"/>
  <c r="V9" i="2"/>
  <c r="U9" i="2"/>
  <c r="D17" i="3"/>
  <c r="V68" i="2"/>
  <c r="D32" i="3"/>
  <c r="U68" i="2"/>
  <c r="D29" i="3"/>
  <c r="D14" i="3"/>
  <c r="V48" i="2"/>
  <c r="U48" i="2"/>
  <c r="D31" i="3"/>
  <c r="V78" i="2"/>
  <c r="D18" i="3"/>
  <c r="U78" i="2"/>
  <c r="Q31" i="2"/>
  <c r="T31" i="2"/>
  <c r="O31" i="2"/>
  <c r="Q30" i="2"/>
  <c r="M30" i="2"/>
  <c r="Q29" i="2"/>
  <c r="M29" i="2"/>
  <c r="S31" i="2"/>
  <c r="N31" i="2"/>
  <c r="T30" i="2"/>
  <c r="P30" i="2"/>
  <c r="T29" i="2"/>
  <c r="P29" i="2"/>
  <c r="T28" i="2"/>
  <c r="P28" i="2"/>
  <c r="P31" i="2"/>
  <c r="S30" i="2"/>
  <c r="R29" i="2"/>
  <c r="R28" i="2"/>
  <c r="M28" i="2"/>
  <c r="O29" i="2"/>
  <c r="N30" i="2"/>
  <c r="M31" i="2"/>
  <c r="R30" i="2"/>
  <c r="Q28" i="2"/>
  <c r="R31" i="2"/>
  <c r="S28" i="2"/>
  <c r="O30" i="2"/>
  <c r="N29" i="2"/>
  <c r="O28" i="2"/>
  <c r="S29" i="2"/>
  <c r="N28" i="2"/>
  <c r="U19" i="2"/>
  <c r="V19" i="2"/>
  <c r="C86" i="4"/>
  <c r="G24" i="3"/>
  <c r="C61" i="4"/>
  <c r="V59" i="2"/>
  <c r="U59" i="2"/>
  <c r="D15" i="3"/>
  <c r="D28" i="3"/>
  <c r="V58" i="2"/>
  <c r="U58" i="2"/>
  <c r="V49" i="2"/>
  <c r="U49" i="2"/>
  <c r="C103" i="4" l="1"/>
  <c r="F68" i="4"/>
  <c r="C95" i="4"/>
  <c r="F59" i="4"/>
  <c r="G31" i="3"/>
  <c r="C93" i="4"/>
  <c r="F63" i="4"/>
  <c r="U29" i="2"/>
  <c r="V29" i="2"/>
  <c r="D25" i="3"/>
  <c r="D10" i="3"/>
  <c r="V28" i="2"/>
  <c r="U28" i="2"/>
  <c r="C88" i="4"/>
  <c r="C58" i="4"/>
  <c r="G15" i="3"/>
  <c r="C80" i="4"/>
  <c r="C56" i="4"/>
  <c r="C82" i="4"/>
  <c r="G22" i="3"/>
  <c r="C60" i="4"/>
  <c r="F58" i="4"/>
  <c r="C91" i="4"/>
  <c r="C90" i="4"/>
  <c r="C62" i="4"/>
  <c r="G29" i="3"/>
  <c r="C94" i="4"/>
  <c r="C63" i="4"/>
  <c r="C89" i="4"/>
  <c r="F62" i="4"/>
  <c r="G17" i="3"/>
  <c r="C59" i="4"/>
  <c r="C92" i="4"/>
  <c r="C81" i="4"/>
  <c r="F60" i="4"/>
  <c r="F56" i="4"/>
  <c r="C83" i="4"/>
  <c r="C68" i="4" l="1"/>
  <c r="C102" i="4"/>
  <c r="J23" i="3"/>
  <c r="F67" i="4"/>
  <c r="C101" i="4"/>
  <c r="C57" i="4"/>
  <c r="C84" i="4"/>
  <c r="G10" i="3"/>
  <c r="C104" i="4"/>
  <c r="C69" i="4"/>
  <c r="J30" i="3"/>
  <c r="C85" i="4"/>
  <c r="F61" i="4"/>
  <c r="C100" i="4"/>
  <c r="C67" i="4"/>
  <c r="J16" i="3"/>
  <c r="C105" i="4"/>
  <c r="F69" i="4"/>
  <c r="M12" i="3" l="1"/>
  <c r="F72" i="4"/>
  <c r="C109" i="4" s="1"/>
  <c r="M14" i="3"/>
  <c r="F76" i="4" s="1"/>
  <c r="C115" i="4" s="1"/>
  <c r="F73" i="4"/>
  <c r="C111" i="4" s="1"/>
  <c r="C73" i="4"/>
  <c r="C110" i="4" s="1"/>
  <c r="M24" i="3"/>
  <c r="F77" i="4" s="1"/>
  <c r="C117" i="4" s="1"/>
  <c r="C99" i="4"/>
  <c r="F66" i="4"/>
  <c r="C76" i="4" l="1"/>
  <c r="C114" i="4" s="1"/>
  <c r="P13" i="3"/>
  <c r="C120" i="4" s="1"/>
</calcChain>
</file>

<file path=xl/sharedStrings.xml><?xml version="1.0" encoding="utf-8"?>
<sst xmlns="http://schemas.openxmlformats.org/spreadsheetml/2006/main" count="456" uniqueCount="227">
  <si>
    <t>Modo de completar</t>
  </si>
  <si>
    <r>
      <t xml:space="preserve">En la pestaña </t>
    </r>
    <r>
      <rPr>
        <b/>
        <sz val="11"/>
        <color rgb="FF000000"/>
        <rFont val="Calibri"/>
        <family val="2"/>
        <charset val="1"/>
      </rPr>
      <t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</si>
  <si>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</si>
  <si>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</si>
  <si>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</si>
  <si>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</si>
  <si>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>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</si>
  <si>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</si>
  <si>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>En caso de haber empate (en esta o culaquier otra etapa) el programa lo indicará y el clasificado deberá ser colocado por el</t>
  </si>
  <si>
    <t>usuario, se leerá "Manualmente" en la casilla a completar.</t>
  </si>
  <si>
    <r>
      <t xml:space="preserve">En la pestaña </t>
    </r>
    <r>
      <rPr>
        <b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</si>
  <si>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</si>
  <si>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</si>
  <si>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</si>
  <si>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t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</si>
  <si>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t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</si>
  <si>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t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</si>
  <si>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t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</si>
  <si>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t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</si>
  <si>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>Tablas y Posiciones</t>
  </si>
  <si>
    <t>Se enviaran vía correo electrónico las tablas de posiciones</t>
  </si>
  <si>
    <r>
      <t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</si>
  <si>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t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</si>
  <si>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>93 años - 1925-2018</t>
  </si>
  <si>
    <r>
      <t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</si>
  <si>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t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</si>
  <si>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>*</t>
  </si>
  <si>
    <t>Uruguay</t>
  </si>
  <si>
    <t>Argentina</t>
  </si>
  <si>
    <t>Real</t>
  </si>
  <si>
    <r>
      <t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</si>
  <si>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</si>
  <si>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>1 pt</t>
  </si>
  <si>
    <t>Costos y Premios</t>
  </si>
  <si>
    <t>El valor de la penca es de $100</t>
  </si>
  <si>
    <r>
      <t xml:space="preserve">Primer premio </t>
    </r>
    <r>
      <rPr>
        <sz val="11"/>
        <rFont val="Calibri"/>
        <family val="2"/>
        <charset val="1"/>
      </rPr>
      <t>- $5000</t>
    </r>
  </si>
  <si>
    <t>3 pts</t>
  </si>
  <si>
    <r>
      <t xml:space="preserve">Segundo premio </t>
    </r>
    <r>
      <rPr>
        <sz val="11"/>
        <color rgb="FF000000"/>
        <rFont val="Calibri"/>
        <family val="2"/>
        <charset val="1"/>
      </rPr>
      <t>- Whisky Johnnie Walker Double Black + Fernet Branca</t>
    </r>
  </si>
  <si>
    <t>4 pts</t>
  </si>
  <si>
    <r>
      <t xml:space="preserve">Tercer premio </t>
    </r>
    <r>
      <rPr>
        <sz val="11"/>
        <color rgb="FF000000"/>
        <rFont val="Calibri"/>
        <family val="2"/>
        <charset val="1"/>
      </rPr>
      <t>- Whisky Jhonnie Walker Et.Negra + Vino H. Stagnari</t>
    </r>
  </si>
  <si>
    <r>
      <t xml:space="preserve">Cuarto premio </t>
    </r>
    <r>
      <rPr>
        <sz val="11"/>
        <color rgb="FF000000"/>
        <rFont val="Calibri"/>
        <family val="2"/>
        <charset val="1"/>
      </rPr>
      <t>- Whisky Ballantine's + Vino H. Stagnari</t>
    </r>
  </si>
  <si>
    <t>5 pts</t>
  </si>
  <si>
    <r>
      <t xml:space="preserve">Quinto premio </t>
    </r>
    <r>
      <rPr>
        <sz val="11"/>
        <color rgb="FF000000"/>
        <rFont val="Calibri"/>
        <family val="2"/>
        <charset val="1"/>
      </rPr>
      <t>- Pack cervezas artesanales</t>
    </r>
  </si>
  <si>
    <r>
      <t xml:space="preserve">Sexto premio </t>
    </r>
    <r>
      <rPr>
        <sz val="11"/>
        <color rgb="FF000000"/>
        <rFont val="Calibri"/>
        <family val="2"/>
        <charset val="1"/>
      </rPr>
      <t>- Whisky Sandy Mac</t>
    </r>
  </si>
  <si>
    <r>
      <t xml:space="preserve">Séptimo premio </t>
    </r>
    <r>
      <rPr>
        <sz val="11"/>
        <color rgb="FF000000"/>
        <rFont val="Calibri"/>
        <family val="2"/>
        <charset val="1"/>
      </rPr>
      <t>- Dos botellas vino Traversa</t>
    </r>
  </si>
  <si>
    <r>
      <t xml:space="preserve">Octavo premio </t>
    </r>
    <r>
      <rPr>
        <sz val="11"/>
        <color rgb="FF000000"/>
        <rFont val="Calibri"/>
        <family val="2"/>
        <charset val="1"/>
      </rPr>
      <t>- Botella de espumante</t>
    </r>
  </si>
  <si>
    <t>Consultas</t>
  </si>
  <si>
    <t>penca2018argos@gmail.com</t>
  </si>
  <si>
    <t>Nombre</t>
  </si>
  <si>
    <t>Marcelo Minetti</t>
  </si>
  <si>
    <t>e-mail</t>
  </si>
  <si>
    <t>marcelominetti1@gmail.com</t>
  </si>
  <si>
    <r>
      <t xml:space="preserve">Consulta resultados </t>
    </r>
    <r>
      <rPr>
        <b/>
        <sz val="11"/>
        <color rgb="FF000000"/>
        <rFont val="Dusha V5"/>
        <charset val="1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</si>
  <si>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</si>
  <si>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</si>
  <si>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</si>
  <si>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</si>
  <si>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</si>
  <si>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</si>
  <si>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</si>
  <si>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</si>
  <si>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</si>
  <si>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</si>
  <si>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</si>
  <si>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</si>
  <si>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</si>
  <si>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</si>
  <si>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</si>
  <si>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</si>
  <si>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</si>
  <si>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</si>
  <si>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</si>
  <si>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</si>
  <si>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</si>
  <si>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</si>
  <si>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</si>
  <si>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</si>
  <si>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</si>
  <si>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</si>
  <si>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</si>
  <si>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</si>
  <si>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</si>
  <si>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</si>
  <si>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</si>
  <si>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</si>
  <si>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</si>
  <si>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</si>
  <si>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</si>
  <si>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</si>
  <si>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</si>
  <si>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</si>
  <si>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</si>
  <si>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</si>
  <si>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</si>
  <si>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</si>
  <si>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</si>
  <si>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</si>
  <si>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</si>
  <si>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</si>
  <si>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</si>
  <si>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</si>
  <si>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</si>
  <si>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</si>
  <si>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</si>
  <si>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</si>
  <si>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</si>
  <si>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</si>
  <si>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</si>
  <si>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</si>
  <si>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</si>
  <si>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</si>
  <si>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</si>
  <si>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</si>
  <si>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</si>
  <si>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</si>
  <si>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</si>
  <si>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</si>
  <si>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</si>
  <si>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</si>
  <si>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</si>
  <si>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</si>
  <si>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</si>
  <si>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</si>
  <si>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</si>
  <si>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</si>
  <si>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</si>
  <si>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</si>
  <si>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</si>
  <si>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</si>
  <si>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</si>
  <si>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</si>
  <si>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</si>
  <si>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</si>
  <si>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</si>
  <si>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</si>
  <si>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</si>
  <si>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</si>
  <si>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</si>
  <si>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</si>
  <si>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</si>
  <si>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</si>
  <si>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</si>
  <si>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</si>
  <si>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</si>
  <si>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</si>
  <si>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</si>
  <si>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</si>
  <si>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</si>
  <si>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</si>
  <si>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</si>
  <si>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</si>
  <si>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</si>
  <si>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</si>
  <si>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</si>
  <si>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</si>
  <si>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</si>
  <si>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uruguay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</si>
  <si>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</si>
  <si>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</si>
  <si>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</si>
  <si>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</si>
  <si>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</si>
  <si>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</si>
  <si>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</si>
  <si>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</si>
  <si>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</si>
  <si>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</si>
  <si>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</si>
  <si>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</si>
  <si>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</si>
  <si>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</si>
  <si>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</si>
  <si>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Neymar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</si>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</sst>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19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Dusha V5"/>
      <charset val="1"/>
    </font>
    <font>
      <sz val="11"/>
      <color rgb="FF000000"/>
      <name val="Dusha V5"/>
      <charset val="1"/>
    </font>
    <font>
      <b/>
      <sz val="11"/>
      <color rgb="FFFFFFFF"/>
      <name val="Dusha V5"/>
      <charset val="1"/>
    </font>
    <font>
      <sz val="10"/>
      <color rgb="FF404040"/>
      <name val="Dusha V5"/>
      <charset val="1"/>
    </font>
    <font>
      <sz val="10"/>
      <color rgb="FF000000"/>
      <name val="Dusha V5"/>
      <charset val="1"/>
    </font>
    <font>
      <sz val="10"/>
      <color rgb="FF0B7F19"/>
      <name val="Dusha V5"/>
      <charset val="1"/>
    </font>
    <font>
      <b/>
      <sz val="10"/>
      <color rgb="FFFF0000"/>
      <name val="Dusha V5"/>
      <charset val="1"/>
    </font>
    <font>
      <sz val="10"/>
      <color rgb="FFFF0000"/>
      <name val="Dusha V5"/>
      <charset val="1"/>
    </font>
    <font>
      <b/>
      <sz val="10"/>
      <color rgb="FF000000"/>
      <name val="Dusha V5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148">
    <xf numFmtId="0" fontId="0" fillId="0" borderId="0" xfId="0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12" fillId="3" borderId="0" xfId="0" applyNumberFormat="1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7" fillId="0" borderId="11" xfId="1" applyFont="1" applyBorder="1" applyAlignment="1" applyProtection="1">
      <alignment horizontal="center"/>
    </xf>
    <xf numFmtId="0" fontId="0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ont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/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0" fontId="0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7" fillId="0" borderId="0" xfId="1" applyFont="1" applyBorder="1" applyAlignment="1" applyProtection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4" borderId="5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8" fillId="0" borderId="9" xfId="0" applyFont="1" applyBorder="1" applyAlignment="1">
      <alignment horizontal="center"/>
    </xf>
    <xf numFmtId="0" fontId="9" fillId="3" borderId="0" xfId="0" applyFont="1" applyFill="1" applyBorder="1" applyAlignment="1"/>
    <xf numFmtId="0" fontId="8" fillId="0" borderId="11" xfId="0" applyFont="1" applyBorder="1" applyAlignment="1">
      <alignment horizontal="center"/>
    </xf>
    <xf numFmtId="0" fontId="2" fillId="3" borderId="0" xfId="0" applyFont="1" applyFill="1" applyBorder="1"/>
    <xf numFmtId="0" fontId="9" fillId="3" borderId="0" xfId="0" applyFont="1" applyFill="1" applyBorder="1" applyAlignment="1">
      <alignment horizontal="center"/>
    </xf>
    <xf numFmtId="0" fontId="0" fillId="3" borderId="6" xfId="0" applyFill="1" applyBorder="1"/>
    <xf numFmtId="164" fontId="11" fillId="3" borderId="0" xfId="0" applyNumberFormat="1" applyFont="1" applyFill="1" applyBorder="1"/>
    <xf numFmtId="0" fontId="11" fillId="3" borderId="1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0" xfId="0" applyBorder="1"/>
    <xf numFmtId="0" fontId="11" fillId="3" borderId="13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3" borderId="0" xfId="0" applyFont="1" applyFill="1" applyBorder="1"/>
    <xf numFmtId="0" fontId="12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2" fillId="3" borderId="0" xfId="0" applyFont="1" applyFill="1" applyBorder="1"/>
    <xf numFmtId="0" fontId="12" fillId="7" borderId="5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" fillId="3" borderId="0" xfId="0" applyFont="1" applyFill="1" applyBorder="1"/>
    <xf numFmtId="0" fontId="17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8" xfId="0" applyFill="1" applyBorder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0" fillId="0" borderId="0" xfId="0" applyBorder="1"/>
    <xf numFmtId="0" fontId="2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1" xfId="0" applyBorder="1"/>
    <xf numFmtId="164" fontId="0" fillId="0" borderId="8" xfId="0" applyNumberFormat="1" applyBorder="1"/>
    <xf numFmtId="0" fontId="6" fillId="0" borderId="3" xfId="0" applyFont="1" applyBorder="1"/>
    <xf numFmtId="0" fontId="6" fillId="0" borderId="4" xfId="0" applyFont="1" applyBorder="1"/>
    <xf numFmtId="0" fontId="0" fillId="0" borderId="6" xfId="0" applyBorder="1"/>
    <xf numFmtId="0" fontId="0" fillId="0" borderId="8" xfId="0" applyBorder="1"/>
    <xf numFmtId="0" fontId="0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74520</xdr:colOff>
      <xdr:row>3</xdr:row>
      <xdr:rowOff>48240</xdr:rowOff>
    </xdr:from>
    <xdr:to>
      <xdr:col>8</xdr:col>
      <xdr:colOff>734040</xdr:colOff>
      <xdr:row>16</xdr:row>
      <xdr:rowOff>155880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1360" y="628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340560</xdr:colOff>
      <xdr:row>3</xdr:row>
      <xdr:rowOff>10800</xdr:rowOff>
    </xdr:from>
    <xdr:to>
      <xdr:col>21</xdr:col>
      <xdr:colOff>1374120</xdr:colOff>
      <xdr:row>6</xdr:row>
      <xdr:rowOff>49680</xdr:rowOff>
    </xdr:to>
    <xdr:pic>
      <xdr:nvPicPr>
        <xdr:cNvPr id="2" name="13 Image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29840" y="599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36360</xdr:colOff>
      <xdr:row>5</xdr:row>
      <xdr:rowOff>135000</xdr:rowOff>
    </xdr:from>
    <xdr:to>
      <xdr:col>4</xdr:col>
      <xdr:colOff>302760</xdr:colOff>
      <xdr:row>12</xdr:row>
      <xdr:rowOff>161640</xdr:rowOff>
    </xdr:to>
    <xdr:pic>
      <xdr:nvPicPr>
        <xdr:cNvPr id="3" name="Imagen 8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280" y="1105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264960</xdr:colOff>
      <xdr:row>15</xdr:row>
      <xdr:rowOff>106560</xdr:rowOff>
    </xdr:from>
    <xdr:to>
      <xdr:col>4</xdr:col>
      <xdr:colOff>331200</xdr:colOff>
      <xdr:row>22</xdr:row>
      <xdr:rowOff>181800</xdr:rowOff>
    </xdr:to>
    <xdr:pic>
      <xdr:nvPicPr>
        <xdr:cNvPr id="4" name="Imagen 1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760" y="3019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27000</xdr:colOff>
      <xdr:row>25</xdr:row>
      <xdr:rowOff>78120</xdr:rowOff>
    </xdr:from>
    <xdr:to>
      <xdr:col>4</xdr:col>
      <xdr:colOff>321840</xdr:colOff>
      <xdr:row>32</xdr:row>
      <xdr:rowOff>160920</xdr:rowOff>
    </xdr:to>
    <xdr:pic>
      <xdr:nvPicPr>
        <xdr:cNvPr id="5" name="Imagen 18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920" y="4934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</xdr:colOff>
      <xdr:row>35</xdr:row>
      <xdr:rowOff>125640</xdr:rowOff>
    </xdr:from>
    <xdr:to>
      <xdr:col>4</xdr:col>
      <xdr:colOff>312480</xdr:colOff>
      <xdr:row>42</xdr:row>
      <xdr:rowOff>183240</xdr:rowOff>
    </xdr:to>
    <xdr:pic>
      <xdr:nvPicPr>
        <xdr:cNvPr id="6" name="Imagen 20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0000" y="6924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36360</xdr:colOff>
      <xdr:row>45</xdr:row>
      <xdr:rowOff>125640</xdr:rowOff>
    </xdr:from>
    <xdr:to>
      <xdr:col>4</xdr:col>
      <xdr:colOff>312480</xdr:colOff>
      <xdr:row>53</xdr:row>
      <xdr:rowOff>1440</xdr:rowOff>
    </xdr:to>
    <xdr:pic>
      <xdr:nvPicPr>
        <xdr:cNvPr id="7" name="Imagen 22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0280" y="8868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55440</xdr:colOff>
      <xdr:row>55</xdr:row>
      <xdr:rowOff>78120</xdr:rowOff>
    </xdr:from>
    <xdr:to>
      <xdr:col>4</xdr:col>
      <xdr:colOff>386640</xdr:colOff>
      <xdr:row>62</xdr:row>
      <xdr:rowOff>154080</xdr:rowOff>
    </xdr:to>
    <xdr:pic>
      <xdr:nvPicPr>
        <xdr:cNvPr id="8" name="Imagen 26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9360" y="10763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</xdr:colOff>
      <xdr:row>65</xdr:row>
      <xdr:rowOff>116280</xdr:rowOff>
    </xdr:from>
    <xdr:to>
      <xdr:col>4</xdr:col>
      <xdr:colOff>388800</xdr:colOff>
      <xdr:row>73</xdr:row>
      <xdr:rowOff>11160</xdr:rowOff>
    </xdr:to>
    <xdr:pic>
      <xdr:nvPicPr>
        <xdr:cNvPr id="9" name="Imagen 28"/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0000" y="12745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36360</xdr:colOff>
      <xdr:row>75</xdr:row>
      <xdr:rowOff>78120</xdr:rowOff>
    </xdr:from>
    <xdr:to>
      <xdr:col>4</xdr:col>
      <xdr:colOff>350280</xdr:colOff>
      <xdr:row>82</xdr:row>
      <xdr:rowOff>139320</xdr:rowOff>
    </xdr:to>
    <xdr:pic>
      <xdr:nvPicPr>
        <xdr:cNvPr id="10" name="Imagen 30"/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0280" y="14649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84240</xdr:colOff>
      <xdr:row>18</xdr:row>
      <xdr:rowOff>114840</xdr:rowOff>
    </xdr:from>
    <xdr:to>
      <xdr:col>16</xdr:col>
      <xdr:colOff>192240</xdr:colOff>
      <xdr:row>31</xdr:row>
      <xdr:rowOff>76320</xdr:rowOff>
    </xdr:to>
    <xdr:pic>
      <xdr:nvPicPr>
        <xdr:cNvPr id="10" name="Imagen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4480" y="3715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marcelominetti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zoomScaleNormal="100" workbookViewId="0">
      <selection activeCell="C32" sqref="C32"/>
    </sheetView>
  </sheetViews>
  <sheetFormatPr baseColWidth="10" defaultColWidth="9.140625" defaultRowHeight="15"/>
  <cols>
    <col min="1" max="1" width="2.7109375"/>
    <col min="2" max="2" width="18.42578125" style="13"/>
    <col min="3" max="3" width="112.85546875"/>
    <col min="4" max="4" width="1.7109375"/>
    <col min="5" max="5" width="11.42578125" style="13"/>
    <col min="6" max="7" width="3.7109375" style="13"/>
    <col min="8" max="9" width="11.42578125" style="13"/>
    <col min="10" max="1025" width="10.5703125"/>
  </cols>
  <sheetData>
    <row r="1" spans="2:9">
      <c r="B1"/>
      <c r="E1"/>
      <c r="F1"/>
      <c r="G1"/>
      <c r="H1"/>
      <c r="I1"/>
    </row>
    <row r="2" spans="2:9">
      <c r="B2" s="14" t="s">
        <v>0</v>
      </c>
      <c r="C2" t="s">
        <v>1</v>
      </c>
      <c r="E2" s="12" t="s">
        <v>2</v>
      </c>
      <c r="F2" s="12"/>
      <c r="G2" s="12"/>
      <c r="H2" s="12"/>
      <c r="I2" s="12"/>
    </row>
    <row r="3" spans="2:9">
      <c r="B3"/>
      <c r="C3" t="s">
        <v>3</v>
      </c>
      <c r="E3" s="11" t="s">
        <v>4</v>
      </c>
      <c r="F3" s="11"/>
      <c r="G3" s="11"/>
      <c r="H3" s="11"/>
      <c r="I3" s="11"/>
    </row>
    <row r="4" spans="2:9">
      <c r="B4"/>
      <c r="C4" t="s">
        <v>5</v>
      </c>
      <c r="E4" s="15"/>
      <c r="F4" s="16"/>
      <c r="G4" s="16"/>
      <c r="H4" s="16"/>
      <c r="I4" s="17"/>
    </row>
    <row r="5" spans="2:9" ht="14.25" customHeight="1">
      <c r="B5"/>
      <c r="C5" s="18" t="s">
        <v>6</v>
      </c>
      <c r="E5" s="19"/>
      <c r="F5" s="20"/>
      <c r="G5" s="20"/>
      <c r="H5" s="20"/>
      <c r="I5" s="21"/>
    </row>
    <row r="6" spans="2:9" s="18" customFormat="1" ht="14.25" customHeight="1">
      <c r="B6" s="13"/>
      <c r="C6" s="18" t="s">
        <v>7</v>
      </c>
      <c r="E6" s="19"/>
      <c r="F6" s="20"/>
      <c r="G6" s="20"/>
      <c r="H6" s="20"/>
      <c r="I6" s="21"/>
    </row>
    <row r="7" spans="2:9">
      <c r="B7"/>
      <c r="C7" t="s">
        <v>8</v>
      </c>
      <c r="E7" s="19"/>
      <c r="F7" s="20"/>
      <c r="G7" s="20"/>
      <c r="H7" s="20"/>
      <c r="I7" s="21"/>
    </row>
    <row r="8" spans="2:9">
      <c r="B8"/>
      <c r="C8" t="s">
        <v>9</v>
      </c>
      <c r="E8" s="19"/>
      <c r="F8" s="20"/>
      <c r="G8" s="20"/>
      <c r="H8" s="20"/>
      <c r="I8" s="21"/>
    </row>
    <row r="9" spans="2:9">
      <c r="B9"/>
      <c r="C9" t="s">
        <v>10</v>
      </c>
      <c r="E9" s="19"/>
      <c r="F9" s="20"/>
      <c r="G9" s="20"/>
      <c r="H9" s="20"/>
      <c r="I9" s="21"/>
    </row>
    <row r="10" spans="2:9">
      <c r="B10"/>
      <c r="C10" t="s">
        <v>11</v>
      </c>
      <c r="E10" s="19"/>
      <c r="F10" s="20"/>
      <c r="G10" s="20"/>
      <c r="H10" s="20"/>
      <c r="I10" s="21"/>
    </row>
    <row r="11" spans="2:9">
      <c r="B11"/>
      <c r="C11" t="s">
        <v>12</v>
      </c>
      <c r="E11" s="19"/>
      <c r="F11" s="20"/>
      <c r="G11" s="20"/>
      <c r="H11" s="20"/>
      <c r="I11" s="21"/>
    </row>
    <row r="12" spans="2:9">
      <c r="B12" s="14" t="s">
        <v>13</v>
      </c>
      <c r="C12" s="22" t="s">
        <v>14</v>
      </c>
      <c r="E12" s="19"/>
      <c r="F12" s="20"/>
      <c r="G12" s="20"/>
      <c r="H12" s="20"/>
      <c r="I12" s="21"/>
    </row>
    <row r="13" spans="2:9">
      <c r="B13"/>
      <c r="C13" s="22" t="s">
        <v>15</v>
      </c>
      <c r="E13" s="19"/>
      <c r="F13" s="20"/>
      <c r="G13" s="20"/>
      <c r="H13" s="20"/>
      <c r="I13" s="21"/>
    </row>
    <row r="14" spans="2:9">
      <c r="B14"/>
      <c r="C14" s="22" t="s">
        <v>16</v>
      </c>
      <c r="E14" s="19"/>
      <c r="F14" s="20"/>
      <c r="G14" s="20"/>
      <c r="H14" s="20"/>
      <c r="I14" s="21"/>
    </row>
    <row r="15" spans="2:9">
      <c r="B15"/>
      <c r="C15" s="22" t="s">
        <v>17</v>
      </c>
      <c r="E15" s="19"/>
      <c r="F15" s="20"/>
      <c r="G15" s="20"/>
      <c r="H15" s="20"/>
      <c r="I15" s="21"/>
    </row>
    <row r="16" spans="2:9">
      <c r="B16"/>
      <c r="C16" s="22" t="s">
        <v>18</v>
      </c>
      <c r="E16" s="19"/>
      <c r="F16" s="20"/>
      <c r="G16" s="20"/>
      <c r="H16" s="20"/>
      <c r="I16" s="21"/>
    </row>
    <row r="17" spans="2:9">
      <c r="B17" s="14" t="s">
        <v>19</v>
      </c>
      <c r="C17" t="s">
        <v>20</v>
      </c>
      <c r="E17" s="19"/>
      <c r="F17" s="20"/>
      <c r="G17" s="20"/>
      <c r="H17" s="20"/>
      <c r="I17" s="21"/>
    </row>
    <row r="18" spans="2:9">
      <c r="B18"/>
      <c r="C18" s="22" t="s">
        <v>21</v>
      </c>
      <c r="E18" s="23"/>
      <c r="F18" s="24"/>
      <c r="G18" s="24"/>
      <c r="H18" s="24"/>
      <c r="I18" s="25"/>
    </row>
    <row r="19" spans="2:9">
      <c r="B19"/>
      <c r="C19" s="22" t="s">
        <v>22</v>
      </c>
      <c r="E19" s="10" t="s">
        <v>23</v>
      </c>
      <c r="F19" s="10"/>
      <c r="G19" s="10"/>
      <c r="H19" s="10"/>
      <c r="I19" s="10"/>
    </row>
    <row r="20" spans="2:9">
      <c r="B20"/>
      <c r="C20" s="22" t="s">
        <v>24</v>
      </c>
      <c r="E20"/>
      <c r="F20"/>
      <c r="G20"/>
      <c r="H20"/>
      <c r="I20"/>
    </row>
    <row r="21" spans="2:9">
      <c r="B21"/>
      <c r="C21" s="22" t="s">
        <v>25</v>
      </c>
      <c r="D21" t="s">
        <v>26</v>
      </c>
      <c r="E21" s="26" t="s">
        <v>27</v>
      </c>
      <c r="F21" s="27">
        <v>3</v>
      </c>
      <c r="G21" s="28">
        <v>1</v>
      </c>
      <c r="H21" s="29" t="s">
        <v>28</v>
      </c>
      <c r="I21" s="30" t="s">
        <v>29</v>
      </c>
    </row>
    <row r="22" spans="2:9">
      <c r="B22"/>
      <c r="C22" s="22" t="s">
        <v>30</v>
      </c>
      <c r="E22" s="31"/>
      <c r="F22" s="32"/>
      <c r="G22" s="32"/>
      <c r="H22" s="32"/>
      <c r="I22" s="33"/>
    </row>
    <row r="23" spans="2:9">
      <c r="B23"/>
      <c r="C23" s="22" t="s">
        <v>31</v>
      </c>
      <c r="E23" s="31" t="s">
        <v>27</v>
      </c>
      <c r="F23" s="27">
        <v>3</v>
      </c>
      <c r="G23" s="28">
        <v>4</v>
      </c>
      <c r="H23" s="32" t="str">
        <f>H21</f>
        <v>Argentina</v>
      </c>
      <c r="I23" s="33" t="s">
        <v>32</v>
      </c>
    </row>
    <row r="24" spans="2:9">
      <c r="B24" s="14" t="s">
        <v>33</v>
      </c>
      <c r="C24" s="22" t="s">
        <v>34</v>
      </c>
      <c r="E24" s="31" t="s">
        <v>27</v>
      </c>
      <c r="F24" s="27">
        <v>1</v>
      </c>
      <c r="G24" s="28">
        <v>1</v>
      </c>
      <c r="H24" s="32" t="str">
        <f>H23</f>
        <v>Argentina</v>
      </c>
      <c r="I24" s="33" t="s">
        <v>32</v>
      </c>
    </row>
    <row r="25" spans="2:9">
      <c r="B25"/>
      <c r="C25" s="34" t="s">
        <v>35</v>
      </c>
      <c r="E25" s="31" t="s">
        <v>27</v>
      </c>
      <c r="F25" s="27">
        <v>2</v>
      </c>
      <c r="G25" s="28">
        <v>0</v>
      </c>
      <c r="H25" s="32" t="str">
        <f>H24</f>
        <v>Argentina</v>
      </c>
      <c r="I25" s="33" t="s">
        <v>36</v>
      </c>
    </row>
    <row r="26" spans="2:9">
      <c r="B26"/>
      <c r="C26" s="22" t="s">
        <v>37</v>
      </c>
      <c r="E26" s="31" t="s">
        <v>27</v>
      </c>
      <c r="F26" s="27">
        <v>2</v>
      </c>
      <c r="G26" s="28">
        <v>1</v>
      </c>
      <c r="H26" s="32" t="str">
        <f>H25</f>
        <v>Argentina</v>
      </c>
      <c r="I26" s="33" t="s">
        <v>38</v>
      </c>
    </row>
    <row r="27" spans="2:9">
      <c r="B27"/>
      <c r="C27" s="22" t="s">
        <v>39</v>
      </c>
      <c r="E27" s="31" t="s">
        <v>27</v>
      </c>
      <c r="F27" s="27">
        <v>3</v>
      </c>
      <c r="G27" s="28">
        <v>2</v>
      </c>
      <c r="H27" s="32" t="str">
        <f>H26</f>
        <v>Argentina</v>
      </c>
      <c r="I27" s="33" t="s">
        <v>38</v>
      </c>
    </row>
    <row r="28" spans="2:9">
      <c r="B28"/>
      <c r="C28" s="22" t="s">
        <v>40</v>
      </c>
      <c r="E28" s="35" t="s">
        <v>27</v>
      </c>
      <c r="F28" s="27">
        <v>3</v>
      </c>
      <c r="G28" s="28">
        <v>1</v>
      </c>
      <c r="H28" s="36" t="str">
        <f>H27</f>
        <v>Argentina</v>
      </c>
      <c r="I28" s="37" t="s">
        <v>41</v>
      </c>
    </row>
    <row r="29" spans="2:9">
      <c r="B29"/>
      <c r="C29" s="22" t="s">
        <v>42</v>
      </c>
    </row>
    <row r="30" spans="2:9">
      <c r="B30"/>
      <c r="C30" s="22" t="s">
        <v>43</v>
      </c>
    </row>
    <row r="31" spans="2:9">
      <c r="B31"/>
      <c r="C31" s="22" t="s">
        <v>44</v>
      </c>
    </row>
    <row r="32" spans="2:9">
      <c r="B32"/>
      <c r="C32" s="22" t="s">
        <v>45</v>
      </c>
    </row>
    <row r="33" spans="2:3">
      <c r="B33" s="14" t="s">
        <v>46</v>
      </c>
      <c r="C33" s="38" t="s">
        <v>47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8"/>
  <sheetViews>
    <sheetView tabSelected="1" zoomScaleNormal="100" workbookViewId="0">
      <selection activeCell="H92" sqref="H92"/>
    </sheetView>
  </sheetViews>
  <sheetFormatPr baseColWidth="10" defaultColWidth="9.140625" defaultRowHeight="15"/>
  <cols>
    <col min="1" max="1" width="2.85546875" style="39"/>
    <col min="2" max="2" width="3.7109375"/>
    <col min="3" max="3" width="4.85546875"/>
    <col min="4" max="4" width="15.7109375"/>
    <col min="5" max="5" width="8"/>
    <col min="6" max="6" width="22"/>
    <col min="7" max="7" width="15.7109375"/>
    <col min="8" max="9" width="4.7109375"/>
    <col min="10" max="10" width="15.7109375"/>
    <col min="11" max="11" width="3.7109375"/>
    <col min="12" max="12" width="3.7109375" style="13"/>
    <col min="13" max="13" width="15.7109375"/>
    <col min="14" max="18" width="3.7109375"/>
    <col min="19" max="19" width="5.7109375"/>
    <col min="20" max="20" width="4.7109375"/>
    <col min="21" max="21" width="2.7109375" style="22"/>
    <col min="22" max="22" width="25.140625"/>
    <col min="23" max="23" width="2.7109375"/>
    <col min="24" max="30" width="11.42578125" style="40"/>
    <col min="31" max="39" width="11.42578125" style="41"/>
    <col min="40" max="1025" width="10.5703125"/>
  </cols>
  <sheetData>
    <row r="1" spans="1:39" s="39" customFormat="1">
      <c r="A1" s="42"/>
      <c r="L1" s="43"/>
      <c r="U1" s="44"/>
    </row>
    <row r="2" spans="1:39" s="41" customFormat="1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16"/>
      <c r="M2" s="47"/>
      <c r="N2" s="47"/>
      <c r="O2" s="47"/>
      <c r="P2" s="47"/>
      <c r="Q2" s="47"/>
      <c r="R2" s="47"/>
      <c r="S2" s="47"/>
      <c r="T2" s="47"/>
      <c r="U2" s="48"/>
      <c r="V2" s="47"/>
      <c r="W2" s="49"/>
      <c r="X2" s="39"/>
      <c r="Y2" s="39"/>
      <c r="Z2" s="39"/>
      <c r="AA2" s="39"/>
      <c r="AB2" s="39"/>
      <c r="AC2" s="39"/>
      <c r="AD2" s="40"/>
    </row>
    <row r="3" spans="1:39">
      <c r="A3" s="45"/>
      <c r="B3" s="50"/>
      <c r="C3" s="51"/>
      <c r="D3" s="52" t="s">
        <v>48</v>
      </c>
      <c r="E3" s="9" t="s">
        <v>49</v>
      </c>
      <c r="F3" s="9"/>
      <c r="G3" s="9"/>
      <c r="H3" s="53"/>
      <c r="I3" s="53"/>
      <c r="J3" s="54" t="s">
        <v>50</v>
      </c>
      <c r="K3" s="8" t="s">
        <v>51</v>
      </c>
      <c r="L3" s="8"/>
      <c r="M3" s="8"/>
      <c r="N3" s="8"/>
      <c r="O3" s="8"/>
      <c r="P3" s="8"/>
      <c r="Q3" s="8"/>
      <c r="R3" s="8"/>
      <c r="S3" s="8"/>
      <c r="T3" s="51"/>
      <c r="U3" s="55"/>
      <c r="V3" s="56" t="s">
        <v>52</v>
      </c>
      <c r="W3" s="57"/>
      <c r="X3" s="39"/>
      <c r="Y3" s="39"/>
      <c r="Z3" s="39"/>
      <c r="AA3" s="39"/>
      <c r="AB3" s="39"/>
      <c r="AC3" s="39"/>
      <c r="AD3"/>
      <c r="AE3"/>
      <c r="AF3"/>
      <c r="AG3"/>
      <c r="AH3"/>
      <c r="AI3"/>
      <c r="AJ3"/>
      <c r="AK3"/>
      <c r="AL3"/>
      <c r="AM3"/>
    </row>
    <row r="4" spans="1:39">
      <c r="A4" s="45"/>
      <c r="B4" s="50"/>
      <c r="C4" s="51"/>
      <c r="D4" s="51"/>
      <c r="E4" s="51"/>
      <c r="F4" s="51"/>
      <c r="G4" s="51"/>
      <c r="H4" s="51"/>
      <c r="I4" s="51"/>
      <c r="J4" s="51"/>
      <c r="K4" s="51"/>
      <c r="L4" s="20"/>
      <c r="M4" s="51"/>
      <c r="N4" s="51"/>
      <c r="O4" s="51"/>
      <c r="P4" s="51"/>
      <c r="Q4" s="51"/>
      <c r="R4" s="51"/>
      <c r="S4" s="51"/>
      <c r="T4" s="51"/>
      <c r="U4" s="55"/>
      <c r="V4" s="51"/>
      <c r="W4" s="57"/>
      <c r="X4" s="39"/>
      <c r="Y4" s="39"/>
      <c r="Z4" s="39"/>
      <c r="AA4" s="39"/>
      <c r="AB4" s="39"/>
      <c r="AC4" s="39"/>
      <c r="AD4"/>
      <c r="AE4"/>
      <c r="AF4"/>
      <c r="AG4"/>
      <c r="AH4"/>
      <c r="AI4"/>
      <c r="AJ4"/>
      <c r="AK4"/>
      <c r="AL4"/>
      <c r="AM4"/>
    </row>
    <row r="5" spans="1:39">
      <c r="A5" s="45"/>
      <c r="B5" s="50"/>
      <c r="C5" s="7" t="s">
        <v>53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5"/>
      <c r="V5" s="51"/>
      <c r="W5" s="57"/>
      <c r="X5" s="39"/>
      <c r="Y5" s="39"/>
      <c r="Z5" s="39"/>
      <c r="AA5" s="39"/>
      <c r="AB5" s="39"/>
      <c r="AC5" s="39"/>
      <c r="AD5"/>
      <c r="AE5"/>
      <c r="AF5"/>
      <c r="AG5"/>
      <c r="AH5"/>
      <c r="AI5"/>
      <c r="AJ5"/>
      <c r="AK5"/>
      <c r="AL5"/>
      <c r="AM5"/>
    </row>
    <row r="6" spans="1:39">
      <c r="A6" s="45"/>
      <c r="B6" s="50"/>
      <c r="C6" s="51"/>
      <c r="D6" s="51"/>
      <c r="E6" s="51"/>
      <c r="F6" s="51"/>
      <c r="G6" s="51"/>
      <c r="H6" s="51"/>
      <c r="I6" s="51"/>
      <c r="J6" s="51"/>
      <c r="K6" s="51"/>
      <c r="L6" s="20"/>
      <c r="M6" s="51"/>
      <c r="N6" s="51"/>
      <c r="O6" s="51"/>
      <c r="P6" s="51"/>
      <c r="Q6" s="51"/>
      <c r="R6" s="51"/>
      <c r="S6" s="51"/>
      <c r="T6" s="51"/>
      <c r="U6" s="55"/>
      <c r="V6" s="51"/>
      <c r="W6" s="57"/>
      <c r="X6" s="39"/>
      <c r="Y6" s="39"/>
      <c r="Z6" s="39"/>
      <c r="AA6" s="39"/>
      <c r="AB6" s="39"/>
      <c r="AC6" s="39"/>
      <c r="AD6"/>
      <c r="AE6"/>
      <c r="AF6"/>
      <c r="AG6"/>
      <c r="AH6"/>
      <c r="AI6"/>
      <c r="AJ6"/>
      <c r="AK6"/>
      <c r="AL6"/>
      <c r="AM6"/>
    </row>
    <row r="7" spans="1:39">
      <c r="A7" s="45"/>
      <c r="B7" s="50"/>
      <c r="C7" s="51"/>
      <c r="D7" s="51"/>
      <c r="E7" s="51"/>
      <c r="F7" s="58" t="s">
        <v>54</v>
      </c>
      <c r="G7" s="59" t="str">
        <f>D8</f>
        <v>Rusia</v>
      </c>
      <c r="H7" s="60">
        <v>2</v>
      </c>
      <c r="I7" s="61">
        <v>2</v>
      </c>
      <c r="J7" s="62" t="str">
        <f>D9</f>
        <v>Arabia Saudita</v>
      </c>
      <c r="K7" s="20"/>
      <c r="L7" s="20"/>
      <c r="M7" s="20"/>
      <c r="N7" s="63" t="s">
        <v>55</v>
      </c>
      <c r="O7" s="64" t="s">
        <v>56</v>
      </c>
      <c r="P7" s="64" t="s">
        <v>57</v>
      </c>
      <c r="Q7" s="64" t="s">
        <v>58</v>
      </c>
      <c r="R7" s="64" t="s">
        <v>59</v>
      </c>
      <c r="S7" s="64" t="s">
        <v>60</v>
      </c>
      <c r="T7" s="65" t="s">
        <v>61</v>
      </c>
      <c r="U7" s="55"/>
      <c r="V7" s="66"/>
      <c r="W7" s="57"/>
      <c r="X7" s="39"/>
      <c r="Y7" s="39"/>
      <c r="Z7" s="39"/>
      <c r="AA7" s="39"/>
      <c r="AB7" s="39"/>
      <c r="AC7" s="39"/>
      <c r="AD7"/>
      <c r="AE7"/>
      <c r="AF7"/>
      <c r="AG7"/>
      <c r="AH7"/>
      <c r="AI7"/>
      <c r="AJ7"/>
      <c r="AK7"/>
      <c r="AL7"/>
      <c r="AM7"/>
    </row>
    <row r="8" spans="1:39">
      <c r="A8" s="45"/>
      <c r="B8" s="50"/>
      <c r="C8" s="51"/>
      <c r="D8" s="20" t="s">
        <v>62</v>
      </c>
      <c r="E8" s="51"/>
      <c r="F8" s="58" t="s">
        <v>63</v>
      </c>
      <c r="G8" s="67" t="str">
        <f>D10</f>
        <v>Egipto</v>
      </c>
      <c r="H8" s="68">
        <v>1</v>
      </c>
      <c r="I8" s="69">
        <v>3</v>
      </c>
      <c r="J8" s="70" t="str">
        <f>D11</f>
        <v>Uruguay</v>
      </c>
      <c r="K8" s="20"/>
      <c r="L8" s="63" t="s">
        <v>64</v>
      </c>
      <c r="M8" s="71" t="str">
        <f>IF('No modificar!!'!AJ4=3,'No modificar!!'!U4,IF('No modificar!!'!AJ5=3,'No modificar!!'!U5,IF('No modificar!!'!AJ6=3,'No modificar!!'!U6,'No modificar!!'!U7)))</f>
        <v>Uruguay</v>
      </c>
      <c r="N8" s="72">
        <f>IF('No modificar!!'!AJ4=3,'No modificar!!'!V4,IF('No modificar!!'!AJ5=3,'No modificar!!'!V5,IF('No modificar!!'!AJ6=3,'No modificar!!'!V6,'No modificar!!'!V7)))</f>
        <v>3</v>
      </c>
      <c r="O8" s="73">
        <f>IF('No modificar!!'!AJ4=3,'No modificar!!'!W4,IF('No modificar!!'!AJ5=3,'No modificar!!'!W5,IF('No modificar!!'!AJ6=3,'No modificar!!'!W6,'No modificar!!'!W7)))</f>
        <v>0</v>
      </c>
      <c r="P8" s="73">
        <f>IF('No modificar!!'!AJ4=3,'No modificar!!'!X4,IF('No modificar!!'!AJ5=3,'No modificar!!'!X5,IF('No modificar!!'!AJ6=3,'No modificar!!'!X6,'No modificar!!'!X7)))</f>
        <v>0</v>
      </c>
      <c r="Q8" s="73">
        <f>IF('No modificar!!'!AJ4=3,'No modificar!!'!Y4,IF('No modificar!!'!AJ5=3,'No modificar!!'!Y5,IF('No modificar!!'!AJ6=3,'No modificar!!'!Y6,'No modificar!!'!Y7)))</f>
        <v>7</v>
      </c>
      <c r="R8" s="73">
        <f>IF('No modificar!!'!AJ4=3,'No modificar!!'!Z4,IF('No modificar!!'!AJ5=3,'No modificar!!'!Z5,IF('No modificar!!'!AJ6=3,'No modificar!!'!Z6,'No modificar!!'!Z7)))</f>
        <v>2</v>
      </c>
      <c r="S8" s="73">
        <f>IF('No modificar!!'!AJ4=3,'No modificar!!'!AA4,IF('No modificar!!'!AJ5=3,'No modificar!!'!AA5,IF('No modificar!!'!AJ6=3,'No modificar!!'!AA6,'No modificar!!'!AA7)))</f>
        <v>5</v>
      </c>
      <c r="T8" s="71">
        <f>IF('No modificar!!'!AJ4=3,'No modificar!!'!AB4,IF('No modificar!!'!AJ5=3,'No modificar!!'!AB5,IF('No modificar!!'!AJ6=3,'No modificar!!'!AB6,'No modificar!!'!AB7)))</f>
        <v>9</v>
      </c>
      <c r="U8" s="74" t="str">
        <f>IF(AND(T8=T9,S8=S9,Q8=Q9),"!!"," ")</f>
        <v xml:space="preserve"> </v>
      </c>
      <c r="V8" s="75" t="str">
        <f>IF(AND(T8=T9,S8=S9,Q8=Q9),"El 1° se decide por Fair Play"," ")</f>
        <v xml:space="preserve"> </v>
      </c>
      <c r="W8" s="57"/>
      <c r="X8" s="39"/>
      <c r="Y8" s="39"/>
      <c r="Z8" s="39"/>
      <c r="AA8" s="39"/>
      <c r="AB8" s="39"/>
      <c r="AC8" s="39"/>
      <c r="AD8"/>
      <c r="AE8"/>
      <c r="AF8"/>
      <c r="AG8"/>
      <c r="AH8"/>
      <c r="AI8"/>
      <c r="AJ8"/>
      <c r="AK8"/>
      <c r="AL8"/>
      <c r="AM8"/>
    </row>
    <row r="9" spans="1:39">
      <c r="A9" s="45"/>
      <c r="B9" s="50"/>
      <c r="C9" s="51"/>
      <c r="D9" s="20" t="s">
        <v>65</v>
      </c>
      <c r="E9" s="51"/>
      <c r="F9" s="58" t="s">
        <v>66</v>
      </c>
      <c r="G9" s="67" t="str">
        <f>D8</f>
        <v>Rusia</v>
      </c>
      <c r="H9" s="68">
        <v>1</v>
      </c>
      <c r="I9" s="69">
        <v>2</v>
      </c>
      <c r="J9" s="70" t="str">
        <f>D10</f>
        <v>Egipto</v>
      </c>
      <c r="K9" s="20"/>
      <c r="L9" s="76" t="s">
        <v>67</v>
      </c>
      <c r="M9" s="77" t="str">
        <f>IF('No modificar!!'!AJ4=2,'No modificar!!'!U4,IF('No modificar!!'!AJ5=2,'No modificar!!'!U5,IF('No modificar!!'!AJ6=2,'No modificar!!'!U6,'No modificar!!'!U7)))</f>
        <v>Egipto</v>
      </c>
      <c r="N9" s="78">
        <f>IF('No modificar!!'!AJ4=2,'No modificar!!'!V4,IF('No modificar!!'!AJ5=2,'No modificar!!'!V5,IF('No modificar!!'!AJ6=2,'No modificar!!'!V6,'No modificar!!'!V7)))</f>
        <v>2</v>
      </c>
      <c r="O9" s="79">
        <f>IF('No modificar!!'!AJ4=2,'No modificar!!'!W4,IF('No modificar!!'!AJ5=2,'No modificar!!'!W5,IF('No modificar!!'!AJ6=2,'No modificar!!'!W6,'No modificar!!'!W7)))</f>
        <v>0</v>
      </c>
      <c r="P9" s="79">
        <f>IF('No modificar!!'!AJ4=2,'No modificar!!'!X4,IF('No modificar!!'!AJ5=2,'No modificar!!'!X5,IF('No modificar!!'!AJ6=2,'No modificar!!'!X6,'No modificar!!'!X7)))</f>
        <v>1</v>
      </c>
      <c r="Q9" s="79">
        <f>IF('No modificar!!'!AJ4=2,'No modificar!!'!Y4,IF('No modificar!!'!AJ5=2,'No modificar!!'!Y5,IF('No modificar!!'!AJ6=2,'No modificar!!'!Y6,'No modificar!!'!Y7)))</f>
        <v>5</v>
      </c>
      <c r="R9" s="79">
        <f>IF('No modificar!!'!AJ4=2,'No modificar!!'!Z4,IF('No modificar!!'!AJ5=2,'No modificar!!'!Z5,IF('No modificar!!'!AJ6=2,'No modificar!!'!Z6,'No modificar!!'!Z7)))</f>
        <v>5</v>
      </c>
      <c r="S9" s="79">
        <f>IF('No modificar!!'!AJ4=2,'No modificar!!'!AA4,IF('No modificar!!'!AJ5=2,'No modificar!!'!AA5,IF('No modificar!!'!AJ6=2,'No modificar!!'!AA6,'No modificar!!'!AA7)))</f>
        <v>0</v>
      </c>
      <c r="T9" s="77">
        <f>IF('No modificar!!'!AJ4=2,'No modificar!!'!AB4,IF('No modificar!!'!AJ5=2,'No modificar!!'!AB5,IF('No modificar!!'!AJ6=2,'No modificar!!'!AB6,'No modificar!!'!AB7)))</f>
        <v>6</v>
      </c>
      <c r="U9" s="74" t="str">
        <f>IF(AND(T9=T10,S9=S10,Q9=Q10),"!!"," ")</f>
        <v xml:space="preserve"> </v>
      </c>
      <c r="V9" s="75" t="str">
        <f>IF(AND(T9=T10,S9=S10,Q9=Q10),"El 2° se decide por Fair Play"," ")</f>
        <v xml:space="preserve"> </v>
      </c>
      <c r="W9" s="57"/>
      <c r="X9" s="39"/>
      <c r="Y9" s="39"/>
      <c r="Z9" s="39"/>
      <c r="AA9" s="39"/>
      <c r="AB9" s="39"/>
      <c r="AC9" s="39"/>
      <c r="AD9"/>
      <c r="AE9"/>
      <c r="AF9"/>
      <c r="AG9"/>
      <c r="AH9"/>
      <c r="AI9"/>
      <c r="AJ9"/>
      <c r="AK9"/>
      <c r="AL9"/>
      <c r="AM9"/>
    </row>
    <row r="10" spans="1:39">
      <c r="A10" s="45"/>
      <c r="B10" s="50"/>
      <c r="C10" s="51"/>
      <c r="D10" s="20" t="s">
        <v>68</v>
      </c>
      <c r="E10" s="51"/>
      <c r="F10" s="58" t="s">
        <v>69</v>
      </c>
      <c r="G10" s="67" t="str">
        <f>D9</f>
        <v>Arabia Saudita</v>
      </c>
      <c r="H10" s="68">
        <v>0</v>
      </c>
      <c r="I10" s="69">
        <v>2</v>
      </c>
      <c r="J10" s="70" t="str">
        <f>D11</f>
        <v>Uruguay</v>
      </c>
      <c r="K10" s="20"/>
      <c r="L10" s="76" t="s">
        <v>70</v>
      </c>
      <c r="M10" s="80" t="str">
        <f>IF('No modificar!!'!AJ4=1,'No modificar!!'!U4,IF('No modificar!!'!AJ5=1,'No modificar!!'!U5,IF('No modificar!!'!AJ6=1,'No modificar!!'!U6,'No modificar!!'!U7)))</f>
        <v>Rusia</v>
      </c>
      <c r="N10" s="81">
        <f>IF('No modificar!!'!AJ4=1,'No modificar!!'!V4,IF('No modificar!!'!AJ5=1,'No modificar!!'!V5,IF('No modificar!!'!AJ6=1,'No modificar!!'!V6,'No modificar!!'!V7)))</f>
        <v>0</v>
      </c>
      <c r="O10" s="82">
        <f>IF('No modificar!!'!AJ4=1,'No modificar!!'!W4,IF('No modificar!!'!AJ5=1,'No modificar!!'!W5,IF('No modificar!!'!AJ6=1,'No modificar!!'!W6,'No modificar!!'!W7)))</f>
        <v>1</v>
      </c>
      <c r="P10" s="82">
        <f>IF('No modificar!!'!AJ4=1,'No modificar!!'!X4,IF('No modificar!!'!AJ5=1,'No modificar!!'!X5,IF('No modificar!!'!AJ6=1,'No modificar!!'!X6,'No modificar!!'!X7)))</f>
        <v>2</v>
      </c>
      <c r="Q10" s="82">
        <f>IF('No modificar!!'!AJ4=1,'No modificar!!'!Y4,IF('No modificar!!'!AJ5=1,'No modificar!!'!Y5,IF('No modificar!!'!AJ6=1,'No modificar!!'!Y6,'No modificar!!'!Y7)))</f>
        <v>4</v>
      </c>
      <c r="R10" s="82">
        <f>IF('No modificar!!'!AJ4=1,'No modificar!!'!Z4,IF('No modificar!!'!AJ5=1,'No modificar!!'!Z5,IF('No modificar!!'!AJ6=1,'No modificar!!'!Z6,'No modificar!!'!Z7)))</f>
        <v>6</v>
      </c>
      <c r="S10" s="82">
        <f>IF('No modificar!!'!AJ4=1,'No modificar!!'!AA4,IF('No modificar!!'!AJ5=1,'No modificar!!'!AA5,IF('No modificar!!'!AJ6=1,'No modificar!!'!AA6,'No modificar!!'!AA7)))</f>
        <v>-2</v>
      </c>
      <c r="T10" s="80">
        <f>IF('No modificar!!'!AJ4=1,'No modificar!!'!AB4,IF('No modificar!!'!AJ5=1,'No modificar!!'!AB5,IF('No modificar!!'!AJ6=1,'No modificar!!'!AB6,'No modificar!!'!AB7)))</f>
        <v>1</v>
      </c>
      <c r="U10" s="83"/>
      <c r="V10" s="51"/>
      <c r="W10" s="57"/>
      <c r="X10" s="39"/>
      <c r="Y10" s="39"/>
      <c r="Z10" s="39"/>
      <c r="AA10" s="39"/>
      <c r="AB10" s="39"/>
      <c r="AC10" s="39"/>
      <c r="AD10"/>
      <c r="AE10"/>
      <c r="AF10"/>
      <c r="AG10"/>
      <c r="AH10"/>
      <c r="AI10"/>
      <c r="AJ10"/>
      <c r="AK10"/>
      <c r="AL10"/>
      <c r="AM10"/>
    </row>
    <row r="11" spans="1:39">
      <c r="A11" s="45"/>
      <c r="B11" s="50"/>
      <c r="C11" s="51"/>
      <c r="D11" s="20" t="s">
        <v>27</v>
      </c>
      <c r="E11" s="51"/>
      <c r="F11" s="58" t="s">
        <v>71</v>
      </c>
      <c r="G11" s="67" t="str">
        <f>D8</f>
        <v>Rusia</v>
      </c>
      <c r="H11" s="68">
        <v>1</v>
      </c>
      <c r="I11" s="69">
        <v>2</v>
      </c>
      <c r="J11" s="70" t="str">
        <f>D11</f>
        <v>Uruguay</v>
      </c>
      <c r="K11" s="20"/>
      <c r="L11" s="84" t="s">
        <v>72</v>
      </c>
      <c r="M11" s="85" t="str">
        <f>IF('No modificar!!'!AJ4=0,'No modificar!!'!U4,IF('No modificar!!'!AJ5=0,'No modificar!!'!U5,IF('No modificar!!'!AJ6=0,'No modificar!!'!U6,'No modificar!!'!U7)))</f>
        <v>Arabia Saudita</v>
      </c>
      <c r="N11" s="86">
        <f>IF('No modificar!!'!AJ4=0,'No modificar!!'!V4,IF('No modificar!!'!AJ5=0,'No modificar!!'!V5,IF('No modificar!!'!AJ6=0,'No modificar!!'!V6,'No modificar!!'!V7)))</f>
        <v>0</v>
      </c>
      <c r="O11" s="87">
        <f>IF('No modificar!!'!AJ4=0,'No modificar!!'!W4,IF('No modificar!!'!AJ5=0,'No modificar!!'!W5,IF('No modificar!!'!AJ6=0,'No modificar!!'!W6,'No modificar!!'!W7)))</f>
        <v>1</v>
      </c>
      <c r="P11" s="87">
        <f>IF('No modificar!!'!AJ4=0,'No modificar!!'!X4,IF('No modificar!!'!AJ5=0,'No modificar!!'!X5,IF('No modificar!!'!AJ6=0,'No modificar!!'!X6,'No modificar!!'!X7)))</f>
        <v>2</v>
      </c>
      <c r="Q11" s="87">
        <f>IF('No modificar!!'!AJ4=0,'No modificar!!'!Y4,IF('No modificar!!'!AJ5=0,'No modificar!!'!Y5,IF('No modificar!!'!AJ6=0,'No modificar!!'!Y6,'No modificar!!'!Y7)))</f>
        <v>3</v>
      </c>
      <c r="R11" s="87">
        <f>IF('No modificar!!'!AJ4=0,'No modificar!!'!Z4,IF('No modificar!!'!AJ5=0,'No modificar!!'!Z5,IF('No modificar!!'!AJ6=0,'No modificar!!'!Z6,'No modificar!!'!Z7)))</f>
        <v>6</v>
      </c>
      <c r="S11" s="87">
        <f>IF('No modificar!!'!AJ4=0,'No modificar!!'!AA4,IF('No modificar!!'!AJ5=0,'No modificar!!'!AA5,IF('No modificar!!'!AJ6=0,'No modificar!!'!AA6,'No modificar!!'!AA7)))</f>
        <v>-3</v>
      </c>
      <c r="T11" s="85">
        <f>IF('No modificar!!'!AJ4=0,'No modificar!!'!AB4,IF('No modificar!!'!AJ5=0,'No modificar!!'!AB5,IF('No modificar!!'!AJ6=0,'No modificar!!'!AB6,'No modificar!!'!AB7)))</f>
        <v>1</v>
      </c>
      <c r="U11" s="83"/>
      <c r="V11" s="51"/>
      <c r="W11" s="57"/>
      <c r="X11" s="39"/>
      <c r="Y11" s="39"/>
      <c r="Z11" s="39"/>
      <c r="AA11" s="39"/>
      <c r="AB11" s="39"/>
      <c r="AC11" s="39"/>
      <c r="AD11"/>
      <c r="AE11"/>
      <c r="AF11"/>
      <c r="AG11"/>
      <c r="AH11"/>
      <c r="AI11"/>
      <c r="AJ11"/>
      <c r="AK11"/>
      <c r="AL11"/>
      <c r="AM11"/>
    </row>
    <row r="12" spans="1:39">
      <c r="A12" s="45"/>
      <c r="B12" s="50"/>
      <c r="C12" s="51"/>
      <c r="D12" s="51"/>
      <c r="E12" s="51"/>
      <c r="F12" s="58" t="s">
        <v>73</v>
      </c>
      <c r="G12" s="88" t="str">
        <f>D9</f>
        <v>Arabia Saudita</v>
      </c>
      <c r="H12" s="89">
        <v>1</v>
      </c>
      <c r="I12" s="90">
        <v>2</v>
      </c>
      <c r="J12" s="91" t="str">
        <f>D10</f>
        <v>Egipto</v>
      </c>
      <c r="K12" s="20"/>
      <c r="L12" s="20"/>
      <c r="M12" s="51"/>
      <c r="N12" s="51"/>
      <c r="O12" s="51"/>
      <c r="P12" s="51"/>
      <c r="Q12" s="51"/>
      <c r="R12" s="51"/>
      <c r="S12" s="51"/>
      <c r="T12" s="51"/>
      <c r="U12" s="83"/>
      <c r="V12" s="51"/>
      <c r="W12" s="57"/>
      <c r="X12" s="39"/>
      <c r="Y12" s="39"/>
      <c r="Z12" s="39"/>
      <c r="AA12" s="39"/>
      <c r="AB12" s="39"/>
      <c r="AC12" s="39"/>
      <c r="AD12"/>
      <c r="AE12"/>
      <c r="AF12"/>
      <c r="AG12"/>
      <c r="AH12"/>
      <c r="AI12"/>
      <c r="AJ12"/>
      <c r="AK12"/>
      <c r="AL12"/>
      <c r="AM12"/>
    </row>
    <row r="13" spans="1:39">
      <c r="A13" s="45"/>
      <c r="B13" s="50"/>
      <c r="C13" s="51"/>
      <c r="D13" s="51"/>
      <c r="E13" s="51"/>
      <c r="F13" s="66"/>
      <c r="G13" s="51"/>
      <c r="H13" s="51"/>
      <c r="I13" s="51"/>
      <c r="J13" s="51"/>
      <c r="K13" s="51"/>
      <c r="L13" s="20"/>
      <c r="M13" s="51"/>
      <c r="N13" s="51"/>
      <c r="O13" s="51"/>
      <c r="P13" s="51"/>
      <c r="Q13" s="51"/>
      <c r="R13" s="51"/>
      <c r="S13" s="51"/>
      <c r="T13" s="51"/>
      <c r="U13" s="83"/>
      <c r="V13" s="51"/>
      <c r="W13" s="57"/>
      <c r="X13" s="39"/>
      <c r="Y13" s="39"/>
      <c r="Z13" s="39"/>
      <c r="AA13" s="39"/>
      <c r="AB13" s="39"/>
      <c r="AC13" s="39"/>
      <c r="AD13"/>
      <c r="AE13"/>
      <c r="AF13"/>
      <c r="AG13"/>
      <c r="AH13"/>
      <c r="AI13"/>
      <c r="AJ13"/>
      <c r="AK13"/>
      <c r="AL13"/>
      <c r="AM13"/>
    </row>
    <row r="14" spans="1:39">
      <c r="A14" s="45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20"/>
      <c r="M14" s="51"/>
      <c r="N14" s="51"/>
      <c r="O14" s="51"/>
      <c r="P14" s="51"/>
      <c r="Q14" s="51"/>
      <c r="R14" s="51"/>
      <c r="S14" s="51"/>
      <c r="T14" s="51"/>
      <c r="U14" s="83"/>
      <c r="V14" s="51"/>
      <c r="W14" s="57"/>
      <c r="X14" s="39"/>
      <c r="Y14" s="39"/>
      <c r="Z14" s="39"/>
      <c r="AA14" s="39"/>
      <c r="AB14" s="39"/>
      <c r="AC14" s="39"/>
      <c r="AD14"/>
      <c r="AE14"/>
      <c r="AF14"/>
      <c r="AG14"/>
      <c r="AH14"/>
      <c r="AI14"/>
      <c r="AJ14"/>
      <c r="AK14"/>
      <c r="AL14"/>
      <c r="AM14"/>
    </row>
    <row r="15" spans="1:39">
      <c r="A15" s="45"/>
      <c r="B15" s="50"/>
      <c r="C15" s="7" t="s">
        <v>74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3"/>
      <c r="V15" s="51"/>
      <c r="W15" s="57"/>
      <c r="X15" s="39"/>
      <c r="Y15" s="39"/>
      <c r="Z15" s="39"/>
      <c r="AA15" s="39"/>
      <c r="AB15" s="39"/>
      <c r="AC15" s="39"/>
      <c r="AD15"/>
      <c r="AE15"/>
      <c r="AF15"/>
      <c r="AG15"/>
      <c r="AH15"/>
      <c r="AI15"/>
      <c r="AJ15"/>
      <c r="AK15"/>
      <c r="AL15"/>
      <c r="AM15"/>
    </row>
    <row r="16" spans="1:39">
      <c r="A16" s="45"/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20"/>
      <c r="M16" s="51"/>
      <c r="N16" s="51"/>
      <c r="O16" s="51"/>
      <c r="P16" s="51"/>
      <c r="Q16" s="51"/>
      <c r="R16" s="51"/>
      <c r="S16" s="51"/>
      <c r="T16" s="51"/>
      <c r="U16" s="83"/>
      <c r="V16" s="51"/>
      <c r="W16" s="57"/>
      <c r="X16" s="39"/>
      <c r="Y16" s="39"/>
      <c r="Z16" s="39"/>
      <c r="AA16" s="39"/>
      <c r="AB16" s="39"/>
      <c r="AC16" s="39"/>
      <c r="AD16"/>
      <c r="AE16"/>
      <c r="AF16"/>
      <c r="AG16"/>
      <c r="AH16"/>
      <c r="AI16"/>
      <c r="AJ16"/>
      <c r="AK16"/>
      <c r="AL16"/>
      <c r="AM16"/>
    </row>
    <row r="17" spans="1:39">
      <c r="A17" s="45"/>
      <c r="B17" s="50"/>
      <c r="C17" s="51"/>
      <c r="D17" s="51"/>
      <c r="E17" s="51"/>
      <c r="F17" s="58" t="s">
        <v>75</v>
      </c>
      <c r="G17" s="92" t="str">
        <f>D18</f>
        <v>Portugal</v>
      </c>
      <c r="H17" s="93">
        <v>3</v>
      </c>
      <c r="I17" s="94">
        <v>2</v>
      </c>
      <c r="J17" s="95" t="str">
        <f>D19</f>
        <v>España</v>
      </c>
      <c r="K17" s="20"/>
      <c r="L17" s="82"/>
      <c r="M17" s="82"/>
      <c r="N17" s="63" t="s">
        <v>55</v>
      </c>
      <c r="O17" s="64" t="s">
        <v>56</v>
      </c>
      <c r="P17" s="64" t="s">
        <v>57</v>
      </c>
      <c r="Q17" s="64" t="s">
        <v>58</v>
      </c>
      <c r="R17" s="64" t="s">
        <v>59</v>
      </c>
      <c r="S17" s="64" t="s">
        <v>60</v>
      </c>
      <c r="T17" s="65" t="s">
        <v>61</v>
      </c>
      <c r="U17" s="96"/>
      <c r="V17" s="97"/>
      <c r="W17" s="57"/>
      <c r="X17" s="39"/>
      <c r="Y17" s="39"/>
      <c r="Z17" s="39"/>
      <c r="AA17" s="39"/>
      <c r="AB17" s="39"/>
      <c r="AC17" s="39"/>
      <c r="AD17"/>
      <c r="AE17"/>
      <c r="AF17"/>
      <c r="AG17"/>
      <c r="AH17"/>
      <c r="AI17"/>
      <c r="AJ17"/>
      <c r="AK17"/>
      <c r="AL17"/>
      <c r="AM17"/>
    </row>
    <row r="18" spans="1:39">
      <c r="A18" s="45"/>
      <c r="B18" s="50"/>
      <c r="C18" s="51"/>
      <c r="D18" s="20" t="s">
        <v>76</v>
      </c>
      <c r="E18" s="51"/>
      <c r="F18" s="58" t="s">
        <v>77</v>
      </c>
      <c r="G18" s="81" t="str">
        <f>D20</f>
        <v>Marruecos</v>
      </c>
      <c r="H18" s="98">
        <v>1</v>
      </c>
      <c r="I18" s="99">
        <v>2</v>
      </c>
      <c r="J18" s="100" t="str">
        <f>D21</f>
        <v>Irán</v>
      </c>
      <c r="K18" s="20"/>
      <c r="L18" s="63" t="s">
        <v>64</v>
      </c>
      <c r="M18" s="71" t="str">
        <f>IF('No modificar!!'!AJ14=3,'No modificar!!'!U14,IF('No modificar!!'!AJ15=3,'No modificar!!'!U15,IF('No modificar!!'!AJ16=3,'No modificar!!'!U16,'No modificar!!'!U17)))</f>
        <v>Portugal</v>
      </c>
      <c r="N18" s="72">
        <f>IF('No modificar!!'!AJ14=3,'No modificar!!'!V14,IF('No modificar!!'!AJ15=3,'No modificar!!'!V15,IF('No modificar!!'!AJ16=3,'No modificar!!'!V16,'No modificar!!'!V17)))</f>
        <v>3</v>
      </c>
      <c r="O18" s="73">
        <f>IF('No modificar!!'!AJ14=3,'No modificar!!'!W14,IF('No modificar!!'!AJ15=3,'No modificar!!'!W15,IF('No modificar!!'!AJ16=3,'No modificar!!'!W16,'No modificar!!'!W17)))</f>
        <v>0</v>
      </c>
      <c r="P18" s="73">
        <f>IF('No modificar!!'!AJ14=3,'No modificar!!'!X14,IF('No modificar!!'!AJ15=3,'No modificar!!'!X15,IF('No modificar!!'!AJ16=3,'No modificar!!'!X16,'No modificar!!'!X17)))</f>
        <v>0</v>
      </c>
      <c r="Q18" s="73">
        <f>IF('No modificar!!'!AJ14=3,'No modificar!!'!Y14,IF('No modificar!!'!AJ15=3,'No modificar!!'!Y15,IF('No modificar!!'!AJ16=3,'No modificar!!'!Y16,'No modificar!!'!Y17)))</f>
        <v>8</v>
      </c>
      <c r="R18" s="73">
        <f>IF('No modificar!!'!AJ14=3,'No modificar!!'!Z14,IF('No modificar!!'!AJ15=3,'No modificar!!'!Z15,IF('No modificar!!'!AJ16=3,'No modificar!!'!Z16,'No modificar!!'!Z17)))</f>
        <v>3</v>
      </c>
      <c r="S18" s="73">
        <f>IF('No modificar!!'!AJ14=3,'No modificar!!'!AA14,IF('No modificar!!'!AJ15=3,'No modificar!!'!AA15,IF('No modificar!!'!AJ16=3,'No modificar!!'!AA16,'No modificar!!'!AA17)))</f>
        <v>5</v>
      </c>
      <c r="T18" s="71">
        <f>IF('No modificar!!'!AJ14=3,'No modificar!!'!AB14,IF('No modificar!!'!AJ15=3,'No modificar!!'!AB15,IF('No modificar!!'!AJ16=3,'No modificar!!'!AB16,'No modificar!!'!AB17)))</f>
        <v>9</v>
      </c>
      <c r="U18" s="74" t="str">
        <f>IF(AND(T18=T19,S18=S19,Q18=Q19),"!!"," ")</f>
        <v xml:space="preserve"> </v>
      </c>
      <c r="V18" s="75" t="str">
        <f>IF(AND(T18=T19,S18=S19,Q18=Q19),"El 1° se decide por Fair Play"," ")</f>
        <v xml:space="preserve"> </v>
      </c>
      <c r="W18" s="57"/>
      <c r="X18" s="39"/>
      <c r="Y18" s="39"/>
      <c r="Z18" s="39"/>
      <c r="AA18" s="39"/>
      <c r="AB18" s="39"/>
      <c r="AC18" s="39"/>
      <c r="AD18"/>
      <c r="AE18"/>
      <c r="AF18"/>
      <c r="AG18"/>
      <c r="AH18"/>
      <c r="AI18"/>
      <c r="AJ18"/>
      <c r="AK18"/>
      <c r="AL18"/>
      <c r="AM18"/>
    </row>
    <row r="19" spans="1:39">
      <c r="A19" s="45"/>
      <c r="B19" s="50"/>
      <c r="C19" s="51"/>
      <c r="D19" s="20" t="s">
        <v>78</v>
      </c>
      <c r="E19" s="51"/>
      <c r="F19" s="58" t="s">
        <v>79</v>
      </c>
      <c r="G19" s="81" t="str">
        <f>D18</f>
        <v>Portugal</v>
      </c>
      <c r="H19" s="98">
        <v>2</v>
      </c>
      <c r="I19" s="99">
        <v>0</v>
      </c>
      <c r="J19" s="100" t="str">
        <f>D20</f>
        <v>Marruecos</v>
      </c>
      <c r="K19" s="20"/>
      <c r="L19" s="76" t="s">
        <v>67</v>
      </c>
      <c r="M19" s="77" t="str">
        <f>IF('No modificar!!'!AJ14=2,'No modificar!!'!U14,IF('No modificar!!'!AJ15=2,'No modificar!!'!U15,IF('No modificar!!'!AJ16=2,'No modificar!!'!U16,'No modificar!!'!U17)))</f>
        <v>España</v>
      </c>
      <c r="N19" s="78">
        <f>IF('No modificar!!'!AJ14=2,'No modificar!!'!V14,IF('No modificar!!'!AJ15=2,'No modificar!!'!V15,IF('No modificar!!'!AJ16=2,'No modificar!!'!V16,'No modificar!!'!V17)))</f>
        <v>2</v>
      </c>
      <c r="O19" s="79">
        <f>IF('No modificar!!'!AJ14=2,'No modificar!!'!W14,IF('No modificar!!'!AJ15=2,'No modificar!!'!W15,IF('No modificar!!'!AJ16=2,'No modificar!!'!W16,'No modificar!!'!W17)))</f>
        <v>0</v>
      </c>
      <c r="P19" s="79">
        <f>IF('No modificar!!'!AJ14=2,'No modificar!!'!X14,IF('No modificar!!'!AJ15=2,'No modificar!!'!X15,IF('No modificar!!'!AJ16=2,'No modificar!!'!X16,'No modificar!!'!X17)))</f>
        <v>1</v>
      </c>
      <c r="Q19" s="79">
        <f>IF('No modificar!!'!AJ14=2,'No modificar!!'!Y14,IF('No modificar!!'!AJ15=2,'No modificar!!'!Y15,IF('No modificar!!'!AJ16=2,'No modificar!!'!Y16,'No modificar!!'!Y17)))</f>
        <v>7</v>
      </c>
      <c r="R19" s="79">
        <f>IF('No modificar!!'!AJ14=2,'No modificar!!'!Z14,IF('No modificar!!'!AJ15=2,'No modificar!!'!Z15,IF('No modificar!!'!AJ16=2,'No modificar!!'!Z16,'No modificar!!'!Z17)))</f>
        <v>3</v>
      </c>
      <c r="S19" s="79">
        <f>IF('No modificar!!'!AJ14=2,'No modificar!!'!AA14,IF('No modificar!!'!AJ15=2,'No modificar!!'!AA15,IF('No modificar!!'!AJ16=2,'No modificar!!'!AA16,'No modificar!!'!AA17)))</f>
        <v>4</v>
      </c>
      <c r="T19" s="77">
        <f>IF('No modificar!!'!AJ14=2,'No modificar!!'!AB14,IF('No modificar!!'!AJ15=2,'No modificar!!'!AB15,IF('No modificar!!'!AJ16=2,'No modificar!!'!AB16,'No modificar!!'!AB17)))</f>
        <v>6</v>
      </c>
      <c r="U19" s="74" t="str">
        <f>IF(AND(T19=T20,S19=S20,Q19=Q20),"!!"," ")</f>
        <v xml:space="preserve"> </v>
      </c>
      <c r="V19" s="75" t="str">
        <f>IF(AND(T19=T20,S19=S20,Q19=Q20),"El 2° se decide por Fair Play"," ")</f>
        <v xml:space="preserve"> </v>
      </c>
      <c r="W19" s="57"/>
      <c r="X19" s="39"/>
      <c r="Y19" s="39"/>
      <c r="Z19" s="39"/>
      <c r="AA19" s="39"/>
      <c r="AB19" s="39"/>
      <c r="AC19" s="39"/>
      <c r="AD19"/>
      <c r="AE19"/>
      <c r="AF19"/>
      <c r="AG19"/>
      <c r="AH19"/>
      <c r="AI19"/>
      <c r="AJ19"/>
      <c r="AK19"/>
      <c r="AL19"/>
      <c r="AM19"/>
    </row>
    <row r="20" spans="1:39">
      <c r="A20" s="45"/>
      <c r="B20" s="50"/>
      <c r="C20" s="51"/>
      <c r="D20" s="20" t="s">
        <v>80</v>
      </c>
      <c r="E20" s="51"/>
      <c r="F20" s="58" t="s">
        <v>81</v>
      </c>
      <c r="G20" s="81" t="str">
        <f>D19</f>
        <v>España</v>
      </c>
      <c r="H20" s="98">
        <v>2</v>
      </c>
      <c r="I20" s="99">
        <v>0</v>
      </c>
      <c r="J20" s="100" t="str">
        <f>D21</f>
        <v>Irán</v>
      </c>
      <c r="K20" s="20"/>
      <c r="L20" s="76" t="s">
        <v>70</v>
      </c>
      <c r="M20" s="80" t="str">
        <f>IF('No modificar!!'!AJ14=1,'No modificar!!'!U14,IF('No modificar!!'!AJ15=1,'No modificar!!'!U15,IF('No modificar!!'!AJ16=1,'No modificar!!'!U16,'No modificar!!'!U17)))</f>
        <v>Irán</v>
      </c>
      <c r="N20" s="81">
        <f>IF('No modificar!!'!AJ14=1,'No modificar!!'!V14,IF('No modificar!!'!AJ15=1,'No modificar!!'!V15,IF('No modificar!!'!AJ16=1,'No modificar!!'!V16,'No modificar!!'!V17)))</f>
        <v>1</v>
      </c>
      <c r="O20" s="82">
        <f>IF('No modificar!!'!AJ14=1,'No modificar!!'!W14,IF('No modificar!!'!AJ15=1,'No modificar!!'!W15,IF('No modificar!!'!AJ16=1,'No modificar!!'!W16,'No modificar!!'!W17)))</f>
        <v>0</v>
      </c>
      <c r="P20" s="82">
        <f>IF('No modificar!!'!AJ14=1,'No modificar!!'!X14,IF('No modificar!!'!AJ15=1,'No modificar!!'!X15,IF('No modificar!!'!AJ16=1,'No modificar!!'!X16,'No modificar!!'!X17)))</f>
        <v>2</v>
      </c>
      <c r="Q20" s="82">
        <f>IF('No modificar!!'!AJ14=1,'No modificar!!'!Y14,IF('No modificar!!'!AJ15=1,'No modificar!!'!Y15,IF('No modificar!!'!AJ16=1,'No modificar!!'!Y16,'No modificar!!'!Y17)))</f>
        <v>3</v>
      </c>
      <c r="R20" s="82">
        <f>IF('No modificar!!'!AJ14=1,'No modificar!!'!Z14,IF('No modificar!!'!AJ15=1,'No modificar!!'!Z15,IF('No modificar!!'!AJ16=1,'No modificar!!'!Z16,'No modificar!!'!Z17)))</f>
        <v>6</v>
      </c>
      <c r="S20" s="82">
        <f>IF('No modificar!!'!AJ14=1,'No modificar!!'!AA14,IF('No modificar!!'!AJ15=1,'No modificar!!'!AA15,IF('No modificar!!'!AJ16=1,'No modificar!!'!AA16,'No modificar!!'!AA17)))</f>
        <v>-3</v>
      </c>
      <c r="T20" s="80">
        <f>IF('No modificar!!'!AJ14=1,'No modificar!!'!AB14,IF('No modificar!!'!AJ15=1,'No modificar!!'!AB15,IF('No modificar!!'!AJ16=1,'No modificar!!'!AB16,'No modificar!!'!AB17)))</f>
        <v>3</v>
      </c>
      <c r="U20" s="96"/>
      <c r="V20" s="97"/>
      <c r="W20" s="57"/>
      <c r="X20" s="39"/>
      <c r="Y20" s="39"/>
      <c r="Z20" s="39"/>
      <c r="AA20" s="39"/>
      <c r="AB20" s="39"/>
      <c r="AC20" s="39"/>
      <c r="AD20"/>
      <c r="AE20"/>
      <c r="AF20"/>
      <c r="AG20"/>
      <c r="AH20"/>
      <c r="AI20"/>
      <c r="AJ20"/>
      <c r="AK20"/>
      <c r="AL20"/>
      <c r="AM20"/>
    </row>
    <row r="21" spans="1:39">
      <c r="A21" s="45"/>
      <c r="B21" s="50"/>
      <c r="C21" s="51"/>
      <c r="D21" s="20" t="s">
        <v>82</v>
      </c>
      <c r="E21" s="51"/>
      <c r="F21" s="58" t="s">
        <v>83</v>
      </c>
      <c r="G21" s="81" t="str">
        <f>D18</f>
        <v>Portugal</v>
      </c>
      <c r="H21" s="98">
        <v>3</v>
      </c>
      <c r="I21" s="99">
        <v>1</v>
      </c>
      <c r="J21" s="100" t="str">
        <f>D21</f>
        <v>Irán</v>
      </c>
      <c r="K21" s="20"/>
      <c r="L21" s="84" t="s">
        <v>72</v>
      </c>
      <c r="M21" s="85" t="str">
        <f>IF('No modificar!!'!AJ14=0,'No modificar!!'!U14,IF('No modificar!!'!AJ15=0,'No modificar!!'!U15,IF('No modificar!!'!AJ16=0,'No modificar!!'!U16,'No modificar!!'!U17)))</f>
        <v>Marruecos</v>
      </c>
      <c r="N21" s="86">
        <f>IF('No modificar!!'!AJ14=0,'No modificar!!'!V14,IF('No modificar!!'!AJ15=0,'No modificar!!'!V15,IF('No modificar!!'!AJ16=0,'No modificar!!'!V16,'No modificar!!'!V17)))</f>
        <v>0</v>
      </c>
      <c r="O21" s="87">
        <f>IF('No modificar!!'!AJ14=0,'No modificar!!'!W14,IF('No modificar!!'!AJ15=0,'No modificar!!'!W15,IF('No modificar!!'!AJ16=0,'No modificar!!'!W16,'No modificar!!'!W17)))</f>
        <v>0</v>
      </c>
      <c r="P21" s="87">
        <f>IF('No modificar!!'!AJ14=0,'No modificar!!'!X14,IF('No modificar!!'!AJ15=0,'No modificar!!'!X15,IF('No modificar!!'!AJ16=0,'No modificar!!'!X16,'No modificar!!'!X17)))</f>
        <v>3</v>
      </c>
      <c r="Q21" s="87">
        <f>IF('No modificar!!'!AJ14=0,'No modificar!!'!Y14,IF('No modificar!!'!AJ15=0,'No modificar!!'!Y15,IF('No modificar!!'!AJ16=0,'No modificar!!'!Y16,'No modificar!!'!Y17)))</f>
        <v>1</v>
      </c>
      <c r="R21" s="87">
        <f>IF('No modificar!!'!AJ14=0,'No modificar!!'!Z14,IF('No modificar!!'!AJ15=0,'No modificar!!'!Z15,IF('No modificar!!'!AJ16=0,'No modificar!!'!Z16,'No modificar!!'!Z17)))</f>
        <v>7</v>
      </c>
      <c r="S21" s="87">
        <f>IF('No modificar!!'!AJ14=0,'No modificar!!'!AA14,IF('No modificar!!'!AJ15=0,'No modificar!!'!AA15,IF('No modificar!!'!AJ16=0,'No modificar!!'!AA16,'No modificar!!'!AA17)))</f>
        <v>-6</v>
      </c>
      <c r="T21" s="85">
        <f>IF('No modificar!!'!AJ14=0,'No modificar!!'!AB14,IF('No modificar!!'!AJ15=0,'No modificar!!'!AB15,IF('No modificar!!'!AJ16=0,'No modificar!!'!AB16,'No modificar!!'!AB17)))</f>
        <v>0</v>
      </c>
      <c r="U21" s="96"/>
      <c r="V21" s="97"/>
      <c r="W21" s="57"/>
      <c r="X21" s="39"/>
      <c r="Y21" s="39"/>
      <c r="Z21" s="39"/>
      <c r="AA21" s="39"/>
      <c r="AB21" s="39"/>
      <c r="AC21" s="39"/>
      <c r="AD21"/>
      <c r="AE21"/>
      <c r="AF21"/>
      <c r="AG21"/>
      <c r="AH21"/>
      <c r="AI21"/>
      <c r="AJ21"/>
      <c r="AK21"/>
      <c r="AL21"/>
      <c r="AM21"/>
    </row>
    <row r="22" spans="1:39">
      <c r="A22" s="45"/>
      <c r="B22" s="50"/>
      <c r="C22" s="51"/>
      <c r="D22" s="51"/>
      <c r="E22" s="51"/>
      <c r="F22" s="58" t="s">
        <v>84</v>
      </c>
      <c r="G22" s="86" t="str">
        <f>D19</f>
        <v>España</v>
      </c>
      <c r="H22" s="101">
        <v>3</v>
      </c>
      <c r="I22" s="102">
        <v>0</v>
      </c>
      <c r="J22" s="103" t="str">
        <f>D20</f>
        <v>Marruecos</v>
      </c>
      <c r="K22" s="20"/>
      <c r="L22" s="20"/>
      <c r="M22" s="51"/>
      <c r="N22" s="51"/>
      <c r="O22" s="51"/>
      <c r="P22" s="51"/>
      <c r="Q22" s="51"/>
      <c r="R22" s="51"/>
      <c r="S22" s="51"/>
      <c r="T22" s="51"/>
      <c r="U22" s="83"/>
      <c r="V22" s="51"/>
      <c r="W22" s="57"/>
      <c r="X22" s="39"/>
      <c r="Y22" s="39"/>
      <c r="Z22" s="39"/>
      <c r="AA22" s="39"/>
      <c r="AB22" s="39"/>
      <c r="AC22" s="39"/>
      <c r="AD22"/>
      <c r="AE22"/>
      <c r="AF22"/>
      <c r="AG22"/>
      <c r="AH22"/>
      <c r="AI22"/>
      <c r="AJ22"/>
      <c r="AK22"/>
      <c r="AL22"/>
      <c r="AM22"/>
    </row>
    <row r="23" spans="1:39">
      <c r="A23" s="45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20"/>
      <c r="M23" s="51"/>
      <c r="N23" s="51"/>
      <c r="O23" s="51"/>
      <c r="P23" s="51"/>
      <c r="Q23" s="51"/>
      <c r="R23" s="51"/>
      <c r="S23" s="51"/>
      <c r="T23" s="51"/>
      <c r="U23" s="83"/>
      <c r="V23" s="51"/>
      <c r="W23" s="57"/>
      <c r="X23" s="39"/>
      <c r="Y23" s="39"/>
      <c r="Z23" s="39"/>
      <c r="AA23" s="39"/>
      <c r="AB23" s="39"/>
      <c r="AC23" s="39"/>
      <c r="AD23"/>
      <c r="AE23"/>
      <c r="AF23"/>
      <c r="AG23"/>
      <c r="AH23"/>
      <c r="AI23"/>
      <c r="AJ23"/>
      <c r="AK23"/>
      <c r="AL23"/>
      <c r="AM23"/>
    </row>
    <row r="24" spans="1:39">
      <c r="A24" s="45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20"/>
      <c r="M24" s="51"/>
      <c r="N24" s="51"/>
      <c r="O24" s="51"/>
      <c r="P24" s="51"/>
      <c r="Q24" s="51"/>
      <c r="R24" s="51"/>
      <c r="S24" s="51"/>
      <c r="T24" s="51"/>
      <c r="U24" s="83"/>
      <c r="V24" s="51"/>
      <c r="W24" s="57"/>
      <c r="X24" s="39"/>
      <c r="Y24" s="39"/>
      <c r="Z24" s="39"/>
      <c r="AA24" s="39"/>
      <c r="AB24" s="39"/>
      <c r="AC24" s="39"/>
      <c r="AD24"/>
      <c r="AE24"/>
      <c r="AF24"/>
      <c r="AG24"/>
      <c r="AH24"/>
      <c r="AI24"/>
      <c r="AJ24"/>
      <c r="AK24"/>
      <c r="AL24"/>
      <c r="AM24"/>
    </row>
    <row r="25" spans="1:39">
      <c r="A25" s="45"/>
      <c r="B25" s="50"/>
      <c r="C25" s="7" t="s">
        <v>85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3"/>
      <c r="V25" s="51"/>
      <c r="W25" s="57"/>
      <c r="X25" s="39"/>
      <c r="Y25" s="39"/>
      <c r="Z25" s="39"/>
      <c r="AA25" s="39"/>
      <c r="AB25" s="39"/>
      <c r="AC25" s="39"/>
      <c r="AD25"/>
      <c r="AE25"/>
      <c r="AF25"/>
      <c r="AG25"/>
      <c r="AH25"/>
      <c r="AI25"/>
      <c r="AJ25"/>
      <c r="AK25"/>
      <c r="AL25"/>
      <c r="AM25"/>
    </row>
    <row r="26" spans="1:39">
      <c r="A26" s="45"/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20"/>
      <c r="M26" s="51"/>
      <c r="N26" s="51"/>
      <c r="O26" s="51"/>
      <c r="P26" s="51"/>
      <c r="Q26" s="51"/>
      <c r="R26" s="51"/>
      <c r="S26" s="51"/>
      <c r="T26" s="51"/>
      <c r="U26" s="83"/>
      <c r="V26" s="51"/>
      <c r="W26" s="57"/>
      <c r="X26" s="39"/>
      <c r="Y26" s="39"/>
      <c r="Z26" s="39"/>
      <c r="AA26" s="39"/>
      <c r="AB26" s="39"/>
      <c r="AC26" s="39"/>
      <c r="AD26"/>
      <c r="AE26"/>
      <c r="AF26"/>
      <c r="AG26"/>
      <c r="AH26"/>
      <c r="AI26"/>
      <c r="AJ26"/>
      <c r="AK26"/>
      <c r="AL26"/>
      <c r="AM26"/>
    </row>
    <row r="27" spans="1:39">
      <c r="A27" s="45"/>
      <c r="B27" s="50"/>
      <c r="C27" s="51"/>
      <c r="D27" s="51"/>
      <c r="E27" s="51"/>
      <c r="F27" s="58" t="s">
        <v>86</v>
      </c>
      <c r="G27" s="92" t="str">
        <f>D28</f>
        <v>Francia</v>
      </c>
      <c r="H27" s="93">
        <v>3</v>
      </c>
      <c r="I27" s="94">
        <v>0</v>
      </c>
      <c r="J27" s="95" t="str">
        <f>D29</f>
        <v>Australia</v>
      </c>
      <c r="K27" s="82"/>
      <c r="L27" s="82"/>
      <c r="M27" s="82"/>
      <c r="N27" s="63" t="s">
        <v>55</v>
      </c>
      <c r="O27" s="64" t="s">
        <v>56</v>
      </c>
      <c r="P27" s="64" t="s">
        <v>57</v>
      </c>
      <c r="Q27" s="64" t="s">
        <v>58</v>
      </c>
      <c r="R27" s="64" t="s">
        <v>59</v>
      </c>
      <c r="S27" s="64" t="s">
        <v>60</v>
      </c>
      <c r="T27" s="65" t="s">
        <v>61</v>
      </c>
      <c r="U27" s="96"/>
      <c r="V27" s="97"/>
      <c r="W27" s="57"/>
      <c r="X27" s="39"/>
      <c r="Y27" s="39"/>
      <c r="Z27" s="39"/>
      <c r="AA27" s="39"/>
      <c r="AB27" s="39"/>
      <c r="AC27" s="39"/>
      <c r="AD27"/>
      <c r="AE27"/>
      <c r="AF27"/>
      <c r="AG27"/>
      <c r="AH27"/>
      <c r="AI27"/>
      <c r="AJ27"/>
      <c r="AK27"/>
      <c r="AL27"/>
      <c r="AM27"/>
    </row>
    <row r="28" spans="1:39">
      <c r="A28" s="45"/>
      <c r="B28" s="50"/>
      <c r="C28" s="51"/>
      <c r="D28" s="20" t="s">
        <v>87</v>
      </c>
      <c r="E28" s="51"/>
      <c r="F28" s="58" t="s">
        <v>88</v>
      </c>
      <c r="G28" s="81" t="str">
        <f>D30</f>
        <v>Perú</v>
      </c>
      <c r="H28" s="98">
        <v>1</v>
      </c>
      <c r="I28" s="99">
        <v>0</v>
      </c>
      <c r="J28" s="100" t="str">
        <f>D31</f>
        <v>Dinamarca</v>
      </c>
      <c r="K28" s="82"/>
      <c r="L28" s="63" t="s">
        <v>64</v>
      </c>
      <c r="M28" s="71" t="str">
        <f>IF('No modificar!!'!AJ24=3,'No modificar!!'!U24,IF('No modificar!!'!AJ25=3,'No modificar!!'!U25,IF('No modificar!!'!AJ26=3,'No modificar!!'!U26,'No modificar!!'!U27)))</f>
        <v>Francia</v>
      </c>
      <c r="N28" s="72">
        <f>IF('No modificar!!'!AJ24=3,'No modificar!!'!V24,IF('No modificar!!'!AJ25=3,'No modificar!!'!V25,IF('No modificar!!'!AJ26=3,'No modificar!!'!V26,'No modificar!!'!V27)))</f>
        <v>3</v>
      </c>
      <c r="O28" s="73">
        <f>IF('No modificar!!'!AJ24=3,'No modificar!!'!W24,IF('No modificar!!'!AJ25=3,'No modificar!!'!W25,IF('No modificar!!'!AJ26=3,'No modificar!!'!W26,'No modificar!!'!W27)))</f>
        <v>0</v>
      </c>
      <c r="P28" s="73">
        <f>IF('No modificar!!'!AJ24=3,'No modificar!!'!X24,IF('No modificar!!'!AJ25=3,'No modificar!!'!X25,IF('No modificar!!'!AJ26=3,'No modificar!!'!X26,'No modificar!!'!X27)))</f>
        <v>0</v>
      </c>
      <c r="Q28" s="73">
        <f>IF('No modificar!!'!AJ24=3,'No modificar!!'!Y24,IF('No modificar!!'!AJ25=3,'No modificar!!'!Y25,IF('No modificar!!'!AJ26=3,'No modificar!!'!Y26,'No modificar!!'!Y27)))</f>
        <v>6</v>
      </c>
      <c r="R28" s="73">
        <f>IF('No modificar!!'!AJ24=3,'No modificar!!'!Z24,IF('No modificar!!'!AJ25=3,'No modificar!!'!Z25,IF('No modificar!!'!AJ26=3,'No modificar!!'!Z26,'No modificar!!'!Z27)))</f>
        <v>0</v>
      </c>
      <c r="S28" s="73">
        <f>IF('No modificar!!'!AJ24=3,'No modificar!!'!AA24,IF('No modificar!!'!AJ25=3,'No modificar!!'!AA25,IF('No modificar!!'!AJ26=3,'No modificar!!'!AA26,'No modificar!!'!AA27)))</f>
        <v>6</v>
      </c>
      <c r="T28" s="71">
        <f>IF('No modificar!!'!AJ24=3,'No modificar!!'!AB24,IF('No modificar!!'!AJ25=3,'No modificar!!'!AB25,IF('No modificar!!'!AJ26=3,'No modificar!!'!AB26,'No modificar!!'!AB27)))</f>
        <v>9</v>
      </c>
      <c r="U28" s="74" t="str">
        <f>IF(AND(T28=T29,S28=S29,Q28=Q29),"!!"," ")</f>
        <v xml:space="preserve"> </v>
      </c>
      <c r="V28" s="75" t="str">
        <f>IF(AND(T28=T29,S28=S29,Q28=Q29),"El 1° se decide por Fair Play"," ")</f>
        <v xml:space="preserve"> </v>
      </c>
      <c r="W28" s="57"/>
      <c r="X28" s="39"/>
      <c r="Y28" s="39"/>
      <c r="Z28" s="39"/>
      <c r="AA28" s="39"/>
      <c r="AB28" s="39"/>
      <c r="AC28" s="39"/>
      <c r="AD28"/>
      <c r="AE28"/>
      <c r="AF28"/>
      <c r="AG28"/>
      <c r="AH28"/>
      <c r="AI28"/>
      <c r="AJ28"/>
      <c r="AK28"/>
      <c r="AL28"/>
      <c r="AM28"/>
    </row>
    <row r="29" spans="1:39">
      <c r="A29" s="45"/>
      <c r="B29" s="50"/>
      <c r="C29" s="51"/>
      <c r="D29" s="20" t="s">
        <v>89</v>
      </c>
      <c r="E29" s="51"/>
      <c r="F29" s="58" t="s">
        <v>90</v>
      </c>
      <c r="G29" s="81" t="str">
        <f>D28</f>
        <v>Francia</v>
      </c>
      <c r="H29" s="98">
        <v>1</v>
      </c>
      <c r="I29" s="99">
        <v>0</v>
      </c>
      <c r="J29" s="100" t="str">
        <f>D30</f>
        <v>Perú</v>
      </c>
      <c r="K29" s="82"/>
      <c r="L29" s="76" t="s">
        <v>67</v>
      </c>
      <c r="M29" s="77" t="str">
        <f>IF('No modificar!!'!AJ24=2,'No modificar!!'!U24,IF('No modificar!!'!AJ25=2,'No modificar!!'!U25,IF('No modificar!!'!AJ26=2,'No modificar!!'!U26,'No modificar!!'!U27)))</f>
        <v>Perú</v>
      </c>
      <c r="N29" s="78">
        <f>IF('No modificar!!'!AJ24=2,'No modificar!!'!V24,IF('No modificar!!'!AJ25=2,'No modificar!!'!V25,IF('No modificar!!'!AJ26=2,'No modificar!!'!V26,'No modificar!!'!V27)))</f>
        <v>2</v>
      </c>
      <c r="O29" s="79">
        <f>IF('No modificar!!'!AJ24=2,'No modificar!!'!W24,IF('No modificar!!'!AJ25=2,'No modificar!!'!W25,IF('No modificar!!'!AJ26=2,'No modificar!!'!W26,'No modificar!!'!W27)))</f>
        <v>0</v>
      </c>
      <c r="P29" s="79">
        <f>IF('No modificar!!'!AJ24=2,'No modificar!!'!X24,IF('No modificar!!'!AJ25=2,'No modificar!!'!X25,IF('No modificar!!'!AJ26=2,'No modificar!!'!X26,'No modificar!!'!X27)))</f>
        <v>1</v>
      </c>
      <c r="Q29" s="79">
        <f>IF('No modificar!!'!AJ24=2,'No modificar!!'!Y24,IF('No modificar!!'!AJ25=2,'No modificar!!'!Y25,IF('No modificar!!'!AJ26=2,'No modificar!!'!Y26,'No modificar!!'!Y27)))</f>
        <v>3</v>
      </c>
      <c r="R29" s="79">
        <f>IF('No modificar!!'!AJ24=2,'No modificar!!'!Z24,IF('No modificar!!'!AJ25=2,'No modificar!!'!Z25,IF('No modificar!!'!AJ26=2,'No modificar!!'!Z26,'No modificar!!'!Z27)))</f>
        <v>2</v>
      </c>
      <c r="S29" s="79">
        <f>IF('No modificar!!'!AJ24=2,'No modificar!!'!AA24,IF('No modificar!!'!AJ25=2,'No modificar!!'!AA25,IF('No modificar!!'!AJ26=2,'No modificar!!'!AA26,'No modificar!!'!AA27)))</f>
        <v>1</v>
      </c>
      <c r="T29" s="77">
        <f>IF('No modificar!!'!AJ24=2,'No modificar!!'!AB24,IF('No modificar!!'!AJ25=2,'No modificar!!'!AB25,IF('No modificar!!'!AJ26=2,'No modificar!!'!AB26,'No modificar!!'!AB27)))</f>
        <v>6</v>
      </c>
      <c r="U29" s="74" t="str">
        <f>IF(AND(T29=T30,S29=S30,Q29=Q30),"!!"," ")</f>
        <v xml:space="preserve"> </v>
      </c>
      <c r="V29" s="75" t="str">
        <f>IF(AND(T29=T30,S29=S30,Q29=Q30),"El 2° se decide por Fair Play"," ")</f>
        <v xml:space="preserve"> </v>
      </c>
      <c r="W29" s="57"/>
      <c r="X29" s="39"/>
      <c r="Y29" s="39"/>
      <c r="Z29" s="39"/>
      <c r="AA29" s="39"/>
      <c r="AB29" s="39"/>
      <c r="AC29" s="39"/>
      <c r="AD29"/>
      <c r="AE29"/>
      <c r="AF29"/>
      <c r="AG29"/>
      <c r="AH29"/>
      <c r="AI29"/>
      <c r="AJ29"/>
      <c r="AK29"/>
      <c r="AL29"/>
      <c r="AM29"/>
    </row>
    <row r="30" spans="1:39">
      <c r="A30" s="45"/>
      <c r="B30" s="50"/>
      <c r="C30" s="51"/>
      <c r="D30" s="20" t="s">
        <v>91</v>
      </c>
      <c r="E30" s="51"/>
      <c r="F30" s="58" t="s">
        <v>92</v>
      </c>
      <c r="G30" s="81" t="str">
        <f>D29</f>
        <v>Australia</v>
      </c>
      <c r="H30" s="98">
        <v>2</v>
      </c>
      <c r="I30" s="99">
        <v>2</v>
      </c>
      <c r="J30" s="100" t="str">
        <f>D31</f>
        <v>Dinamarca</v>
      </c>
      <c r="K30" s="82"/>
      <c r="L30" s="76" t="s">
        <v>70</v>
      </c>
      <c r="M30" s="80" t="str">
        <f>IF('No modificar!!'!AJ24=1,'No modificar!!'!U24,IF('No modificar!!'!AJ25=1,'No modificar!!'!U25,IF('No modificar!!'!AJ26=1,'No modificar!!'!U26,'No modificar!!'!U27)))</f>
        <v>Dinamarca</v>
      </c>
      <c r="N30" s="81">
        <f>IF('No modificar!!'!AJ24=1,'No modificar!!'!V24,IF('No modificar!!'!AJ25=1,'No modificar!!'!V25,IF('No modificar!!'!AJ26=1,'No modificar!!'!V26,'No modificar!!'!V27)))</f>
        <v>0</v>
      </c>
      <c r="O30" s="82">
        <f>IF('No modificar!!'!AJ24=1,'No modificar!!'!W24,IF('No modificar!!'!AJ25=1,'No modificar!!'!W25,IF('No modificar!!'!AJ26=1,'No modificar!!'!W26,'No modificar!!'!W27)))</f>
        <v>1</v>
      </c>
      <c r="P30" s="82">
        <f>IF('No modificar!!'!AJ24=1,'No modificar!!'!X24,IF('No modificar!!'!AJ25=1,'No modificar!!'!X25,IF('No modificar!!'!AJ26=1,'No modificar!!'!X26,'No modificar!!'!X27)))</f>
        <v>2</v>
      </c>
      <c r="Q30" s="82">
        <f>IF('No modificar!!'!AJ24=1,'No modificar!!'!Y24,IF('No modificar!!'!AJ25=1,'No modificar!!'!Y25,IF('No modificar!!'!AJ26=1,'No modificar!!'!Y26,'No modificar!!'!Y27)))</f>
        <v>2</v>
      </c>
      <c r="R30" s="82">
        <f>IF('No modificar!!'!AJ24=1,'No modificar!!'!Z24,IF('No modificar!!'!AJ25=1,'No modificar!!'!Z25,IF('No modificar!!'!AJ26=1,'No modificar!!'!Z26,'No modificar!!'!Z27)))</f>
        <v>5</v>
      </c>
      <c r="S30" s="82">
        <f>IF('No modificar!!'!AJ24=1,'No modificar!!'!AA24,IF('No modificar!!'!AJ25=1,'No modificar!!'!AA25,IF('No modificar!!'!AJ26=1,'No modificar!!'!AA26,'No modificar!!'!AA27)))</f>
        <v>-3</v>
      </c>
      <c r="T30" s="80">
        <f>IF('No modificar!!'!AJ24=1,'No modificar!!'!AB24,IF('No modificar!!'!AJ25=1,'No modificar!!'!AB25,IF('No modificar!!'!AJ26=1,'No modificar!!'!AB26,'No modificar!!'!AB27)))</f>
        <v>1</v>
      </c>
      <c r="U30" s="96"/>
      <c r="V30" s="97"/>
      <c r="W30" s="57"/>
      <c r="X30" s="39"/>
      <c r="Y30" s="39"/>
      <c r="Z30" s="39"/>
      <c r="AA30" s="39"/>
      <c r="AB30" s="39"/>
      <c r="AC30" s="39"/>
      <c r="AD30"/>
      <c r="AE30"/>
      <c r="AF30"/>
      <c r="AG30"/>
      <c r="AH30"/>
      <c r="AI30"/>
      <c r="AJ30"/>
      <c r="AK30"/>
      <c r="AL30"/>
      <c r="AM30"/>
    </row>
    <row r="31" spans="1:39">
      <c r="A31" s="45"/>
      <c r="B31" s="50"/>
      <c r="C31" s="51"/>
      <c r="D31" s="20" t="s">
        <v>93</v>
      </c>
      <c r="E31" s="51"/>
      <c r="F31" s="58" t="s">
        <v>94</v>
      </c>
      <c r="G31" s="81" t="str">
        <f>D28</f>
        <v>Francia</v>
      </c>
      <c r="H31" s="98">
        <v>2</v>
      </c>
      <c r="I31" s="99">
        <v>0</v>
      </c>
      <c r="J31" s="100" t="str">
        <f>D31</f>
        <v>Dinamarca</v>
      </c>
      <c r="K31" s="82"/>
      <c r="L31" s="84" t="s">
        <v>72</v>
      </c>
      <c r="M31" s="85" t="str">
        <f>IF('No modificar!!'!AJ24=0,'No modificar!!'!U24,IF('No modificar!!'!AJ25=0,'No modificar!!'!U25,IF('No modificar!!'!AJ26=0,'No modificar!!'!U26,'No modificar!!'!U27)))</f>
        <v>Australia</v>
      </c>
      <c r="N31" s="86">
        <f>IF('No modificar!!'!AJ24=0,'No modificar!!'!V24,IF('No modificar!!'!AJ25=0,'No modificar!!'!V25,IF('No modificar!!'!AJ26=0,'No modificar!!'!V26,'No modificar!!'!V27)))</f>
        <v>0</v>
      </c>
      <c r="O31" s="87">
        <f>IF('No modificar!!'!AJ24=0,'No modificar!!'!W24,IF('No modificar!!'!AJ25=0,'No modificar!!'!W25,IF('No modificar!!'!AJ26=0,'No modificar!!'!W26,'No modificar!!'!W27)))</f>
        <v>1</v>
      </c>
      <c r="P31" s="87">
        <f>IF('No modificar!!'!AJ24=0,'No modificar!!'!X24,IF('No modificar!!'!AJ25=0,'No modificar!!'!X25,IF('No modificar!!'!AJ26=0,'No modificar!!'!X26,'No modificar!!'!X27)))</f>
        <v>2</v>
      </c>
      <c r="Q31" s="87">
        <f>IF('No modificar!!'!AJ24=0,'No modificar!!'!Y24,IF('No modificar!!'!AJ25=0,'No modificar!!'!Y25,IF('No modificar!!'!AJ26=0,'No modificar!!'!Y26,'No modificar!!'!Y27)))</f>
        <v>3</v>
      </c>
      <c r="R31" s="87">
        <f>IF('No modificar!!'!AJ24=0,'No modificar!!'!Z24,IF('No modificar!!'!AJ25=0,'No modificar!!'!Z25,IF('No modificar!!'!AJ26=0,'No modificar!!'!Z26,'No modificar!!'!Z27)))</f>
        <v>7</v>
      </c>
      <c r="S31" s="87">
        <f>IF('No modificar!!'!AJ24=0,'No modificar!!'!AA24,IF('No modificar!!'!AJ25=0,'No modificar!!'!AA25,IF('No modificar!!'!AJ26=0,'No modificar!!'!AA26,'No modificar!!'!AA27)))</f>
        <v>-4</v>
      </c>
      <c r="T31" s="85">
        <f>IF('No modificar!!'!AJ24=0,'No modificar!!'!AB24,IF('No modificar!!'!AJ25=0,'No modificar!!'!AB25,IF('No modificar!!'!AJ26=0,'No modificar!!'!AB26,'No modificar!!'!AB27)))</f>
        <v>1</v>
      </c>
      <c r="U31" s="96"/>
      <c r="V31" s="97"/>
      <c r="W31" s="57"/>
      <c r="X31" s="39"/>
      <c r="Y31" s="39"/>
      <c r="Z31" s="39"/>
      <c r="AA31" s="39"/>
      <c r="AB31" s="39"/>
      <c r="AC31" s="39"/>
      <c r="AD31"/>
      <c r="AE31"/>
      <c r="AF31"/>
      <c r="AG31"/>
      <c r="AH31"/>
      <c r="AI31"/>
      <c r="AJ31"/>
      <c r="AK31"/>
      <c r="AL31"/>
      <c r="AM31"/>
    </row>
    <row r="32" spans="1:39">
      <c r="A32" s="45"/>
      <c r="B32" s="50"/>
      <c r="C32" s="51"/>
      <c r="D32" s="51"/>
      <c r="E32" s="51"/>
      <c r="F32" s="58" t="s">
        <v>95</v>
      </c>
      <c r="G32" s="86" t="str">
        <f>D29</f>
        <v>Australia</v>
      </c>
      <c r="H32" s="101">
        <v>1</v>
      </c>
      <c r="I32" s="102">
        <v>2</v>
      </c>
      <c r="J32" s="103" t="str">
        <f>D30</f>
        <v>Perú</v>
      </c>
      <c r="K32" s="82"/>
      <c r="L32" s="82"/>
      <c r="M32" s="97"/>
      <c r="N32" s="97"/>
      <c r="O32" s="97"/>
      <c r="P32" s="97"/>
      <c r="Q32" s="97"/>
      <c r="R32" s="97"/>
      <c r="S32" s="97"/>
      <c r="T32" s="97"/>
      <c r="U32" s="96"/>
      <c r="V32" s="97"/>
      <c r="W32" s="57"/>
      <c r="X32" s="39"/>
      <c r="Y32" s="39"/>
      <c r="Z32" s="39"/>
      <c r="AA32" s="39"/>
      <c r="AB32" s="39"/>
      <c r="AC32" s="39"/>
      <c r="AD32"/>
      <c r="AE32"/>
      <c r="AF32"/>
      <c r="AG32"/>
      <c r="AH32"/>
      <c r="AI32"/>
      <c r="AJ32"/>
      <c r="AK32"/>
      <c r="AL32"/>
      <c r="AM32"/>
    </row>
    <row r="33" spans="1:39">
      <c r="A33" s="45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20"/>
      <c r="M33" s="51"/>
      <c r="N33" s="51"/>
      <c r="O33" s="51"/>
      <c r="P33" s="51"/>
      <c r="Q33" s="51"/>
      <c r="R33" s="51"/>
      <c r="S33" s="51"/>
      <c r="T33" s="51"/>
      <c r="U33" s="83"/>
      <c r="V33" s="51"/>
      <c r="W33" s="57"/>
      <c r="X33" s="39"/>
      <c r="Y33" s="39"/>
      <c r="Z33" s="39"/>
      <c r="AA33" s="39"/>
      <c r="AB33" s="39"/>
      <c r="AC33" s="39"/>
      <c r="AD33"/>
      <c r="AE33"/>
      <c r="AF33"/>
      <c r="AG33"/>
      <c r="AH33"/>
      <c r="AI33"/>
      <c r="AJ33"/>
      <c r="AK33"/>
      <c r="AL33"/>
      <c r="AM33"/>
    </row>
    <row r="34" spans="1:39">
      <c r="A34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20"/>
      <c r="M34" s="51"/>
      <c r="N34" s="51"/>
      <c r="O34" s="51"/>
      <c r="P34" s="51"/>
      <c r="Q34" s="51"/>
      <c r="R34" s="51"/>
      <c r="S34" s="51"/>
      <c r="T34" s="51"/>
      <c r="U34" s="83"/>
      <c r="V34" s="51"/>
      <c r="W34" s="57"/>
      <c r="X34" s="39"/>
      <c r="Y34" s="39"/>
      <c r="Z34" s="39"/>
      <c r="AA34" s="39"/>
      <c r="AB34" s="39"/>
      <c r="AC34" s="39"/>
      <c r="AD34"/>
      <c r="AE34"/>
      <c r="AF34"/>
      <c r="AG34"/>
      <c r="AH34"/>
      <c r="AI34"/>
      <c r="AJ34"/>
      <c r="AK34"/>
      <c r="AL34"/>
      <c r="AM34"/>
    </row>
    <row r="35" spans="1:39">
      <c r="A35"/>
      <c r="B35" s="50"/>
      <c r="C35" s="7" t="s">
        <v>96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3"/>
      <c r="V35" s="51"/>
      <c r="W35" s="57"/>
      <c r="X35" s="39"/>
      <c r="Y35" s="39"/>
      <c r="Z35" s="39"/>
      <c r="AA35" s="39"/>
      <c r="AB35" s="39"/>
      <c r="AC35" s="39"/>
      <c r="AD35"/>
      <c r="AE35"/>
      <c r="AF35"/>
      <c r="AG35"/>
      <c r="AH35"/>
      <c r="AI35"/>
      <c r="AJ35"/>
      <c r="AK35"/>
      <c r="AL35"/>
      <c r="AM35"/>
    </row>
    <row r="36" spans="1:39">
      <c r="A36"/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20"/>
      <c r="M36" s="51"/>
      <c r="N36" s="51"/>
      <c r="O36" s="51"/>
      <c r="P36" s="51"/>
      <c r="Q36" s="51"/>
      <c r="R36" s="51"/>
      <c r="S36" s="51"/>
      <c r="T36" s="51"/>
      <c r="U36" s="83"/>
      <c r="V36" s="51"/>
      <c r="W36" s="57"/>
      <c r="X36" s="39"/>
      <c r="Y36" s="39"/>
      <c r="Z36" s="39"/>
      <c r="AA36" s="39"/>
      <c r="AB36" s="39"/>
      <c r="AC36" s="39"/>
      <c r="AD36"/>
      <c r="AE36"/>
      <c r="AF36"/>
      <c r="AG36"/>
      <c r="AH36"/>
      <c r="AI36"/>
      <c r="AJ36"/>
      <c r="AK36"/>
      <c r="AL36"/>
      <c r="AM36"/>
    </row>
    <row r="37" spans="1:39">
      <c r="A37"/>
      <c r="B37" s="50"/>
      <c r="C37" s="51"/>
      <c r="D37" s="51"/>
      <c r="E37" s="51"/>
      <c r="F37" s="58" t="s">
        <v>97</v>
      </c>
      <c r="G37" s="92" t="str">
        <f>D38</f>
        <v>Argentina</v>
      </c>
      <c r="H37" s="93">
        <v>3</v>
      </c>
      <c r="I37" s="94">
        <v>1</v>
      </c>
      <c r="J37" s="95" t="str">
        <f>D39</f>
        <v>Islandia</v>
      </c>
      <c r="K37" s="82"/>
      <c r="L37" s="82"/>
      <c r="M37" s="82"/>
      <c r="N37" s="63" t="s">
        <v>55</v>
      </c>
      <c r="O37" s="64" t="s">
        <v>56</v>
      </c>
      <c r="P37" s="64" t="s">
        <v>57</v>
      </c>
      <c r="Q37" s="64" t="s">
        <v>58</v>
      </c>
      <c r="R37" s="64" t="s">
        <v>59</v>
      </c>
      <c r="S37" s="64" t="s">
        <v>60</v>
      </c>
      <c r="T37" s="65" t="s">
        <v>61</v>
      </c>
      <c r="U37" s="96"/>
      <c r="V37" s="97"/>
      <c r="W37" s="57"/>
      <c r="X37" s="39"/>
      <c r="Y37" s="39"/>
      <c r="Z37" s="39"/>
      <c r="AA37" s="39"/>
      <c r="AB37" s="39"/>
      <c r="AC37" s="39"/>
      <c r="AD37"/>
      <c r="AE37"/>
      <c r="AF37"/>
      <c r="AG37"/>
      <c r="AH37"/>
      <c r="AI37"/>
      <c r="AJ37"/>
      <c r="AK37"/>
      <c r="AL37"/>
      <c r="AM37"/>
    </row>
    <row r="38" spans="1:39">
      <c r="A38"/>
      <c r="B38" s="50"/>
      <c r="C38" s="51"/>
      <c r="D38" s="20" t="s">
        <v>28</v>
      </c>
      <c r="E38" s="51"/>
      <c r="F38" s="58" t="s">
        <v>98</v>
      </c>
      <c r="G38" s="81" t="str">
        <f>D40</f>
        <v>Croacia</v>
      </c>
      <c r="H38" s="98">
        <v>2</v>
      </c>
      <c r="I38" s="99">
        <v>0</v>
      </c>
      <c r="J38" s="100" t="str">
        <f>D41</f>
        <v>Nigeria</v>
      </c>
      <c r="K38" s="82"/>
      <c r="L38" s="63" t="s">
        <v>64</v>
      </c>
      <c r="M38" s="71" t="str">
        <f>IF('No modificar!!'!AJ34=3,'No modificar!!'!U34,IF('No modificar!!'!AJ35=3,'No modificar!!'!U35,IF('No modificar!!'!AJ36=3,'No modificar!!'!U36,'No modificar!!'!U37)))</f>
        <v>Croacia</v>
      </c>
      <c r="N38" s="72">
        <f>IF('No modificar!!'!AJ34=3,'No modificar!!'!V34,IF('No modificar!!'!AJ35=3,'No modificar!!'!V35,IF('No modificar!!'!AJ36=3,'No modificar!!'!V36,'No modificar!!'!V37)))</f>
        <v>2</v>
      </c>
      <c r="O38" s="73">
        <f>IF('No modificar!!'!AJ34=3,'No modificar!!'!W34,IF('No modificar!!'!AJ35=3,'No modificar!!'!W35,IF('No modificar!!'!AJ36=3,'No modificar!!'!W36,'No modificar!!'!W37)))</f>
        <v>1</v>
      </c>
      <c r="P38" s="73">
        <f>IF('No modificar!!'!AJ34=3,'No modificar!!'!X34,IF('No modificar!!'!AJ35=3,'No modificar!!'!X35,IF('No modificar!!'!AJ36=3,'No modificar!!'!X36,'No modificar!!'!X37)))</f>
        <v>0</v>
      </c>
      <c r="Q38" s="73">
        <f>IF('No modificar!!'!AJ34=3,'No modificar!!'!Y34,IF('No modificar!!'!AJ35=3,'No modificar!!'!Y35,IF('No modificar!!'!AJ36=3,'No modificar!!'!Y36,'No modificar!!'!Y37)))</f>
        <v>5</v>
      </c>
      <c r="R38" s="73">
        <f>IF('No modificar!!'!AJ34=3,'No modificar!!'!Z34,IF('No modificar!!'!AJ35=3,'No modificar!!'!Z35,IF('No modificar!!'!AJ36=3,'No modificar!!'!Z36,'No modificar!!'!Z37)))</f>
        <v>2</v>
      </c>
      <c r="S38" s="73">
        <f>IF('No modificar!!'!AJ34=3,'No modificar!!'!AA34,IF('No modificar!!'!AJ35=3,'No modificar!!'!AA35,IF('No modificar!!'!AJ36=3,'No modificar!!'!AA36,'No modificar!!'!AA37)))</f>
        <v>3</v>
      </c>
      <c r="T38" s="71">
        <f>IF('No modificar!!'!AJ34=3,'No modificar!!'!AB34,IF('No modificar!!'!AJ35=3,'No modificar!!'!AB35,IF('No modificar!!'!AJ36=3,'No modificar!!'!AB36,'No modificar!!'!AB37)))</f>
        <v>7</v>
      </c>
      <c r="U38" s="74" t="str">
        <f>IF(AND(T38=T39,S38=S39,Q38=Q39),"!!"," ")</f>
        <v xml:space="preserve"> </v>
      </c>
      <c r="V38" s="75" t="str">
        <f>IF(AND(T38=T39,S38=S39,Q38=Q39),"El 1° se decide por Fair Play"," ")</f>
        <v xml:space="preserve"> </v>
      </c>
      <c r="W38" s="57"/>
      <c r="X38" s="39"/>
      <c r="Y38" s="39"/>
      <c r="Z38" s="39"/>
      <c r="AA38" s="39"/>
      <c r="AB38" s="39"/>
      <c r="AC38" s="39"/>
      <c r="AD38"/>
      <c r="AE38"/>
      <c r="AF38"/>
      <c r="AG38"/>
      <c r="AH38"/>
      <c r="AI38"/>
      <c r="AJ38"/>
      <c r="AK38"/>
      <c r="AL38"/>
      <c r="AM38"/>
    </row>
    <row r="39" spans="1:39">
      <c r="A39"/>
      <c r="B39" s="50"/>
      <c r="C39" s="51"/>
      <c r="D39" s="20" t="s">
        <v>99</v>
      </c>
      <c r="E39" s="51"/>
      <c r="F39" s="58" t="s">
        <v>100</v>
      </c>
      <c r="G39" s="81" t="str">
        <f>D38</f>
        <v>Argentina</v>
      </c>
      <c r="H39" s="98">
        <v>1</v>
      </c>
      <c r="I39" s="99">
        <v>1</v>
      </c>
      <c r="J39" s="100" t="str">
        <f>D40</f>
        <v>Croacia</v>
      </c>
      <c r="K39" s="82"/>
      <c r="L39" s="76" t="s">
        <v>67</v>
      </c>
      <c r="M39" s="77" t="str">
        <f>IF('No modificar!!'!AJ34=2,'No modificar!!'!U34,IF('No modificar!!'!AJ35=2,'No modificar!!'!U35,IF('No modificar!!'!AJ36=2,'No modificar!!'!U36,'No modificar!!'!U37)))</f>
        <v>Argentina</v>
      </c>
      <c r="N39" s="78">
        <f>IF('No modificar!!'!AJ34=2,'No modificar!!'!V34,IF('No modificar!!'!AJ35=2,'No modificar!!'!V35,IF('No modificar!!'!AJ36=2,'No modificar!!'!V36,'No modificar!!'!V37)))</f>
        <v>1</v>
      </c>
      <c r="O39" s="79">
        <f>IF('No modificar!!'!AJ34=2,'No modificar!!'!W34,IF('No modificar!!'!AJ35=2,'No modificar!!'!W35,IF('No modificar!!'!AJ36=2,'No modificar!!'!W36,'No modificar!!'!W37)))</f>
        <v>2</v>
      </c>
      <c r="P39" s="79">
        <f>IF('No modificar!!'!AJ34=2,'No modificar!!'!X34,IF('No modificar!!'!AJ35=2,'No modificar!!'!X35,IF('No modificar!!'!AJ36=2,'No modificar!!'!X36,'No modificar!!'!X37)))</f>
        <v>0</v>
      </c>
      <c r="Q39" s="79">
        <f>IF('No modificar!!'!AJ34=2,'No modificar!!'!Y34,IF('No modificar!!'!AJ35=2,'No modificar!!'!Y35,IF('No modificar!!'!AJ36=2,'No modificar!!'!Y36,'No modificar!!'!Y37)))</f>
        <v>6</v>
      </c>
      <c r="R39" s="79">
        <f>IF('No modificar!!'!AJ34=2,'No modificar!!'!Z34,IF('No modificar!!'!AJ35=2,'No modificar!!'!Z35,IF('No modificar!!'!AJ36=2,'No modificar!!'!Z36,'No modificar!!'!Z37)))</f>
        <v>4</v>
      </c>
      <c r="S39" s="79">
        <f>IF('No modificar!!'!AJ34=2,'No modificar!!'!AA34,IF('No modificar!!'!AJ35=2,'No modificar!!'!AA35,IF('No modificar!!'!AJ36=2,'No modificar!!'!AA36,'No modificar!!'!AA37)))</f>
        <v>2</v>
      </c>
      <c r="T39" s="77">
        <f>IF('No modificar!!'!AJ34=2,'No modificar!!'!AB34,IF('No modificar!!'!AJ35=2,'No modificar!!'!AB35,IF('No modificar!!'!AJ36=2,'No modificar!!'!AB36,'No modificar!!'!AB37)))</f>
        <v>5</v>
      </c>
      <c r="U39" s="74" t="str">
        <f>IF(AND(T39=T40,S39=S40,Q39=Q40),"!!"," ")</f>
        <v xml:space="preserve"> </v>
      </c>
      <c r="V39" s="75" t="str">
        <f>IF(AND(T39=T40,S39=S40,Q39=Q40),"El 2° se decide por Fair Play"," ")</f>
        <v xml:space="preserve"> </v>
      </c>
      <c r="W39" s="57"/>
      <c r="X39" s="39"/>
      <c r="Y39" s="39"/>
      <c r="Z39" s="39"/>
      <c r="AA39" s="39"/>
      <c r="AB39" s="39"/>
      <c r="AC39" s="39"/>
      <c r="AD39"/>
      <c r="AE39"/>
      <c r="AF39"/>
      <c r="AG39"/>
      <c r="AH39"/>
      <c r="AI39"/>
      <c r="AJ39"/>
      <c r="AK39"/>
      <c r="AL39"/>
      <c r="AM39"/>
    </row>
    <row r="40" spans="1:39">
      <c r="A40"/>
      <c r="B40" s="50"/>
      <c r="C40" s="51"/>
      <c r="D40" s="20" t="s">
        <v>101</v>
      </c>
      <c r="E40" s="51"/>
      <c r="F40" s="58" t="s">
        <v>102</v>
      </c>
      <c r="G40" s="81" t="str">
        <f>D39</f>
        <v>Islandia</v>
      </c>
      <c r="H40" s="98">
        <v>2</v>
      </c>
      <c r="I40" s="99">
        <v>2</v>
      </c>
      <c r="J40" s="100" t="str">
        <f>D41</f>
        <v>Nigeria</v>
      </c>
      <c r="K40" s="82"/>
      <c r="L40" s="76" t="s">
        <v>70</v>
      </c>
      <c r="M40" s="80" t="str">
        <f>IF('No modificar!!'!AJ34=1,'No modificar!!'!U34,IF('No modificar!!'!AJ35=1,'No modificar!!'!U35,IF('No modificar!!'!AJ36=1,'No modificar!!'!U36,'No modificar!!'!U37)))</f>
        <v>Nigeria</v>
      </c>
      <c r="N40" s="81">
        <f>IF('No modificar!!'!AJ34=1,'No modificar!!'!V34,IF('No modificar!!'!AJ35=1,'No modificar!!'!V35,IF('No modificar!!'!AJ36=1,'No modificar!!'!V36,'No modificar!!'!V37)))</f>
        <v>0</v>
      </c>
      <c r="O40" s="82">
        <f>IF('No modificar!!'!AJ34=1,'No modificar!!'!W34,IF('No modificar!!'!AJ35=1,'No modificar!!'!W35,IF('No modificar!!'!AJ36=1,'No modificar!!'!W36,'No modificar!!'!W37)))</f>
        <v>2</v>
      </c>
      <c r="P40" s="82">
        <f>IF('No modificar!!'!AJ34=1,'No modificar!!'!X34,IF('No modificar!!'!AJ35=1,'No modificar!!'!X35,IF('No modificar!!'!AJ36=1,'No modificar!!'!X36,'No modificar!!'!X37)))</f>
        <v>1</v>
      </c>
      <c r="Q40" s="82">
        <f>IF('No modificar!!'!AJ34=1,'No modificar!!'!Y34,IF('No modificar!!'!AJ35=1,'No modificar!!'!Y35,IF('No modificar!!'!AJ36=1,'No modificar!!'!Y36,'No modificar!!'!Y37)))</f>
        <v>4</v>
      </c>
      <c r="R40" s="82">
        <f>IF('No modificar!!'!AJ34=1,'No modificar!!'!Z34,IF('No modificar!!'!AJ35=1,'No modificar!!'!Z35,IF('No modificar!!'!AJ36=1,'No modificar!!'!Z36,'No modificar!!'!Z37)))</f>
        <v>6</v>
      </c>
      <c r="S40" s="82">
        <f>IF('No modificar!!'!AJ34=1,'No modificar!!'!AA34,IF('No modificar!!'!AJ35=1,'No modificar!!'!AA35,IF('No modificar!!'!AJ36=1,'No modificar!!'!AA36,'No modificar!!'!AA37)))</f>
        <v>-2</v>
      </c>
      <c r="T40" s="80">
        <f>IF('No modificar!!'!AJ34=1,'No modificar!!'!AB34,IF('No modificar!!'!AJ35=1,'No modificar!!'!AB35,IF('No modificar!!'!AJ36=1,'No modificar!!'!AB36,'No modificar!!'!AB37)))</f>
        <v>2</v>
      </c>
      <c r="U40" s="74"/>
      <c r="V40" s="75"/>
      <c r="W40" s="57"/>
      <c r="X40" s="39"/>
      <c r="Y40" s="39"/>
      <c r="Z40" s="39"/>
      <c r="AA40" s="39"/>
      <c r="AB40" s="39"/>
      <c r="AC40" s="39"/>
      <c r="AD40"/>
      <c r="AE40"/>
      <c r="AF40"/>
      <c r="AG40"/>
      <c r="AH40"/>
      <c r="AI40"/>
      <c r="AJ40"/>
      <c r="AK40"/>
      <c r="AL40"/>
      <c r="AM40"/>
    </row>
    <row r="41" spans="1:39">
      <c r="A41"/>
      <c r="B41" s="50"/>
      <c r="C41" s="51"/>
      <c r="D41" s="20" t="s">
        <v>103</v>
      </c>
      <c r="E41" s="51"/>
      <c r="F41" s="58" t="s">
        <v>104</v>
      </c>
      <c r="G41" s="81" t="str">
        <f>D38</f>
        <v>Argentina</v>
      </c>
      <c r="H41" s="98">
        <v>2</v>
      </c>
      <c r="I41" s="99">
        <v>2</v>
      </c>
      <c r="J41" s="100" t="str">
        <f>D41</f>
        <v>Nigeria</v>
      </c>
      <c r="K41" s="82"/>
      <c r="L41" s="84" t="s">
        <v>72</v>
      </c>
      <c r="M41" s="85" t="str">
        <f>IF('No modificar!!'!AJ34=0,'No modificar!!'!U34,IF('No modificar!!'!AJ35=0,'No modificar!!'!U35,IF('No modificar!!'!AJ36=0,'No modificar!!'!U36,'No modificar!!'!U37)))</f>
        <v>Islandia</v>
      </c>
      <c r="N41" s="86">
        <f>IF('No modificar!!'!AJ34=0,'No modificar!!'!V34,IF('No modificar!!'!AJ35=0,'No modificar!!'!V35,IF('No modificar!!'!AJ36=0,'No modificar!!'!V36,'No modificar!!'!V37)))</f>
        <v>0</v>
      </c>
      <c r="O41" s="87">
        <f>IF('No modificar!!'!AJ34=0,'No modificar!!'!W34,IF('No modificar!!'!AJ35=0,'No modificar!!'!W35,IF('No modificar!!'!AJ36=0,'No modificar!!'!W36,'No modificar!!'!W37)))</f>
        <v>1</v>
      </c>
      <c r="P41" s="87">
        <f>IF('No modificar!!'!AJ34=0,'No modificar!!'!X34,IF('No modificar!!'!AJ35=0,'No modificar!!'!X35,IF('No modificar!!'!AJ36=0,'No modificar!!'!X36,'No modificar!!'!X37)))</f>
        <v>2</v>
      </c>
      <c r="Q41" s="87">
        <f>IF('No modificar!!'!AJ34=0,'No modificar!!'!Y34,IF('No modificar!!'!AJ35=0,'No modificar!!'!Y35,IF('No modificar!!'!AJ36=0,'No modificar!!'!Y36,'No modificar!!'!Y37)))</f>
        <v>4</v>
      </c>
      <c r="R41" s="87">
        <f>IF('No modificar!!'!AJ34=0,'No modificar!!'!Z34,IF('No modificar!!'!AJ35=0,'No modificar!!'!Z35,IF('No modificar!!'!AJ36=0,'No modificar!!'!Z36,'No modificar!!'!Z37)))</f>
        <v>7</v>
      </c>
      <c r="S41" s="87">
        <f>IF('No modificar!!'!AJ34=0,'No modificar!!'!AA34,IF('No modificar!!'!AJ35=0,'No modificar!!'!AA35,IF('No modificar!!'!AJ36=0,'No modificar!!'!AA36,'No modificar!!'!AA37)))</f>
        <v>-3</v>
      </c>
      <c r="T41" s="85">
        <f>IF('No modificar!!'!AJ34=0,'No modificar!!'!AB34,IF('No modificar!!'!AJ35=0,'No modificar!!'!AB35,IF('No modificar!!'!AJ36=0,'No modificar!!'!AB36,'No modificar!!'!AB37)))</f>
        <v>1</v>
      </c>
      <c r="U41" s="74"/>
      <c r="V41" s="75"/>
      <c r="W41" s="57"/>
      <c r="X41" s="39"/>
      <c r="Y41" s="39"/>
      <c r="Z41" s="39"/>
      <c r="AA41" s="39"/>
      <c r="AB41" s="39"/>
      <c r="AC41" s="39"/>
      <c r="AD41"/>
      <c r="AE41"/>
      <c r="AF41"/>
      <c r="AG41"/>
      <c r="AH41"/>
      <c r="AI41"/>
      <c r="AJ41"/>
      <c r="AK41"/>
      <c r="AL41"/>
      <c r="AM41"/>
    </row>
    <row r="42" spans="1:39">
      <c r="A42"/>
      <c r="B42" s="50"/>
      <c r="C42" s="51"/>
      <c r="D42" s="51"/>
      <c r="E42" s="51"/>
      <c r="F42" s="58" t="s">
        <v>105</v>
      </c>
      <c r="G42" s="86" t="str">
        <f>D39</f>
        <v>Islandia</v>
      </c>
      <c r="H42" s="101">
        <v>1</v>
      </c>
      <c r="I42" s="102">
        <v>2</v>
      </c>
      <c r="J42" s="103" t="str">
        <f>D40</f>
        <v>Croacia</v>
      </c>
      <c r="K42" s="82"/>
      <c r="L42" s="82"/>
      <c r="M42" s="97"/>
      <c r="N42" s="97"/>
      <c r="O42" s="97"/>
      <c r="P42" s="97"/>
      <c r="Q42" s="97"/>
      <c r="R42" s="97"/>
      <c r="S42" s="97"/>
      <c r="T42" s="97"/>
      <c r="U42" s="74"/>
      <c r="V42" s="75"/>
      <c r="W42" s="57"/>
      <c r="X42" s="39"/>
      <c r="Y42" s="39"/>
      <c r="Z42" s="39"/>
      <c r="AA42" s="39"/>
      <c r="AB42" s="39"/>
      <c r="AC42" s="39"/>
      <c r="AD42"/>
      <c r="AE42"/>
      <c r="AF42"/>
      <c r="AG42"/>
      <c r="AH42"/>
      <c r="AI42"/>
      <c r="AJ42"/>
      <c r="AK42"/>
      <c r="AL42"/>
      <c r="AM42"/>
    </row>
    <row r="43" spans="1:39">
      <c r="A43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20"/>
      <c r="M43" s="51"/>
      <c r="N43" s="51"/>
      <c r="O43" s="51"/>
      <c r="P43" s="51"/>
      <c r="Q43" s="51"/>
      <c r="R43" s="51"/>
      <c r="S43" s="51"/>
      <c r="T43" s="51"/>
      <c r="U43" s="104"/>
      <c r="V43" s="105"/>
      <c r="W43" s="57"/>
      <c r="X43" s="39"/>
      <c r="Y43" s="39"/>
      <c r="Z43" s="39"/>
      <c r="AA43" s="39"/>
      <c r="AB43" s="39"/>
      <c r="AC43" s="39"/>
      <c r="AD43"/>
      <c r="AE43"/>
      <c r="AF43"/>
      <c r="AG43"/>
      <c r="AH43"/>
      <c r="AI43"/>
      <c r="AJ43"/>
      <c r="AK43"/>
      <c r="AL43"/>
      <c r="AM43"/>
    </row>
    <row r="44" spans="1:39">
      <c r="A44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20"/>
      <c r="M44" s="51"/>
      <c r="N44" s="51"/>
      <c r="O44" s="51"/>
      <c r="P44" s="51"/>
      <c r="Q44" s="51"/>
      <c r="R44" s="51"/>
      <c r="S44" s="51"/>
      <c r="T44" s="51"/>
      <c r="U44" s="104"/>
      <c r="V44" s="105"/>
      <c r="W44" s="57"/>
      <c r="X44" s="39"/>
      <c r="Y44" s="39"/>
      <c r="Z44" s="39"/>
      <c r="AA44" s="39"/>
      <c r="AB44" s="39"/>
      <c r="AC44" s="39"/>
      <c r="AD44"/>
      <c r="AE44"/>
      <c r="AF44"/>
      <c r="AG44"/>
      <c r="AH44"/>
      <c r="AI44"/>
      <c r="AJ44"/>
      <c r="AK44"/>
      <c r="AL44"/>
      <c r="AM44"/>
    </row>
    <row r="45" spans="1:39">
      <c r="A45"/>
      <c r="B45" s="50"/>
      <c r="C45" s="7" t="s">
        <v>106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06"/>
      <c r="V45" s="105"/>
      <c r="W45" s="57"/>
      <c r="X45" s="39"/>
      <c r="Y45" s="39"/>
      <c r="Z45" s="39"/>
      <c r="AA45" s="39"/>
      <c r="AB45" s="39"/>
      <c r="AC45" s="39"/>
      <c r="AD45"/>
      <c r="AE45"/>
      <c r="AF45"/>
      <c r="AG45"/>
      <c r="AH45"/>
      <c r="AI45"/>
      <c r="AJ45"/>
      <c r="AK45"/>
      <c r="AL45"/>
      <c r="AM45"/>
    </row>
    <row r="46" spans="1:39">
      <c r="A46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20"/>
      <c r="M46" s="51"/>
      <c r="N46" s="51"/>
      <c r="O46" s="51"/>
      <c r="P46" s="51"/>
      <c r="Q46" s="51"/>
      <c r="R46" s="51"/>
      <c r="S46" s="51"/>
      <c r="T46" s="51"/>
      <c r="U46" s="106"/>
      <c r="V46" s="105"/>
      <c r="W46" s="57"/>
      <c r="X46" s="39"/>
      <c r="Y46" s="39"/>
      <c r="Z46" s="39"/>
      <c r="AA46" s="39"/>
      <c r="AB46" s="39"/>
      <c r="AC46" s="39"/>
      <c r="AD46"/>
      <c r="AE46"/>
      <c r="AF46"/>
      <c r="AG46"/>
      <c r="AH46"/>
      <c r="AI46"/>
      <c r="AJ46"/>
      <c r="AK46"/>
      <c r="AL46"/>
      <c r="AM46"/>
    </row>
    <row r="47" spans="1:39">
      <c r="A47"/>
      <c r="B47" s="50"/>
      <c r="C47" s="51"/>
      <c r="D47" s="51"/>
      <c r="E47" s="51"/>
      <c r="F47" s="58" t="s">
        <v>107</v>
      </c>
      <c r="G47" s="92" t="str">
        <f>D48</f>
        <v>Brasil</v>
      </c>
      <c r="H47" s="93">
        <v>3</v>
      </c>
      <c r="I47" s="94">
        <v>1</v>
      </c>
      <c r="J47" s="95" t="str">
        <f>D49</f>
        <v>Suiza</v>
      </c>
      <c r="K47" s="82"/>
      <c r="L47" s="82"/>
      <c r="M47" s="82"/>
      <c r="N47" s="63" t="s">
        <v>55</v>
      </c>
      <c r="O47" s="64" t="s">
        <v>56</v>
      </c>
      <c r="P47" s="64" t="s">
        <v>57</v>
      </c>
      <c r="Q47" s="64" t="s">
        <v>58</v>
      </c>
      <c r="R47" s="64" t="s">
        <v>59</v>
      </c>
      <c r="S47" s="64" t="s">
        <v>60</v>
      </c>
      <c r="T47" s="65" t="s">
        <v>61</v>
      </c>
      <c r="U47" s="74"/>
      <c r="V47" s="75"/>
      <c r="W47" s="57"/>
      <c r="X47" s="39"/>
      <c r="Y47" s="39"/>
      <c r="Z47" s="39"/>
      <c r="AA47" s="39"/>
      <c r="AB47" s="39"/>
      <c r="AC47" s="39"/>
      <c r="AD47"/>
      <c r="AE47"/>
      <c r="AF47"/>
      <c r="AG47"/>
      <c r="AH47"/>
      <c r="AI47"/>
      <c r="AJ47"/>
      <c r="AK47"/>
      <c r="AL47"/>
      <c r="AM47"/>
    </row>
    <row r="48" spans="1:39">
      <c r="A48"/>
      <c r="B48" s="50"/>
      <c r="C48" s="51"/>
      <c r="D48" s="20" t="s">
        <v>108</v>
      </c>
      <c r="E48" s="51"/>
      <c r="F48" s="58" t="s">
        <v>109</v>
      </c>
      <c r="G48" s="81" t="str">
        <f>D50</f>
        <v>Costa Rica</v>
      </c>
      <c r="H48" s="98">
        <v>2</v>
      </c>
      <c r="I48" s="99">
        <v>2</v>
      </c>
      <c r="J48" s="100" t="str">
        <f>D51</f>
        <v>Serbia</v>
      </c>
      <c r="K48" s="82"/>
      <c r="L48" s="63" t="s">
        <v>64</v>
      </c>
      <c r="M48" s="71" t="str">
        <f>IF('No modificar!!'!AJ44=3,'No modificar!!'!U44,IF('No modificar!!'!AJ45=3,'No modificar!!'!U45,IF('No modificar!!'!AJ46=3,'No modificar!!'!U46,'No modificar!!'!U47)))</f>
        <v>Brasil</v>
      </c>
      <c r="N48" s="72">
        <f>IF('No modificar!!'!AJ44=3,'No modificar!!'!V44,IF('No modificar!!'!AJ45=3,'No modificar!!'!V45,IF('No modificar!!'!AJ46=3,'No modificar!!'!V46,'No modificar!!'!V47)))</f>
        <v>3</v>
      </c>
      <c r="O48" s="73">
        <f>IF('No modificar!!'!AJ44=3,'No modificar!!'!W44,IF('No modificar!!'!AJ45=3,'No modificar!!'!W45,IF('No modificar!!'!AJ46=3,'No modificar!!'!W46,'No modificar!!'!W47)))</f>
        <v>0</v>
      </c>
      <c r="P48" s="73">
        <f>IF('No modificar!!'!AJ44=3,'No modificar!!'!X44,IF('No modificar!!'!AJ45=3,'No modificar!!'!X45,IF('No modificar!!'!AJ46=3,'No modificar!!'!X46,'No modificar!!'!X47)))</f>
        <v>0</v>
      </c>
      <c r="Q48" s="73">
        <f>IF('No modificar!!'!AJ44=3,'No modificar!!'!Y44,IF('No modificar!!'!AJ45=3,'No modificar!!'!Y45,IF('No modificar!!'!AJ46=3,'No modificar!!'!Y46,'No modificar!!'!Y47)))</f>
        <v>8</v>
      </c>
      <c r="R48" s="73">
        <f>IF('No modificar!!'!AJ44=3,'No modificar!!'!Z44,IF('No modificar!!'!AJ45=3,'No modificar!!'!Z45,IF('No modificar!!'!AJ46=3,'No modificar!!'!Z46,'No modificar!!'!Z47)))</f>
        <v>2</v>
      </c>
      <c r="S48" s="73">
        <f>IF('No modificar!!'!AJ44=3,'No modificar!!'!AA44,IF('No modificar!!'!AJ45=3,'No modificar!!'!AA45,IF('No modificar!!'!AJ46=3,'No modificar!!'!AA46,'No modificar!!'!AA47)))</f>
        <v>6</v>
      </c>
      <c r="T48" s="71">
        <f>IF('No modificar!!'!AJ44=3,'No modificar!!'!AB44,IF('No modificar!!'!AJ45=3,'No modificar!!'!AB45,IF('No modificar!!'!AJ46=3,'No modificar!!'!AB46,'No modificar!!'!AB47)))</f>
        <v>9</v>
      </c>
      <c r="U48" s="74" t="str">
        <f>IF(AND(T48=T49,S48=S49,Q48=Q49),"!!"," ")</f>
        <v xml:space="preserve"> </v>
      </c>
      <c r="V48" s="75" t="str">
        <f>IF(AND(T48=T49,S48=S49,Q48=Q49),"El 1° se decide por Fair Play"," ")</f>
        <v xml:space="preserve"> </v>
      </c>
      <c r="W48" s="57"/>
      <c r="X48" s="39"/>
      <c r="Y48" s="39"/>
      <c r="Z48" s="39"/>
      <c r="AA48" s="39"/>
      <c r="AB48" s="39"/>
      <c r="AC48" s="39"/>
      <c r="AD48"/>
      <c r="AE48"/>
      <c r="AF48"/>
      <c r="AG48"/>
      <c r="AH48"/>
      <c r="AI48"/>
      <c r="AJ48"/>
      <c r="AK48"/>
      <c r="AL48"/>
      <c r="AM48"/>
    </row>
    <row r="49" spans="1:39">
      <c r="A49"/>
      <c r="B49" s="50"/>
      <c r="C49" s="51"/>
      <c r="D49" s="20" t="s">
        <v>110</v>
      </c>
      <c r="E49" s="51"/>
      <c r="F49" s="58" t="s">
        <v>111</v>
      </c>
      <c r="G49" s="81" t="str">
        <f>D48</f>
        <v>Brasil</v>
      </c>
      <c r="H49" s="98">
        <v>2</v>
      </c>
      <c r="I49" s="99">
        <v>0</v>
      </c>
      <c r="J49" s="100" t="str">
        <f>D50</f>
        <v>Costa Rica</v>
      </c>
      <c r="K49" s="82"/>
      <c r="L49" s="76" t="s">
        <v>67</v>
      </c>
      <c r="M49" s="77" t="str">
        <f>IF('No modificar!!'!AJ44=2,'No modificar!!'!U44,IF('No modificar!!'!AJ45=2,'No modificar!!'!U45,IF('No modificar!!'!AJ46=2,'No modificar!!'!U46,'No modificar!!'!U47)))</f>
        <v>Suiza</v>
      </c>
      <c r="N49" s="78">
        <f>IF('No modificar!!'!AJ44=2,'No modificar!!'!V44,IF('No modificar!!'!AJ45=2,'No modificar!!'!V45,IF('No modificar!!'!AJ46=2,'No modificar!!'!V46,'No modificar!!'!V47)))</f>
        <v>1</v>
      </c>
      <c r="O49" s="79">
        <f>IF('No modificar!!'!AJ44=2,'No modificar!!'!W44,IF('No modificar!!'!AJ45=2,'No modificar!!'!W45,IF('No modificar!!'!AJ46=2,'No modificar!!'!W46,'No modificar!!'!W47)))</f>
        <v>1</v>
      </c>
      <c r="P49" s="79">
        <f>IF('No modificar!!'!AJ44=2,'No modificar!!'!X44,IF('No modificar!!'!AJ45=2,'No modificar!!'!X45,IF('No modificar!!'!AJ46=2,'No modificar!!'!X46,'No modificar!!'!X47)))</f>
        <v>1</v>
      </c>
      <c r="Q49" s="79">
        <f>IF('No modificar!!'!AJ44=2,'No modificar!!'!Y44,IF('No modificar!!'!AJ45=2,'No modificar!!'!Y45,IF('No modificar!!'!AJ46=2,'No modificar!!'!Y46,'No modificar!!'!Y47)))</f>
        <v>5</v>
      </c>
      <c r="R49" s="79">
        <f>IF('No modificar!!'!AJ44=2,'No modificar!!'!Z44,IF('No modificar!!'!AJ45=2,'No modificar!!'!Z45,IF('No modificar!!'!AJ46=2,'No modificar!!'!Z46,'No modificar!!'!Z47)))</f>
        <v>6</v>
      </c>
      <c r="S49" s="79">
        <f>IF('No modificar!!'!AJ44=2,'No modificar!!'!AA44,IF('No modificar!!'!AJ45=2,'No modificar!!'!AA45,IF('No modificar!!'!AJ46=2,'No modificar!!'!AA46,'No modificar!!'!AA47)))</f>
        <v>-1</v>
      </c>
      <c r="T49" s="77">
        <f>IF('No modificar!!'!AJ44=2,'No modificar!!'!AB44,IF('No modificar!!'!AJ45=2,'No modificar!!'!AB45,IF('No modificar!!'!AJ46=2,'No modificar!!'!AB46,'No modificar!!'!AB47)))</f>
        <v>4</v>
      </c>
      <c r="U49" s="74" t="str">
        <f>IF(AND(T49=T50,S49=S50,Q49=Q50),"!!"," ")</f>
        <v xml:space="preserve"> </v>
      </c>
      <c r="V49" s="75" t="str">
        <f>IF(AND(T49=T50,S49=S50,Q49=Q50),"El 2° se decide por Fair Play"," ")</f>
        <v xml:space="preserve"> </v>
      </c>
      <c r="W49" s="57"/>
      <c r="X49" s="39"/>
      <c r="Y49" s="39"/>
      <c r="Z49" s="39"/>
      <c r="AA49" s="39"/>
      <c r="AB49" s="39"/>
      <c r="AC49" s="39"/>
      <c r="AD49"/>
      <c r="AE49"/>
      <c r="AF49"/>
      <c r="AG49"/>
      <c r="AH49"/>
      <c r="AI49"/>
      <c r="AJ49"/>
      <c r="AK49"/>
      <c r="AL49"/>
      <c r="AM49"/>
    </row>
    <row r="50" spans="1:39">
      <c r="A50"/>
      <c r="B50" s="50"/>
      <c r="C50" s="51"/>
      <c r="D50" s="20" t="s">
        <v>112</v>
      </c>
      <c r="E50" s="51"/>
      <c r="F50" s="58" t="s">
        <v>113</v>
      </c>
      <c r="G50" s="81" t="str">
        <f>D49</f>
        <v>Suiza</v>
      </c>
      <c r="H50" s="98">
        <v>2</v>
      </c>
      <c r="I50" s="99">
        <v>1</v>
      </c>
      <c r="J50" s="100" t="str">
        <f>D51</f>
        <v>Serbia</v>
      </c>
      <c r="K50" s="82"/>
      <c r="L50" s="76" t="s">
        <v>70</v>
      </c>
      <c r="M50" s="80" t="str">
        <f>IF('No modificar!!'!AJ44=1,'No modificar!!'!U44,IF('No modificar!!'!AJ45=1,'No modificar!!'!U45,IF('No modificar!!'!AJ46=1,'No modificar!!'!U46,'No modificar!!'!U47)))</f>
        <v>Costa Rica</v>
      </c>
      <c r="N50" s="81">
        <f>IF('No modificar!!'!AJ44=1,'No modificar!!'!V44,IF('No modificar!!'!AJ45=1,'No modificar!!'!V45,IF('No modificar!!'!AJ46=1,'No modificar!!'!V46,'No modificar!!'!V47)))</f>
        <v>0</v>
      </c>
      <c r="O50" s="82">
        <f>IF('No modificar!!'!AJ44=1,'No modificar!!'!W44,IF('No modificar!!'!AJ45=1,'No modificar!!'!W45,IF('No modificar!!'!AJ46=1,'No modificar!!'!W46,'No modificar!!'!W47)))</f>
        <v>2</v>
      </c>
      <c r="P50" s="82">
        <f>IF('No modificar!!'!AJ44=1,'No modificar!!'!X44,IF('No modificar!!'!AJ45=1,'No modificar!!'!X45,IF('No modificar!!'!AJ46=1,'No modificar!!'!X46,'No modificar!!'!X47)))</f>
        <v>1</v>
      </c>
      <c r="Q50" s="82">
        <f>IF('No modificar!!'!AJ44=1,'No modificar!!'!Y44,IF('No modificar!!'!AJ45=1,'No modificar!!'!Y45,IF('No modificar!!'!AJ46=1,'No modificar!!'!Y46,'No modificar!!'!Y47)))</f>
        <v>4</v>
      </c>
      <c r="R50" s="82">
        <f>IF('No modificar!!'!AJ44=1,'No modificar!!'!Z44,IF('No modificar!!'!AJ45=1,'No modificar!!'!Z45,IF('No modificar!!'!AJ46=1,'No modificar!!'!Z46,'No modificar!!'!Z47)))</f>
        <v>6</v>
      </c>
      <c r="S50" s="82">
        <f>IF('No modificar!!'!AJ44=1,'No modificar!!'!AA44,IF('No modificar!!'!AJ45=1,'No modificar!!'!AA45,IF('No modificar!!'!AJ46=1,'No modificar!!'!AA46,'No modificar!!'!AA47)))</f>
        <v>-2</v>
      </c>
      <c r="T50" s="80">
        <f>IF('No modificar!!'!AJ44=1,'No modificar!!'!AB44,IF('No modificar!!'!AJ45=1,'No modificar!!'!AB45,IF('No modificar!!'!AJ46=1,'No modificar!!'!AB46,'No modificar!!'!AB47)))</f>
        <v>2</v>
      </c>
      <c r="U50" s="74"/>
      <c r="V50" s="75"/>
      <c r="W50" s="57"/>
      <c r="X50" s="39"/>
      <c r="Y50" s="39"/>
      <c r="Z50" s="39"/>
      <c r="AA50" s="39"/>
      <c r="AB50" s="39"/>
      <c r="AC50" s="39"/>
      <c r="AD50"/>
      <c r="AE50"/>
      <c r="AF50"/>
      <c r="AG50"/>
      <c r="AH50"/>
      <c r="AI50"/>
      <c r="AJ50"/>
      <c r="AK50"/>
      <c r="AL50"/>
      <c r="AM50"/>
    </row>
    <row r="51" spans="1:39">
      <c r="A51"/>
      <c r="B51" s="50"/>
      <c r="C51" s="51"/>
      <c r="D51" s="20" t="s">
        <v>114</v>
      </c>
      <c r="E51" s="51"/>
      <c r="F51" s="58" t="s">
        <v>115</v>
      </c>
      <c r="G51" s="81" t="str">
        <f>D48</f>
        <v>Brasil</v>
      </c>
      <c r="H51" s="98">
        <v>3</v>
      </c>
      <c r="I51" s="99">
        <v>1</v>
      </c>
      <c r="J51" s="100" t="str">
        <f>D51</f>
        <v>Serbia</v>
      </c>
      <c r="K51" s="82"/>
      <c r="L51" s="84" t="s">
        <v>72</v>
      </c>
      <c r="M51" s="85" t="str">
        <f>IF('No modificar!!'!AJ44=0,'No modificar!!'!U44,IF('No modificar!!'!AJ45=0,'No modificar!!'!U45,IF('No modificar!!'!AJ46=0,'No modificar!!'!U46,'No modificar!!'!U47)))</f>
        <v>Serbia</v>
      </c>
      <c r="N51" s="86">
        <f>IF('No modificar!!'!AJ44=0,'No modificar!!'!V44,IF('No modificar!!'!AJ45=0,'No modificar!!'!V45,IF('No modificar!!'!AJ46=0,'No modificar!!'!V46,'No modificar!!'!V47)))</f>
        <v>0</v>
      </c>
      <c r="O51" s="87">
        <f>IF('No modificar!!'!AJ44=0,'No modificar!!'!W44,IF('No modificar!!'!AJ45=0,'No modificar!!'!W45,IF('No modificar!!'!AJ46=0,'No modificar!!'!W46,'No modificar!!'!W47)))</f>
        <v>1</v>
      </c>
      <c r="P51" s="87">
        <f>IF('No modificar!!'!AJ44=0,'No modificar!!'!X44,IF('No modificar!!'!AJ45=0,'No modificar!!'!X45,IF('No modificar!!'!AJ46=0,'No modificar!!'!X46,'No modificar!!'!X47)))</f>
        <v>2</v>
      </c>
      <c r="Q51" s="87">
        <f>IF('No modificar!!'!AJ44=0,'No modificar!!'!Y44,IF('No modificar!!'!AJ45=0,'No modificar!!'!Y45,IF('No modificar!!'!AJ46=0,'No modificar!!'!Y46,'No modificar!!'!Y47)))</f>
        <v>4</v>
      </c>
      <c r="R51" s="87">
        <f>IF('No modificar!!'!AJ44=0,'No modificar!!'!Z44,IF('No modificar!!'!AJ45=0,'No modificar!!'!Z45,IF('No modificar!!'!AJ46=0,'No modificar!!'!Z46,'No modificar!!'!Z47)))</f>
        <v>7</v>
      </c>
      <c r="S51" s="87">
        <f>IF('No modificar!!'!AJ44=0,'No modificar!!'!AA44,IF('No modificar!!'!AJ45=0,'No modificar!!'!AA45,IF('No modificar!!'!AJ46=0,'No modificar!!'!AA46,'No modificar!!'!AA47)))</f>
        <v>-3</v>
      </c>
      <c r="T51" s="85">
        <f>IF('No modificar!!'!AJ44=0,'No modificar!!'!AB44,IF('No modificar!!'!AJ45=0,'No modificar!!'!AB45,IF('No modificar!!'!AJ46=0,'No modificar!!'!AB46,'No modificar!!'!AB47)))</f>
        <v>1</v>
      </c>
      <c r="U51" s="74"/>
      <c r="V51" s="75"/>
      <c r="W51" s="57"/>
      <c r="X51" s="39"/>
      <c r="Y51" s="39"/>
      <c r="Z51" s="39"/>
      <c r="AA51" s="39"/>
      <c r="AB51" s="39"/>
      <c r="AC51" s="39"/>
      <c r="AD51"/>
      <c r="AE51"/>
      <c r="AF51"/>
      <c r="AG51"/>
      <c r="AH51"/>
      <c r="AI51"/>
      <c r="AJ51"/>
      <c r="AK51"/>
      <c r="AL51"/>
      <c r="AM51"/>
    </row>
    <row r="52" spans="1:39">
      <c r="A52"/>
      <c r="B52" s="50"/>
      <c r="C52" s="51"/>
      <c r="D52" s="51"/>
      <c r="E52" s="51"/>
      <c r="F52" s="58" t="s">
        <v>116</v>
      </c>
      <c r="G52" s="86" t="str">
        <f>D49</f>
        <v>Suiza</v>
      </c>
      <c r="H52" s="101">
        <v>2</v>
      </c>
      <c r="I52" s="102">
        <v>2</v>
      </c>
      <c r="J52" s="103" t="str">
        <f>D50</f>
        <v>Costa Rica</v>
      </c>
      <c r="K52" s="82"/>
      <c r="L52" s="82"/>
      <c r="M52" s="97"/>
      <c r="N52" s="97"/>
      <c r="O52" s="97"/>
      <c r="P52" s="97"/>
      <c r="Q52" s="97"/>
      <c r="R52" s="97"/>
      <c r="S52" s="97"/>
      <c r="T52" s="97"/>
      <c r="U52" s="74"/>
      <c r="V52" s="75"/>
      <c r="W52" s="57"/>
      <c r="X52" s="39"/>
      <c r="Y52" s="39"/>
      <c r="Z52" s="39"/>
      <c r="AA52" s="39"/>
      <c r="AB52" s="39"/>
      <c r="AC52" s="39"/>
      <c r="AD52"/>
      <c r="AE52"/>
      <c r="AF52"/>
      <c r="AG52"/>
      <c r="AH52"/>
      <c r="AI52"/>
      <c r="AJ52"/>
      <c r="AK52"/>
      <c r="AL52"/>
      <c r="AM52"/>
    </row>
    <row r="53" spans="1:39">
      <c r="A53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20"/>
      <c r="M53" s="51"/>
      <c r="N53" s="51"/>
      <c r="O53" s="51"/>
      <c r="P53" s="51"/>
      <c r="Q53" s="51"/>
      <c r="R53" s="51"/>
      <c r="S53" s="51"/>
      <c r="T53" s="51"/>
      <c r="U53" s="104"/>
      <c r="V53" s="105"/>
      <c r="W53" s="57"/>
      <c r="X53" s="39"/>
      <c r="Y53" s="39"/>
      <c r="Z53" s="39"/>
      <c r="AA53" s="39"/>
      <c r="AB53" s="39"/>
      <c r="AC53" s="39"/>
      <c r="AD53"/>
      <c r="AE53"/>
      <c r="AF53"/>
      <c r="AG53"/>
      <c r="AH53"/>
      <c r="AI53"/>
      <c r="AJ53"/>
      <c r="AK53"/>
      <c r="AL53"/>
      <c r="AM53"/>
    </row>
    <row r="54" spans="1:39">
      <c r="A54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20"/>
      <c r="M54" s="51"/>
      <c r="N54" s="51"/>
      <c r="O54" s="51"/>
      <c r="P54" s="51"/>
      <c r="Q54" s="51"/>
      <c r="R54" s="51"/>
      <c r="S54" s="51"/>
      <c r="T54" s="51"/>
      <c r="U54" s="104"/>
      <c r="V54" s="105"/>
      <c r="W54" s="57"/>
      <c r="X54" s="39"/>
      <c r="Y54" s="39"/>
      <c r="Z54" s="39"/>
      <c r="AA54" s="39"/>
      <c r="AB54" s="39"/>
      <c r="AC54" s="39"/>
      <c r="AD54"/>
      <c r="AE54"/>
      <c r="AF54"/>
      <c r="AG54"/>
      <c r="AH54"/>
      <c r="AI54"/>
      <c r="AJ54"/>
      <c r="AK54"/>
      <c r="AL54"/>
      <c r="AM54"/>
    </row>
    <row r="55" spans="1:39">
      <c r="A55"/>
      <c r="B55" s="50"/>
      <c r="C55" s="7" t="s">
        <v>117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106"/>
      <c r="V55" s="105"/>
      <c r="W55" s="57"/>
      <c r="X55" s="39"/>
      <c r="Y55" s="39"/>
      <c r="Z55" s="39"/>
      <c r="AA55" s="39"/>
      <c r="AB55" s="39"/>
      <c r="AC55" s="39"/>
      <c r="AD55"/>
      <c r="AE55"/>
      <c r="AF55"/>
      <c r="AG55"/>
      <c r="AH55"/>
      <c r="AI55"/>
      <c r="AJ55"/>
      <c r="AK55"/>
      <c r="AL55"/>
      <c r="AM55"/>
    </row>
    <row r="56" spans="1:39">
      <c r="A56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20"/>
      <c r="M56" s="51"/>
      <c r="N56" s="51"/>
      <c r="O56" s="51"/>
      <c r="P56" s="51"/>
      <c r="Q56" s="51"/>
      <c r="R56" s="51"/>
      <c r="S56" s="51"/>
      <c r="T56" s="51"/>
      <c r="U56" s="106"/>
      <c r="V56" s="105"/>
      <c r="W56" s="57"/>
      <c r="X56" s="39"/>
      <c r="Y56" s="39"/>
      <c r="Z56" s="39"/>
      <c r="AA56" s="39"/>
      <c r="AB56" s="39"/>
      <c r="AC56" s="39"/>
      <c r="AD56"/>
      <c r="AE56"/>
      <c r="AF56"/>
      <c r="AG56"/>
      <c r="AH56"/>
      <c r="AI56"/>
      <c r="AJ56"/>
      <c r="AK56"/>
      <c r="AL56"/>
      <c r="AM56"/>
    </row>
    <row r="57" spans="1:39">
      <c r="A57"/>
      <c r="B57" s="50"/>
      <c r="C57" s="51"/>
      <c r="D57" s="51"/>
      <c r="E57" s="51"/>
      <c r="F57" s="58" t="s">
        <v>118</v>
      </c>
      <c r="G57" s="92" t="str">
        <f>D58</f>
        <v>Alemania</v>
      </c>
      <c r="H57" s="93">
        <v>2</v>
      </c>
      <c r="I57" s="94">
        <v>1</v>
      </c>
      <c r="J57" s="95" t="str">
        <f>D59</f>
        <v>México</v>
      </c>
      <c r="K57" s="82"/>
      <c r="L57" s="82"/>
      <c r="M57" s="82"/>
      <c r="N57" s="63" t="s">
        <v>55</v>
      </c>
      <c r="O57" s="64" t="s">
        <v>56</v>
      </c>
      <c r="P57" s="64" t="s">
        <v>57</v>
      </c>
      <c r="Q57" s="64" t="s">
        <v>58</v>
      </c>
      <c r="R57" s="64" t="s">
        <v>59</v>
      </c>
      <c r="S57" s="64" t="s">
        <v>60</v>
      </c>
      <c r="T57" s="65" t="s">
        <v>61</v>
      </c>
      <c r="U57" s="74"/>
      <c r="V57" s="75"/>
      <c r="W57" s="57"/>
      <c r="X57" s="39"/>
      <c r="Y57" s="39"/>
      <c r="Z57" s="39"/>
      <c r="AA57" s="39"/>
      <c r="AB57" s="39"/>
      <c r="AC57" s="39"/>
      <c r="AD57"/>
      <c r="AE57"/>
      <c r="AF57"/>
      <c r="AG57"/>
      <c r="AH57"/>
      <c r="AI57"/>
      <c r="AJ57"/>
      <c r="AK57"/>
      <c r="AL57"/>
      <c r="AM57"/>
    </row>
    <row r="58" spans="1:39">
      <c r="A58"/>
      <c r="B58" s="50"/>
      <c r="C58" s="51"/>
      <c r="D58" s="20" t="s">
        <v>119</v>
      </c>
      <c r="E58" s="51"/>
      <c r="F58" s="58" t="s">
        <v>120</v>
      </c>
      <c r="G58" s="81" t="str">
        <f>D60</f>
        <v>Suecia</v>
      </c>
      <c r="H58" s="98">
        <v>2</v>
      </c>
      <c r="I58" s="99">
        <v>2</v>
      </c>
      <c r="J58" s="100" t="str">
        <f>D61</f>
        <v>Corea del Sur</v>
      </c>
      <c r="K58" s="82"/>
      <c r="L58" s="63" t="s">
        <v>64</v>
      </c>
      <c r="M58" s="71" t="str">
        <f>IF('No modificar!!'!AJ54=3,'No modificar!!'!U54,IF('No modificar!!'!AJ55=3,'No modificar!!'!U55,IF('No modificar!!'!AJ56=3,'No modificar!!'!U56,'No modificar!!'!U57)))</f>
        <v>Alemania</v>
      </c>
      <c r="N58" s="72">
        <f>IF('No modificar!!'!AJ54=3,'No modificar!!'!V54,IF('No modificar!!'!AJ55=3,'No modificar!!'!V55,IF('No modificar!!'!AJ56=3,'No modificar!!'!V56,'No modificar!!'!V57)))</f>
        <v>3</v>
      </c>
      <c r="O58" s="73">
        <f>IF('No modificar!!'!AJ54=3,'No modificar!!'!W54,IF('No modificar!!'!AJ55=3,'No modificar!!'!W55,IF('No modificar!!'!AJ56=3,'No modificar!!'!W56,'No modificar!!'!W57)))</f>
        <v>0</v>
      </c>
      <c r="P58" s="73">
        <f>IF('No modificar!!'!AJ54=3,'No modificar!!'!X54,IF('No modificar!!'!AJ55=3,'No modificar!!'!X55,IF('No modificar!!'!AJ56=3,'No modificar!!'!X56,'No modificar!!'!X57)))</f>
        <v>0</v>
      </c>
      <c r="Q58" s="73">
        <f>IF('No modificar!!'!AJ54=3,'No modificar!!'!Y54,IF('No modificar!!'!AJ55=3,'No modificar!!'!Y55,IF('No modificar!!'!AJ56=3,'No modificar!!'!Y56,'No modificar!!'!Y57)))</f>
        <v>7</v>
      </c>
      <c r="R58" s="73">
        <f>IF('No modificar!!'!AJ54=3,'No modificar!!'!Z54,IF('No modificar!!'!AJ55=3,'No modificar!!'!Z55,IF('No modificar!!'!AJ56=3,'No modificar!!'!Z56,'No modificar!!'!Z57)))</f>
        <v>2</v>
      </c>
      <c r="S58" s="73">
        <f>IF('No modificar!!'!AJ54=3,'No modificar!!'!AA54,IF('No modificar!!'!AJ55=3,'No modificar!!'!AA55,IF('No modificar!!'!AJ56=3,'No modificar!!'!AA56,'No modificar!!'!AA57)))</f>
        <v>5</v>
      </c>
      <c r="T58" s="71">
        <f>IF('No modificar!!'!AJ54=3,'No modificar!!'!AB54,IF('No modificar!!'!AJ55=3,'No modificar!!'!AB55,IF('No modificar!!'!AJ56=3,'No modificar!!'!AB56,'No modificar!!'!AB57)))</f>
        <v>9</v>
      </c>
      <c r="U58" s="74" t="str">
        <f>IF(AND(T58=T59,S58=S59,Q58=Q59),"!!"," ")</f>
        <v xml:space="preserve"> </v>
      </c>
      <c r="V58" s="75" t="str">
        <f>IF(AND(T58=T59,S58=S59,Q58=Q59),"El 1° se decide por Fair Play"," ")</f>
        <v xml:space="preserve"> </v>
      </c>
      <c r="W58" s="57"/>
      <c r="X58" s="39"/>
      <c r="Y58" s="39"/>
      <c r="Z58" s="39"/>
      <c r="AA58" s="39"/>
      <c r="AB58" s="39"/>
      <c r="AC58" s="39"/>
      <c r="AD58"/>
      <c r="AE58"/>
      <c r="AF58"/>
      <c r="AG58"/>
      <c r="AH58"/>
      <c r="AI58"/>
      <c r="AJ58"/>
      <c r="AK58"/>
      <c r="AL58"/>
      <c r="AM58"/>
    </row>
    <row r="59" spans="1:39">
      <c r="A59"/>
      <c r="B59" s="50"/>
      <c r="C59" s="51"/>
      <c r="D59" s="20" t="s">
        <v>121</v>
      </c>
      <c r="E59" s="51"/>
      <c r="F59" s="58" t="s">
        <v>122</v>
      </c>
      <c r="G59" s="81" t="str">
        <f>D58</f>
        <v>Alemania</v>
      </c>
      <c r="H59" s="98">
        <v>2</v>
      </c>
      <c r="I59" s="99">
        <v>0</v>
      </c>
      <c r="J59" s="100" t="str">
        <f>D60</f>
        <v>Suecia</v>
      </c>
      <c r="K59" s="82"/>
      <c r="L59" s="76" t="s">
        <v>67</v>
      </c>
      <c r="M59" s="77" t="str">
        <f>IF('No modificar!!'!AJ54=2,'No modificar!!'!U54,IF('No modificar!!'!AJ55=2,'No modificar!!'!U55,IF('No modificar!!'!AJ56=2,'No modificar!!'!U56,'No modificar!!'!U57)))</f>
        <v>México</v>
      </c>
      <c r="N59" s="78">
        <f>IF('No modificar!!'!AJ54=2,'No modificar!!'!V54,IF('No modificar!!'!AJ55=2,'No modificar!!'!V55,IF('No modificar!!'!AJ56=2,'No modificar!!'!V56,'No modificar!!'!V57)))</f>
        <v>2</v>
      </c>
      <c r="O59" s="79">
        <f>IF('No modificar!!'!AJ54=2,'No modificar!!'!W54,IF('No modificar!!'!AJ55=2,'No modificar!!'!W55,IF('No modificar!!'!AJ56=2,'No modificar!!'!W56,'No modificar!!'!W57)))</f>
        <v>0</v>
      </c>
      <c r="P59" s="79">
        <f>IF('No modificar!!'!AJ54=2,'No modificar!!'!X54,IF('No modificar!!'!AJ55=2,'No modificar!!'!X55,IF('No modificar!!'!AJ56=2,'No modificar!!'!X56,'No modificar!!'!X57)))</f>
        <v>1</v>
      </c>
      <c r="Q59" s="79">
        <f>IF('No modificar!!'!AJ54=2,'No modificar!!'!Y54,IF('No modificar!!'!AJ55=2,'No modificar!!'!Y55,IF('No modificar!!'!AJ56=2,'No modificar!!'!Y56,'No modificar!!'!Y57)))</f>
        <v>5</v>
      </c>
      <c r="R59" s="79">
        <f>IF('No modificar!!'!AJ54=2,'No modificar!!'!Z54,IF('No modificar!!'!AJ55=2,'No modificar!!'!Z55,IF('No modificar!!'!AJ56=2,'No modificar!!'!Z56,'No modificar!!'!Z57)))</f>
        <v>4</v>
      </c>
      <c r="S59" s="79">
        <f>IF('No modificar!!'!AJ54=2,'No modificar!!'!AA54,IF('No modificar!!'!AJ55=2,'No modificar!!'!AA55,IF('No modificar!!'!AJ56=2,'No modificar!!'!AA56,'No modificar!!'!AA57)))</f>
        <v>1</v>
      </c>
      <c r="T59" s="77">
        <f>IF('No modificar!!'!AJ54=2,'No modificar!!'!AB54,IF('No modificar!!'!AJ55=2,'No modificar!!'!AB55,IF('No modificar!!'!AJ56=2,'No modificar!!'!AB56,'No modificar!!'!AB57)))</f>
        <v>6</v>
      </c>
      <c r="U59" s="74" t="str">
        <f>IF(AND(T59=T60,S59=S60,Q59=Q60),"!!"," ")</f>
        <v xml:space="preserve"> </v>
      </c>
      <c r="V59" s="75" t="str">
        <f>IF(AND(T59=T60,S59=S60,Q59=Q60),"El 2° se decide por Fair Play"," ")</f>
        <v xml:space="preserve"> </v>
      </c>
      <c r="W59" s="57"/>
      <c r="X59" s="39"/>
      <c r="Y59" s="39"/>
      <c r="Z59" s="39"/>
      <c r="AA59" s="39"/>
      <c r="AB59" s="39"/>
      <c r="AC59" s="39"/>
      <c r="AD59"/>
      <c r="AE59"/>
      <c r="AF59"/>
      <c r="AG59"/>
      <c r="AH59"/>
      <c r="AI59"/>
      <c r="AJ59"/>
      <c r="AK59"/>
      <c r="AL59"/>
      <c r="AM59"/>
    </row>
    <row r="60" spans="1:39">
      <c r="A60"/>
      <c r="B60" s="50"/>
      <c r="C60" s="51"/>
      <c r="D60" s="20" t="s">
        <v>123</v>
      </c>
      <c r="E60" s="51"/>
      <c r="F60" s="58" t="s">
        <v>124</v>
      </c>
      <c r="G60" s="81" t="str">
        <f>D59</f>
        <v>México</v>
      </c>
      <c r="H60" s="98">
        <v>2</v>
      </c>
      <c r="I60" s="99">
        <v>1</v>
      </c>
      <c r="J60" s="100" t="str">
        <f>D61</f>
        <v>Corea del Sur</v>
      </c>
      <c r="K60" s="82"/>
      <c r="L60" s="76" t="s">
        <v>70</v>
      </c>
      <c r="M60" s="80" t="str">
        <f>IF('No modificar!!'!AJ54=1,'No modificar!!'!U54,IF('No modificar!!'!AJ55=1,'No modificar!!'!U55,IF('No modificar!!'!AJ56=1,'No modificar!!'!U56,'No modificar!!'!U57)))</f>
        <v>Corea del Sur</v>
      </c>
      <c r="N60" s="81">
        <f>IF('No modificar!!'!AJ54=1,'No modificar!!'!V54,IF('No modificar!!'!AJ55=1,'No modificar!!'!V55,IF('No modificar!!'!AJ56=1,'No modificar!!'!V56,'No modificar!!'!V57)))</f>
        <v>0</v>
      </c>
      <c r="O60" s="82">
        <f>IF('No modificar!!'!AJ54=1,'No modificar!!'!W54,IF('No modificar!!'!AJ55=1,'No modificar!!'!W55,IF('No modificar!!'!AJ56=1,'No modificar!!'!W56,'No modificar!!'!W57)))</f>
        <v>1</v>
      </c>
      <c r="P60" s="82">
        <f>IF('No modificar!!'!AJ54=1,'No modificar!!'!X54,IF('No modificar!!'!AJ55=1,'No modificar!!'!X55,IF('No modificar!!'!AJ56=1,'No modificar!!'!X56,'No modificar!!'!X57)))</f>
        <v>2</v>
      </c>
      <c r="Q60" s="82">
        <f>IF('No modificar!!'!AJ54=1,'No modificar!!'!Y54,IF('No modificar!!'!AJ55=1,'No modificar!!'!Y55,IF('No modificar!!'!AJ56=1,'No modificar!!'!Y56,'No modificar!!'!Y57)))</f>
        <v>4</v>
      </c>
      <c r="R60" s="82">
        <f>IF('No modificar!!'!AJ54=1,'No modificar!!'!Z54,IF('No modificar!!'!AJ55=1,'No modificar!!'!Z55,IF('No modificar!!'!AJ56=1,'No modificar!!'!Z56,'No modificar!!'!Z57)))</f>
        <v>7</v>
      </c>
      <c r="S60" s="82">
        <f>IF('No modificar!!'!AJ54=1,'No modificar!!'!AA54,IF('No modificar!!'!AJ55=1,'No modificar!!'!AA55,IF('No modificar!!'!AJ56=1,'No modificar!!'!AA56,'No modificar!!'!AA57)))</f>
        <v>-3</v>
      </c>
      <c r="T60" s="80">
        <f>IF('No modificar!!'!AJ54=1,'No modificar!!'!AB54,IF('No modificar!!'!AJ55=1,'No modificar!!'!AB55,IF('No modificar!!'!AJ56=1,'No modificar!!'!AB56,'No modificar!!'!AB57)))</f>
        <v>1</v>
      </c>
      <c r="U60" s="74"/>
      <c r="V60" s="75"/>
      <c r="W60" s="57"/>
      <c r="X60" s="39"/>
      <c r="Y60" s="39"/>
      <c r="Z60" s="39"/>
      <c r="AA60" s="39"/>
      <c r="AB60" s="39"/>
      <c r="AC60" s="39"/>
      <c r="AD60"/>
      <c r="AE60"/>
      <c r="AF60"/>
      <c r="AG60"/>
      <c r="AH60"/>
      <c r="AI60"/>
      <c r="AJ60"/>
      <c r="AK60"/>
      <c r="AL60"/>
      <c r="AM60"/>
    </row>
    <row r="61" spans="1:39">
      <c r="A61"/>
      <c r="B61" s="50"/>
      <c r="C61" s="51"/>
      <c r="D61" s="20" t="s">
        <v>125</v>
      </c>
      <c r="E61" s="51"/>
      <c r="F61" s="58" t="s">
        <v>126</v>
      </c>
      <c r="G61" s="81" t="str">
        <f>D58</f>
        <v>Alemania</v>
      </c>
      <c r="H61" s="98">
        <v>3</v>
      </c>
      <c r="I61" s="99">
        <v>1</v>
      </c>
      <c r="J61" s="100" t="str">
        <f>D61</f>
        <v>Corea del Sur</v>
      </c>
      <c r="K61" s="82"/>
      <c r="L61" s="84" t="s">
        <v>72</v>
      </c>
      <c r="M61" s="85" t="str">
        <f>IF('No modificar!!'!AJ54=0,'No modificar!!'!U54,IF('No modificar!!'!AJ55=0,'No modificar!!'!U55,IF('No modificar!!'!AJ56=0,'No modificar!!'!U56,'No modificar!!'!U57)))</f>
        <v>Suecia</v>
      </c>
      <c r="N61" s="86">
        <f>IF('No modificar!!'!AJ54=0,'No modificar!!'!V54,IF('No modificar!!'!AJ55=0,'No modificar!!'!V55,IF('No modificar!!'!AJ56=0,'No modificar!!'!V56,'No modificar!!'!V57)))</f>
        <v>0</v>
      </c>
      <c r="O61" s="87">
        <f>IF('No modificar!!'!AJ54=0,'No modificar!!'!W54,IF('No modificar!!'!AJ55=0,'No modificar!!'!W55,IF('No modificar!!'!AJ56=0,'No modificar!!'!W56,'No modificar!!'!W57)))</f>
        <v>1</v>
      </c>
      <c r="P61" s="87">
        <f>IF('No modificar!!'!AJ54=0,'No modificar!!'!X54,IF('No modificar!!'!AJ55=0,'No modificar!!'!X55,IF('No modificar!!'!AJ56=0,'No modificar!!'!X56,'No modificar!!'!X57)))</f>
        <v>2</v>
      </c>
      <c r="Q61" s="87">
        <f>IF('No modificar!!'!AJ54=0,'No modificar!!'!Y54,IF('No modificar!!'!AJ55=0,'No modificar!!'!Y55,IF('No modificar!!'!AJ56=0,'No modificar!!'!Y56,'No modificar!!'!Y57)))</f>
        <v>3</v>
      </c>
      <c r="R61" s="87">
        <f>IF('No modificar!!'!AJ54=0,'No modificar!!'!Z54,IF('No modificar!!'!AJ55=0,'No modificar!!'!Z55,IF('No modificar!!'!AJ56=0,'No modificar!!'!Z56,'No modificar!!'!Z57)))</f>
        <v>6</v>
      </c>
      <c r="S61" s="87">
        <f>IF('No modificar!!'!AJ54=0,'No modificar!!'!AA54,IF('No modificar!!'!AJ55=0,'No modificar!!'!AA55,IF('No modificar!!'!AJ56=0,'No modificar!!'!AA56,'No modificar!!'!AA57)))</f>
        <v>-3</v>
      </c>
      <c r="T61" s="85">
        <f>IF('No modificar!!'!AJ54=0,'No modificar!!'!AB54,IF('No modificar!!'!AJ55=0,'No modificar!!'!AB55,IF('No modificar!!'!AJ56=0,'No modificar!!'!AB56,'No modificar!!'!AB57)))</f>
        <v>1</v>
      </c>
      <c r="U61" s="74"/>
      <c r="V61" s="75"/>
      <c r="W61" s="57"/>
      <c r="X61" s="39"/>
      <c r="Y61" s="39"/>
      <c r="Z61" s="39"/>
      <c r="AA61" s="39"/>
      <c r="AB61" s="39"/>
      <c r="AC61" s="39"/>
      <c r="AD61"/>
      <c r="AE61"/>
      <c r="AF61"/>
      <c r="AG61"/>
      <c r="AH61"/>
      <c r="AI61"/>
      <c r="AJ61"/>
      <c r="AK61"/>
      <c r="AL61"/>
      <c r="AM61"/>
    </row>
    <row r="62" spans="1:39">
      <c r="A62"/>
      <c r="B62" s="50"/>
      <c r="C62" s="51"/>
      <c r="D62" s="51"/>
      <c r="E62" s="51"/>
      <c r="F62" s="58" t="s">
        <v>127</v>
      </c>
      <c r="G62" s="86" t="str">
        <f>D59</f>
        <v>México</v>
      </c>
      <c r="H62" s="101">
        <v>2</v>
      </c>
      <c r="I62" s="102">
        <v>1</v>
      </c>
      <c r="J62" s="103" t="str">
        <f>D60</f>
        <v>Suecia</v>
      </c>
      <c r="K62" s="82"/>
      <c r="L62" s="82"/>
      <c r="M62" s="97"/>
      <c r="N62" s="97"/>
      <c r="O62" s="97"/>
      <c r="P62" s="97"/>
      <c r="Q62" s="97"/>
      <c r="R62" s="97"/>
      <c r="S62" s="97"/>
      <c r="T62" s="97"/>
      <c r="U62" s="74"/>
      <c r="V62" s="75"/>
      <c r="W62" s="57"/>
      <c r="X62" s="39"/>
      <c r="Y62" s="39"/>
      <c r="Z62" s="39"/>
      <c r="AA62" s="39"/>
      <c r="AB62" s="39"/>
      <c r="AC62" s="39"/>
      <c r="AD62"/>
      <c r="AE62"/>
      <c r="AF62"/>
      <c r="AG62"/>
      <c r="AH62"/>
      <c r="AI62"/>
      <c r="AJ62"/>
      <c r="AK62"/>
      <c r="AL62"/>
      <c r="AM62"/>
    </row>
    <row r="63" spans="1:39">
      <c r="A63"/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20"/>
      <c r="M63" s="51"/>
      <c r="N63" s="51"/>
      <c r="O63" s="51"/>
      <c r="P63" s="51"/>
      <c r="Q63" s="51"/>
      <c r="R63" s="51"/>
      <c r="S63" s="51"/>
      <c r="T63" s="51"/>
      <c r="U63" s="104"/>
      <c r="V63" s="105"/>
      <c r="W63" s="57"/>
      <c r="X63" s="39"/>
      <c r="Y63" s="39"/>
      <c r="Z63" s="39"/>
      <c r="AA63" s="39"/>
      <c r="AB63" s="39"/>
      <c r="AC63" s="39"/>
      <c r="AD63"/>
      <c r="AE63"/>
      <c r="AF63"/>
      <c r="AG63"/>
      <c r="AH63"/>
      <c r="AI63"/>
      <c r="AJ63"/>
      <c r="AK63"/>
      <c r="AL63"/>
      <c r="AM63"/>
    </row>
    <row r="64" spans="1:39">
      <c r="A64"/>
      <c r="B64" s="50"/>
      <c r="C64" s="51"/>
      <c r="D64" s="51"/>
      <c r="E64" s="51"/>
      <c r="F64" s="51"/>
      <c r="G64" s="51"/>
      <c r="H64" s="51"/>
      <c r="I64" s="51"/>
      <c r="J64" s="51"/>
      <c r="K64" s="51"/>
      <c r="L64" s="20"/>
      <c r="M64" s="51"/>
      <c r="N64" s="51"/>
      <c r="O64" s="51"/>
      <c r="P64" s="51"/>
      <c r="Q64" s="51"/>
      <c r="R64" s="51"/>
      <c r="S64" s="51"/>
      <c r="T64" s="51"/>
      <c r="U64" s="104"/>
      <c r="V64" s="105"/>
      <c r="W64" s="57"/>
      <c r="X64" s="39"/>
      <c r="Y64" s="39"/>
      <c r="Z64" s="39"/>
      <c r="AA64" s="39"/>
      <c r="AB64" s="39"/>
      <c r="AC64" s="39"/>
      <c r="AD64"/>
      <c r="AE64"/>
      <c r="AF64"/>
      <c r="AG64"/>
      <c r="AH64"/>
      <c r="AI64"/>
      <c r="AJ64"/>
      <c r="AK64"/>
      <c r="AL64"/>
      <c r="AM64"/>
    </row>
    <row r="65" spans="1:39">
      <c r="A65"/>
      <c r="B65" s="50"/>
      <c r="C65" s="7" t="s">
        <v>128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106"/>
      <c r="V65" s="105"/>
      <c r="W65" s="57"/>
      <c r="X65" s="39"/>
      <c r="Y65" s="39"/>
      <c r="Z65" s="39"/>
      <c r="AA65" s="39"/>
      <c r="AB65" s="39"/>
      <c r="AC65" s="39"/>
      <c r="AD65"/>
      <c r="AE65"/>
      <c r="AF65"/>
      <c r="AG65"/>
      <c r="AH65"/>
      <c r="AI65"/>
      <c r="AJ65"/>
      <c r="AK65"/>
      <c r="AL65"/>
      <c r="AM65"/>
    </row>
    <row r="66" spans="1:39">
      <c r="A66"/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20"/>
      <c r="M66" s="51"/>
      <c r="N66" s="51"/>
      <c r="O66" s="51"/>
      <c r="P66" s="51"/>
      <c r="Q66" s="51"/>
      <c r="R66" s="51"/>
      <c r="S66" s="51"/>
      <c r="T66" s="51"/>
      <c r="U66" s="106"/>
      <c r="V66" s="105"/>
      <c r="W66" s="57"/>
      <c r="X66" s="39"/>
      <c r="Y66" s="39"/>
      <c r="Z66" s="39"/>
      <c r="AA66" s="39"/>
      <c r="AB66" s="39"/>
      <c r="AC66" s="39"/>
      <c r="AD66"/>
      <c r="AE66"/>
      <c r="AF66"/>
      <c r="AG66"/>
      <c r="AH66"/>
      <c r="AI66"/>
      <c r="AJ66"/>
      <c r="AK66"/>
      <c r="AL66"/>
      <c r="AM66"/>
    </row>
    <row r="67" spans="1:39">
      <c r="A67"/>
      <c r="B67" s="50"/>
      <c r="C67" s="51"/>
      <c r="D67" s="51"/>
      <c r="E67" s="51"/>
      <c r="F67" s="58" t="s">
        <v>129</v>
      </c>
      <c r="G67" s="92" t="str">
        <f>D68</f>
        <v>Bélgica</v>
      </c>
      <c r="H67" s="93">
        <v>3</v>
      </c>
      <c r="I67" s="94">
        <v>0</v>
      </c>
      <c r="J67" s="95" t="str">
        <f>D69</f>
        <v>Panamá</v>
      </c>
      <c r="K67" s="82"/>
      <c r="L67" s="82"/>
      <c r="M67" s="82"/>
      <c r="N67" s="63" t="s">
        <v>55</v>
      </c>
      <c r="O67" s="64" t="s">
        <v>56</v>
      </c>
      <c r="P67" s="64" t="s">
        <v>57</v>
      </c>
      <c r="Q67" s="64" t="s">
        <v>58</v>
      </c>
      <c r="R67" s="64" t="s">
        <v>59</v>
      </c>
      <c r="S67" s="64" t="s">
        <v>60</v>
      </c>
      <c r="T67" s="65" t="s">
        <v>61</v>
      </c>
      <c r="U67" s="74"/>
      <c r="V67" s="75"/>
      <c r="W67" s="57"/>
      <c r="X67" s="39"/>
      <c r="Y67" s="39"/>
      <c r="Z67" s="39"/>
      <c r="AA67" s="39"/>
      <c r="AB67" s="39"/>
      <c r="AC67" s="39"/>
      <c r="AD67"/>
      <c r="AE67"/>
      <c r="AF67"/>
      <c r="AG67"/>
      <c r="AH67"/>
      <c r="AI67"/>
      <c r="AJ67"/>
      <c r="AK67"/>
      <c r="AL67"/>
      <c r="AM67"/>
    </row>
    <row r="68" spans="1:39">
      <c r="A68"/>
      <c r="B68" s="50"/>
      <c r="C68" s="51"/>
      <c r="D68" s="20" t="s">
        <v>130</v>
      </c>
      <c r="E68" s="51"/>
      <c r="F68" s="58" t="s">
        <v>131</v>
      </c>
      <c r="G68" s="81" t="str">
        <f>D70</f>
        <v>Túnez</v>
      </c>
      <c r="H68" s="98">
        <v>1</v>
      </c>
      <c r="I68" s="99">
        <v>3</v>
      </c>
      <c r="J68" s="100" t="str">
        <f>D71</f>
        <v>Inglaterra</v>
      </c>
      <c r="K68" s="82"/>
      <c r="L68" s="63" t="s">
        <v>64</v>
      </c>
      <c r="M68" s="71" t="str">
        <f>IF('No modificar!!'!AJ64=3,'No modificar!!'!U64,IF('No modificar!!'!AJ65=3,'No modificar!!'!U65,IF('No modificar!!'!AJ66=3,'No modificar!!'!U66,'No modificar!!'!U67)))</f>
        <v>Inglaterra</v>
      </c>
      <c r="N68" s="72">
        <f>IF('No modificar!!'!AJ64=3,'No modificar!!'!V64,IF('No modificar!!'!AJ65=3,'No modificar!!'!V65,IF('No modificar!!'!AJ66=3,'No modificar!!'!V66,'No modificar!!'!V67)))</f>
        <v>3</v>
      </c>
      <c r="O68" s="73">
        <f>IF('No modificar!!'!AJ64=3,'No modificar!!'!W64,IF('No modificar!!'!AJ65=3,'No modificar!!'!W65,IF('No modificar!!'!AJ66=3,'No modificar!!'!W66,'No modificar!!'!W67)))</f>
        <v>0</v>
      </c>
      <c r="P68" s="73">
        <f>IF('No modificar!!'!AJ64=3,'No modificar!!'!X64,IF('No modificar!!'!AJ65=3,'No modificar!!'!X65,IF('No modificar!!'!AJ66=3,'No modificar!!'!X66,'No modificar!!'!X67)))</f>
        <v>0</v>
      </c>
      <c r="Q68" s="73">
        <f>IF('No modificar!!'!AJ64=3,'No modificar!!'!Y64,IF('No modificar!!'!AJ65=3,'No modificar!!'!Y65,IF('No modificar!!'!AJ66=3,'No modificar!!'!Y66,'No modificar!!'!Y67)))</f>
        <v>9</v>
      </c>
      <c r="R68" s="73">
        <f>IF('No modificar!!'!AJ64=3,'No modificar!!'!Z64,IF('No modificar!!'!AJ65=3,'No modificar!!'!Z65,IF('No modificar!!'!AJ66=3,'No modificar!!'!Z66,'No modificar!!'!Z67)))</f>
        <v>4</v>
      </c>
      <c r="S68" s="73">
        <f>IF('No modificar!!'!AJ64=3,'No modificar!!'!AA64,IF('No modificar!!'!AJ65=3,'No modificar!!'!AA65,IF('No modificar!!'!AJ66=3,'No modificar!!'!AA66,'No modificar!!'!AA67)))</f>
        <v>5</v>
      </c>
      <c r="T68" s="71">
        <f>IF('No modificar!!'!AJ64=3,'No modificar!!'!AB64,IF('No modificar!!'!AJ65=3,'No modificar!!'!AB65,IF('No modificar!!'!AJ66=3,'No modificar!!'!AB66,'No modificar!!'!AB67)))</f>
        <v>9</v>
      </c>
      <c r="U68" s="74" t="str">
        <f>IF(AND(T68=T69,S68=S69,Q68=Q69),"!!"," ")</f>
        <v xml:space="preserve"> </v>
      </c>
      <c r="V68" s="75" t="str">
        <f>IF(AND(T68=T69,S68=S69,Q68=Q69),"El 1° se decide por Fair Play"," ")</f>
        <v xml:space="preserve"> </v>
      </c>
      <c r="W68" s="57"/>
      <c r="X68" s="39"/>
      <c r="Y68" s="39"/>
      <c r="Z68" s="39"/>
      <c r="AA68" s="39"/>
      <c r="AB68" s="39"/>
      <c r="AC68" s="39"/>
      <c r="AD68"/>
      <c r="AE68"/>
      <c r="AF68"/>
      <c r="AG68"/>
      <c r="AH68"/>
      <c r="AI68"/>
      <c r="AJ68"/>
      <c r="AK68"/>
      <c r="AL68"/>
      <c r="AM68"/>
    </row>
    <row r="69" spans="1:39">
      <c r="A69"/>
      <c r="B69" s="50"/>
      <c r="C69" s="51"/>
      <c r="D69" s="20" t="s">
        <v>132</v>
      </c>
      <c r="E69" s="51"/>
      <c r="F69" s="58" t="s">
        <v>133</v>
      </c>
      <c r="G69" s="81" t="str">
        <f>D68</f>
        <v>Bélgica</v>
      </c>
      <c r="H69" s="98">
        <v>2</v>
      </c>
      <c r="I69" s="99">
        <v>0</v>
      </c>
      <c r="J69" s="100" t="str">
        <f>D70</f>
        <v>Túnez</v>
      </c>
      <c r="K69" s="82"/>
      <c r="L69" s="76" t="s">
        <v>67</v>
      </c>
      <c r="M69" s="77" t="str">
        <f>IF('No modificar!!'!AJ64=2,'No modificar!!'!U64,IF('No modificar!!'!AJ65=2,'No modificar!!'!U65,IF('No modificar!!'!AJ66=2,'No modificar!!'!U66,'No modificar!!'!U67)))</f>
        <v>Bélgica</v>
      </c>
      <c r="N69" s="78">
        <f>IF('No modificar!!'!AJ64=2,'No modificar!!'!V64,IF('No modificar!!'!AJ65=2,'No modificar!!'!V65,IF('No modificar!!'!AJ66=2,'No modificar!!'!V66,'No modificar!!'!V67)))</f>
        <v>2</v>
      </c>
      <c r="O69" s="79">
        <f>IF('No modificar!!'!AJ64=2,'No modificar!!'!W64,IF('No modificar!!'!AJ65=2,'No modificar!!'!W65,IF('No modificar!!'!AJ66=2,'No modificar!!'!W66,'No modificar!!'!W67)))</f>
        <v>0</v>
      </c>
      <c r="P69" s="79">
        <f>IF('No modificar!!'!AJ64=2,'No modificar!!'!X64,IF('No modificar!!'!AJ65=2,'No modificar!!'!X65,IF('No modificar!!'!AJ66=2,'No modificar!!'!X66,'No modificar!!'!X67)))</f>
        <v>1</v>
      </c>
      <c r="Q69" s="79">
        <f>IF('No modificar!!'!AJ64=2,'No modificar!!'!Y64,IF('No modificar!!'!AJ65=2,'No modificar!!'!Y65,IF('No modificar!!'!AJ66=2,'No modificar!!'!Y66,'No modificar!!'!Y67)))</f>
        <v>7</v>
      </c>
      <c r="R69" s="79">
        <f>IF('No modificar!!'!AJ64=2,'No modificar!!'!Z64,IF('No modificar!!'!AJ65=2,'No modificar!!'!Z65,IF('No modificar!!'!AJ66=2,'No modificar!!'!Z66,'No modificar!!'!Z67)))</f>
        <v>3</v>
      </c>
      <c r="S69" s="79">
        <f>IF('No modificar!!'!AJ64=2,'No modificar!!'!AA64,IF('No modificar!!'!AJ65=2,'No modificar!!'!AA65,IF('No modificar!!'!AJ66=2,'No modificar!!'!AA66,'No modificar!!'!AA67)))</f>
        <v>4</v>
      </c>
      <c r="T69" s="77">
        <f>IF('No modificar!!'!AJ64=2,'No modificar!!'!AB64,IF('No modificar!!'!AJ65=2,'No modificar!!'!AB65,IF('No modificar!!'!AJ66=2,'No modificar!!'!AB66,'No modificar!!'!AB67)))</f>
        <v>6</v>
      </c>
      <c r="U69" s="74" t="str">
        <f>IF(AND(T69=T70,S69=S70,Q69=Q70),"!!"," ")</f>
        <v xml:space="preserve"> </v>
      </c>
      <c r="V69" s="75" t="str">
        <f>IF(AND(T69=T70,S69=S70,Q69=Q70),"El 2° se decide por Fair Play"," ")</f>
        <v xml:space="preserve"> </v>
      </c>
      <c r="W69" s="57"/>
      <c r="X69" s="39"/>
      <c r="Y69" s="39"/>
      <c r="Z69" s="39"/>
      <c r="AA69" s="39"/>
      <c r="AB69" s="39"/>
      <c r="AC69" s="39"/>
      <c r="AD69"/>
      <c r="AE69"/>
      <c r="AF69"/>
      <c r="AG69"/>
      <c r="AH69"/>
      <c r="AI69"/>
      <c r="AJ69"/>
      <c r="AK69"/>
      <c r="AL69"/>
      <c r="AM69"/>
    </row>
    <row r="70" spans="1:39">
      <c r="A70"/>
      <c r="B70" s="50"/>
      <c r="C70" s="51"/>
      <c r="D70" s="20" t="s">
        <v>134</v>
      </c>
      <c r="E70" s="51"/>
      <c r="F70" s="58" t="s">
        <v>135</v>
      </c>
      <c r="G70" s="81" t="str">
        <f>D69</f>
        <v>Panamá</v>
      </c>
      <c r="H70" s="98">
        <v>1</v>
      </c>
      <c r="I70" s="99">
        <v>3</v>
      </c>
      <c r="J70" s="100" t="str">
        <f>D71</f>
        <v>Inglaterra</v>
      </c>
      <c r="K70" s="82"/>
      <c r="L70" s="76" t="s">
        <v>70</v>
      </c>
      <c r="M70" s="80" t="str">
        <f>IF('No modificar!!'!AJ64=1,'No modificar!!'!U64,IF('No modificar!!'!AJ65=1,'No modificar!!'!U65,IF('No modificar!!'!AJ66=1,'No modificar!!'!U66,'No modificar!!'!U67)))</f>
        <v>Panamá</v>
      </c>
      <c r="N70" s="81">
        <f>IF('No modificar!!'!AJ64=1,'No modificar!!'!V64,IF('No modificar!!'!AJ65=1,'No modificar!!'!V65,IF('No modificar!!'!AJ66=1,'No modificar!!'!V66,'No modificar!!'!V67)))</f>
        <v>1</v>
      </c>
      <c r="O70" s="82">
        <f>IF('No modificar!!'!AJ64=1,'No modificar!!'!W64,IF('No modificar!!'!AJ65=1,'No modificar!!'!W65,IF('No modificar!!'!AJ66=1,'No modificar!!'!W66,'No modificar!!'!W67)))</f>
        <v>0</v>
      </c>
      <c r="P70" s="82">
        <f>IF('No modificar!!'!AJ64=1,'No modificar!!'!X64,IF('No modificar!!'!AJ65=1,'No modificar!!'!X65,IF('No modificar!!'!AJ66=1,'No modificar!!'!X66,'No modificar!!'!X67)))</f>
        <v>2</v>
      </c>
      <c r="Q70" s="82">
        <f>IF('No modificar!!'!AJ64=1,'No modificar!!'!Y64,IF('No modificar!!'!AJ65=1,'No modificar!!'!Y65,IF('No modificar!!'!AJ66=1,'No modificar!!'!Y66,'No modificar!!'!Y67)))</f>
        <v>3</v>
      </c>
      <c r="R70" s="82">
        <f>IF('No modificar!!'!AJ64=1,'No modificar!!'!Z64,IF('No modificar!!'!AJ65=1,'No modificar!!'!Z65,IF('No modificar!!'!AJ66=1,'No modificar!!'!Z66,'No modificar!!'!Z67)))</f>
        <v>7</v>
      </c>
      <c r="S70" s="82">
        <f>IF('No modificar!!'!AJ64=1,'No modificar!!'!AA64,IF('No modificar!!'!AJ65=1,'No modificar!!'!AA65,IF('No modificar!!'!AJ66=1,'No modificar!!'!AA66,'No modificar!!'!AA67)))</f>
        <v>-4</v>
      </c>
      <c r="T70" s="80">
        <f>IF('No modificar!!'!AJ64=1,'No modificar!!'!AB64,IF('No modificar!!'!AJ65=1,'No modificar!!'!AB65,IF('No modificar!!'!AJ66=1,'No modificar!!'!AB66,'No modificar!!'!AB67)))</f>
        <v>3</v>
      </c>
      <c r="U70" s="74"/>
      <c r="V70" s="75"/>
      <c r="W70" s="57"/>
      <c r="X70" s="39"/>
      <c r="Y70" s="39"/>
      <c r="Z70" s="39"/>
      <c r="AA70" s="39"/>
      <c r="AB70" s="39"/>
      <c r="AC70" s="39"/>
      <c r="AD70"/>
      <c r="AE70"/>
      <c r="AF70"/>
      <c r="AG70"/>
      <c r="AH70"/>
      <c r="AI70"/>
      <c r="AJ70"/>
      <c r="AK70"/>
      <c r="AL70"/>
      <c r="AM70"/>
    </row>
    <row r="71" spans="1:39">
      <c r="A71"/>
      <c r="B71" s="50"/>
      <c r="C71" s="51"/>
      <c r="D71" s="20" t="s">
        <v>136</v>
      </c>
      <c r="E71" s="51"/>
      <c r="F71" s="58" t="s">
        <v>137</v>
      </c>
      <c r="G71" s="81" t="str">
        <f>D68</f>
        <v>Bélgica</v>
      </c>
      <c r="H71" s="98">
        <v>2</v>
      </c>
      <c r="I71" s="99">
        <v>3</v>
      </c>
      <c r="J71" s="100" t="str">
        <f>D71</f>
        <v>Inglaterra</v>
      </c>
      <c r="K71" s="82"/>
      <c r="L71" s="84" t="s">
        <v>72</v>
      </c>
      <c r="M71" s="85" t="str">
        <f>IF('No modificar!!'!AJ64=0,'No modificar!!'!U64,IF('No modificar!!'!AJ65=0,'No modificar!!'!U65,IF('No modificar!!'!AJ66=0,'No modificar!!'!U66,'No modificar!!'!U67)))</f>
        <v>Túnez</v>
      </c>
      <c r="N71" s="86">
        <f>IF('No modificar!!'!AJ64=0,'No modificar!!'!V64,IF('No modificar!!'!AJ65=0,'No modificar!!'!V65,IF('No modificar!!'!AJ66=0,'No modificar!!'!V66,'No modificar!!'!V67)))</f>
        <v>0</v>
      </c>
      <c r="O71" s="87">
        <f>IF('No modificar!!'!AJ64=0,'No modificar!!'!W64,IF('No modificar!!'!AJ65=0,'No modificar!!'!W65,IF('No modificar!!'!AJ66=0,'No modificar!!'!W66,'No modificar!!'!W67)))</f>
        <v>0</v>
      </c>
      <c r="P71" s="87">
        <f>IF('No modificar!!'!AJ64=0,'No modificar!!'!X64,IF('No modificar!!'!AJ65=0,'No modificar!!'!X65,IF('No modificar!!'!AJ66=0,'No modificar!!'!X66,'No modificar!!'!X67)))</f>
        <v>3</v>
      </c>
      <c r="Q71" s="87">
        <f>IF('No modificar!!'!AJ64=0,'No modificar!!'!Y64,IF('No modificar!!'!AJ65=0,'No modificar!!'!Y65,IF('No modificar!!'!AJ66=0,'No modificar!!'!Y66,'No modificar!!'!Y67)))</f>
        <v>2</v>
      </c>
      <c r="R71" s="87">
        <f>IF('No modificar!!'!AJ64=0,'No modificar!!'!Z64,IF('No modificar!!'!AJ65=0,'No modificar!!'!Z65,IF('No modificar!!'!AJ66=0,'No modificar!!'!Z66,'No modificar!!'!Z67)))</f>
        <v>7</v>
      </c>
      <c r="S71" s="87">
        <f>IF('No modificar!!'!AJ64=0,'No modificar!!'!AA64,IF('No modificar!!'!AJ65=0,'No modificar!!'!AA65,IF('No modificar!!'!AJ66=0,'No modificar!!'!AA66,'No modificar!!'!AA67)))</f>
        <v>-5</v>
      </c>
      <c r="T71" s="85">
        <f>IF('No modificar!!'!AJ64=0,'No modificar!!'!AB64,IF('No modificar!!'!AJ65=0,'No modificar!!'!AB65,IF('No modificar!!'!AJ66=0,'No modificar!!'!AB66,'No modificar!!'!AB67)))</f>
        <v>0</v>
      </c>
      <c r="U71" s="74"/>
      <c r="V71" s="75"/>
      <c r="W71" s="57"/>
      <c r="X71" s="39"/>
      <c r="Y71" s="39"/>
      <c r="Z71" s="39"/>
      <c r="AA71" s="39"/>
      <c r="AB71" s="39"/>
      <c r="AC71" s="39"/>
      <c r="AD71"/>
      <c r="AE71"/>
      <c r="AF71"/>
      <c r="AG71"/>
      <c r="AH71"/>
      <c r="AI71"/>
      <c r="AJ71"/>
      <c r="AK71"/>
      <c r="AL71"/>
      <c r="AM71"/>
    </row>
    <row r="72" spans="1:39">
      <c r="A72"/>
      <c r="B72" s="50"/>
      <c r="C72" s="51"/>
      <c r="D72" s="51"/>
      <c r="E72" s="51"/>
      <c r="F72" s="58" t="s">
        <v>138</v>
      </c>
      <c r="G72" s="86" t="str">
        <f>D69</f>
        <v>Panamá</v>
      </c>
      <c r="H72" s="101">
        <v>2</v>
      </c>
      <c r="I72" s="102">
        <v>1</v>
      </c>
      <c r="J72" s="103" t="str">
        <f>D70</f>
        <v>Túnez</v>
      </c>
      <c r="K72" s="82"/>
      <c r="L72" s="82"/>
      <c r="M72" s="97"/>
      <c r="N72" s="97"/>
      <c r="O72" s="97"/>
      <c r="P72" s="97"/>
      <c r="Q72" s="97"/>
      <c r="R72" s="97"/>
      <c r="S72" s="97"/>
      <c r="T72" s="97"/>
      <c r="U72" s="74"/>
      <c r="V72" s="75"/>
      <c r="W72" s="57"/>
      <c r="X72" s="39"/>
      <c r="Y72" s="39"/>
      <c r="Z72" s="39"/>
      <c r="AA72" s="39"/>
      <c r="AB72" s="39"/>
      <c r="AC72" s="39"/>
      <c r="AD72"/>
      <c r="AE72"/>
      <c r="AF72"/>
      <c r="AG72"/>
      <c r="AH72"/>
      <c r="AI72"/>
      <c r="AJ72"/>
      <c r="AK72"/>
      <c r="AL72"/>
      <c r="AM72"/>
    </row>
    <row r="73" spans="1:39">
      <c r="A73"/>
      <c r="B73" s="50"/>
      <c r="C73" s="51"/>
      <c r="D73" s="51"/>
      <c r="E73" s="51"/>
      <c r="F73" s="51"/>
      <c r="G73" s="51"/>
      <c r="H73" s="51"/>
      <c r="I73" s="51"/>
      <c r="J73" s="51"/>
      <c r="K73" s="51"/>
      <c r="L73" s="20"/>
      <c r="M73" s="51"/>
      <c r="N73" s="51"/>
      <c r="O73" s="51"/>
      <c r="P73" s="51"/>
      <c r="Q73" s="51"/>
      <c r="R73" s="51"/>
      <c r="S73" s="51"/>
      <c r="T73" s="51"/>
      <c r="U73" s="104"/>
      <c r="V73" s="105"/>
      <c r="W73" s="57"/>
      <c r="X73" s="39"/>
      <c r="Y73" s="39"/>
      <c r="Z73" s="39"/>
      <c r="AA73" s="39"/>
      <c r="AB73" s="39"/>
      <c r="AC73" s="39"/>
      <c r="AD73"/>
      <c r="AE73"/>
      <c r="AF73"/>
      <c r="AG73"/>
      <c r="AH73"/>
      <c r="AI73"/>
      <c r="AJ73"/>
      <c r="AK73"/>
      <c r="AL73"/>
      <c r="AM73"/>
    </row>
    <row r="74" spans="1:39">
      <c r="A74"/>
      <c r="B74" s="50"/>
      <c r="C74" s="51"/>
      <c r="D74" s="51"/>
      <c r="E74" s="51"/>
      <c r="F74" s="51"/>
      <c r="G74" s="51"/>
      <c r="H74" s="51"/>
      <c r="I74" s="51"/>
      <c r="J74" s="51"/>
      <c r="K74" s="51"/>
      <c r="L74" s="20"/>
      <c r="M74" s="51"/>
      <c r="N74" s="51"/>
      <c r="O74" s="51"/>
      <c r="P74" s="51"/>
      <c r="Q74" s="51"/>
      <c r="R74" s="51"/>
      <c r="S74" s="51"/>
      <c r="T74" s="51"/>
      <c r="U74" s="104"/>
      <c r="V74" s="105"/>
      <c r="W74" s="57"/>
      <c r="X74" s="39"/>
      <c r="Y74" s="39"/>
      <c r="Z74" s="39"/>
      <c r="AA74" s="39"/>
      <c r="AB74" s="39"/>
      <c r="AC74" s="39"/>
      <c r="AD74"/>
      <c r="AE74"/>
      <c r="AF74"/>
      <c r="AG74"/>
      <c r="AH74"/>
      <c r="AI74"/>
      <c r="AJ74"/>
      <c r="AK74"/>
      <c r="AL74"/>
      <c r="AM74"/>
    </row>
    <row r="75" spans="1:39">
      <c r="A75"/>
      <c r="B75" s="50"/>
      <c r="C75" s="7" t="s">
        <v>139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106"/>
      <c r="V75" s="105"/>
      <c r="W75" s="57"/>
      <c r="X75" s="39"/>
      <c r="Y75" s="39"/>
      <c r="Z75" s="39"/>
      <c r="AA75" s="39"/>
      <c r="AB75" s="39"/>
      <c r="AC75" s="39"/>
      <c r="AD75"/>
      <c r="AE75"/>
      <c r="AF75"/>
      <c r="AG75"/>
      <c r="AH75"/>
      <c r="AI75"/>
      <c r="AJ75"/>
      <c r="AK75"/>
      <c r="AL75"/>
      <c r="AM75"/>
    </row>
    <row r="76" spans="1:39">
      <c r="A76"/>
      <c r="B76" s="50"/>
      <c r="C76" s="51"/>
      <c r="D76" s="51"/>
      <c r="E76" s="51"/>
      <c r="F76" s="51"/>
      <c r="G76" s="51"/>
      <c r="H76" s="51"/>
      <c r="I76" s="51"/>
      <c r="J76" s="51"/>
      <c r="K76" s="51"/>
      <c r="L76" s="20"/>
      <c r="M76" s="51"/>
      <c r="N76" s="51"/>
      <c r="O76" s="51"/>
      <c r="P76" s="51"/>
      <c r="Q76" s="51"/>
      <c r="R76" s="51"/>
      <c r="S76" s="51"/>
      <c r="T76" s="51"/>
      <c r="U76" s="106"/>
      <c r="V76" s="105"/>
      <c r="W76" s="57"/>
      <c r="X76" s="39"/>
      <c r="Y76" s="39"/>
      <c r="Z76" s="39"/>
      <c r="AA76" s="39"/>
      <c r="AB76" s="39"/>
      <c r="AC76" s="39"/>
      <c r="AD76"/>
      <c r="AE76"/>
      <c r="AF76"/>
      <c r="AG76"/>
      <c r="AH76"/>
      <c r="AI76"/>
      <c r="AJ76"/>
      <c r="AK76"/>
      <c r="AL76"/>
      <c r="AM76"/>
    </row>
    <row r="77" spans="1:39">
      <c r="A77"/>
      <c r="B77" s="50"/>
      <c r="C77" s="51"/>
      <c r="D77" s="51"/>
      <c r="E77" s="51"/>
      <c r="F77" s="58" t="s">
        <v>140</v>
      </c>
      <c r="G77" s="92" t="str">
        <f>D78</f>
        <v>Polonia</v>
      </c>
      <c r="H77" s="93">
        <v>1</v>
      </c>
      <c r="I77" s="94">
        <v>0</v>
      </c>
      <c r="J77" s="95" t="str">
        <f>D79</f>
        <v>Senegal</v>
      </c>
      <c r="K77" s="82"/>
      <c r="L77" s="82"/>
      <c r="M77" s="82"/>
      <c r="N77" s="63" t="s">
        <v>55</v>
      </c>
      <c r="O77" s="64" t="s">
        <v>56</v>
      </c>
      <c r="P77" s="64" t="s">
        <v>57</v>
      </c>
      <c r="Q77" s="64" t="s">
        <v>58</v>
      </c>
      <c r="R77" s="64" t="s">
        <v>59</v>
      </c>
      <c r="S77" s="64" t="s">
        <v>60</v>
      </c>
      <c r="T77" s="65" t="s">
        <v>61</v>
      </c>
      <c r="U77" s="74"/>
      <c r="V77" s="75"/>
      <c r="W77" s="57"/>
      <c r="X77" s="39"/>
      <c r="Y77" s="39"/>
      <c r="Z77" s="39"/>
      <c r="AA77" s="39"/>
      <c r="AB77" s="39"/>
      <c r="AC77" s="39"/>
      <c r="AD77"/>
      <c r="AE77"/>
      <c r="AF77"/>
      <c r="AG77"/>
      <c r="AH77"/>
      <c r="AI77"/>
      <c r="AJ77"/>
      <c r="AK77"/>
      <c r="AL77"/>
      <c r="AM77"/>
    </row>
    <row r="78" spans="1:39">
      <c r="A78"/>
      <c r="B78" s="50"/>
      <c r="C78" s="51"/>
      <c r="D78" s="20" t="s">
        <v>141</v>
      </c>
      <c r="E78" s="51"/>
      <c r="F78" s="58" t="s">
        <v>142</v>
      </c>
      <c r="G78" s="81" t="str">
        <f>D80</f>
        <v>Colombia</v>
      </c>
      <c r="H78" s="98">
        <v>3</v>
      </c>
      <c r="I78" s="99">
        <v>1</v>
      </c>
      <c r="J78" s="100" t="str">
        <f>D81</f>
        <v>Japón</v>
      </c>
      <c r="K78" s="82"/>
      <c r="L78" s="63" t="s">
        <v>64</v>
      </c>
      <c r="M78" s="71" t="str">
        <f>IF('No modificar!!'!AJ74=3,'No modificar!!'!U74,IF('No modificar!!'!AJ75=3,'No modificar!!'!U75,IF('No modificar!!'!AJ76=3,'No modificar!!'!U76,'No modificar!!'!U77)))</f>
        <v>Colombia</v>
      </c>
      <c r="N78" s="72">
        <f>IF('No modificar!!'!AJ74=3,'No modificar!!'!V74,IF('No modificar!!'!AJ75=3,'No modificar!!'!V75,IF('No modificar!!'!AJ76=3,'No modificar!!'!V76,'No modificar!!'!V77)))</f>
        <v>3</v>
      </c>
      <c r="O78" s="73">
        <f>IF('No modificar!!'!AJ74=3,'No modificar!!'!W74,IF('No modificar!!'!AJ75=3,'No modificar!!'!W75,IF('No modificar!!'!AJ76=3,'No modificar!!'!W76,'No modificar!!'!W77)))</f>
        <v>0</v>
      </c>
      <c r="P78" s="73">
        <f>IF('No modificar!!'!AJ74=3,'No modificar!!'!X74,IF('No modificar!!'!AJ75=3,'No modificar!!'!X75,IF('No modificar!!'!AJ76=3,'No modificar!!'!X76,'No modificar!!'!X77)))</f>
        <v>0</v>
      </c>
      <c r="Q78" s="73">
        <f>IF('No modificar!!'!AJ74=3,'No modificar!!'!Y74,IF('No modificar!!'!AJ75=3,'No modificar!!'!Y75,IF('No modificar!!'!AJ76=3,'No modificar!!'!Y76,'No modificar!!'!Y77)))</f>
        <v>7</v>
      </c>
      <c r="R78" s="73">
        <f>IF('No modificar!!'!AJ74=3,'No modificar!!'!Z74,IF('No modificar!!'!AJ75=3,'No modificar!!'!Z75,IF('No modificar!!'!AJ76=3,'No modificar!!'!Z76,'No modificar!!'!Z77)))</f>
        <v>2</v>
      </c>
      <c r="S78" s="73">
        <f>IF('No modificar!!'!AJ74=3,'No modificar!!'!AA74,IF('No modificar!!'!AJ75=3,'No modificar!!'!AA75,IF('No modificar!!'!AJ76=3,'No modificar!!'!AA76,'No modificar!!'!AA77)))</f>
        <v>5</v>
      </c>
      <c r="T78" s="71">
        <f>IF('No modificar!!'!AJ74=3,'No modificar!!'!AB74,IF('No modificar!!'!AJ75=3,'No modificar!!'!AB75,IF('No modificar!!'!AJ76=3,'No modificar!!'!AB76,'No modificar!!'!AB77)))</f>
        <v>9</v>
      </c>
      <c r="U78" s="74" t="str">
        <f>IF(AND(T78=T79,S78=S79,Q78=Q79),"!!"," ")</f>
        <v xml:space="preserve"> </v>
      </c>
      <c r="V78" s="75" t="str">
        <f>IF(AND(T78=T79,S78=S79,Q78=Q79),"El 1° se decide por Fair Play"," ")</f>
        <v xml:space="preserve"> </v>
      </c>
      <c r="W78" s="57"/>
      <c r="X78" s="39"/>
      <c r="Y78" s="39"/>
      <c r="Z78" s="39"/>
      <c r="AA78" s="39"/>
      <c r="AB78" s="39"/>
      <c r="AC78" s="39"/>
      <c r="AD78"/>
      <c r="AE78"/>
      <c r="AF78"/>
      <c r="AG78"/>
      <c r="AH78"/>
      <c r="AI78"/>
      <c r="AJ78"/>
      <c r="AK78"/>
      <c r="AL78"/>
      <c r="AM78"/>
    </row>
    <row r="79" spans="1:39">
      <c r="A79"/>
      <c r="B79" s="50"/>
      <c r="C79" s="51"/>
      <c r="D79" s="20" t="s">
        <v>143</v>
      </c>
      <c r="E79" s="51"/>
      <c r="F79" s="58" t="s">
        <v>144</v>
      </c>
      <c r="G79" s="81" t="str">
        <f>D78</f>
        <v>Polonia</v>
      </c>
      <c r="H79" s="98">
        <v>1</v>
      </c>
      <c r="I79" s="99">
        <v>2</v>
      </c>
      <c r="J79" s="100" t="str">
        <f>D80</f>
        <v>Colombia</v>
      </c>
      <c r="K79" s="82"/>
      <c r="L79" s="76" t="s">
        <v>67</v>
      </c>
      <c r="M79" s="77" t="str">
        <f>IF('No modificar!!'!AJ74=2,'No modificar!!'!U74,IF('No modificar!!'!AJ75=2,'No modificar!!'!U75,IF('No modificar!!'!AJ76=2,'No modificar!!'!U76,'No modificar!!'!U77)))</f>
        <v>Polonia</v>
      </c>
      <c r="N79" s="78">
        <f>IF('No modificar!!'!AJ74=2,'No modificar!!'!V74,IF('No modificar!!'!AJ75=2,'No modificar!!'!V75,IF('No modificar!!'!AJ76=2,'No modificar!!'!V76,'No modificar!!'!V77)))</f>
        <v>1</v>
      </c>
      <c r="O79" s="79">
        <f>IF('No modificar!!'!AJ74=2,'No modificar!!'!W74,IF('No modificar!!'!AJ75=2,'No modificar!!'!W75,IF('No modificar!!'!AJ76=2,'No modificar!!'!W76,'No modificar!!'!W77)))</f>
        <v>1</v>
      </c>
      <c r="P79" s="79">
        <f>IF('No modificar!!'!AJ74=2,'No modificar!!'!X74,IF('No modificar!!'!AJ75=2,'No modificar!!'!X75,IF('No modificar!!'!AJ76=2,'No modificar!!'!X76,'No modificar!!'!X77)))</f>
        <v>1</v>
      </c>
      <c r="Q79" s="79">
        <f>IF('No modificar!!'!AJ74=2,'No modificar!!'!Y74,IF('No modificar!!'!AJ75=2,'No modificar!!'!Y75,IF('No modificar!!'!AJ76=2,'No modificar!!'!Y76,'No modificar!!'!Y77)))</f>
        <v>3</v>
      </c>
      <c r="R79" s="79">
        <f>IF('No modificar!!'!AJ74=2,'No modificar!!'!Z74,IF('No modificar!!'!AJ75=2,'No modificar!!'!Z75,IF('No modificar!!'!AJ76=2,'No modificar!!'!Z76,'No modificar!!'!Z77)))</f>
        <v>3</v>
      </c>
      <c r="S79" s="79">
        <f>IF('No modificar!!'!AJ74=2,'No modificar!!'!AA74,IF('No modificar!!'!AJ75=2,'No modificar!!'!AA75,IF('No modificar!!'!AJ76=2,'No modificar!!'!AA76,'No modificar!!'!AA77)))</f>
        <v>0</v>
      </c>
      <c r="T79" s="77">
        <f>IF('No modificar!!'!AJ74=2,'No modificar!!'!AB74,IF('No modificar!!'!AJ75=2,'No modificar!!'!AB75,IF('No modificar!!'!AJ76=2,'No modificar!!'!AB76,'No modificar!!'!AB77)))</f>
        <v>4</v>
      </c>
      <c r="U79" s="74" t="str">
        <f>IF(AND(T79=T80,S79=S80,Q79=Q80),"!!"," ")</f>
        <v xml:space="preserve"> </v>
      </c>
      <c r="V79" s="75" t="str">
        <f>IF(AND(T79=T80,S79=S80,Q79=Q80),"El 2° se decide por Fair Play"," ")</f>
        <v xml:space="preserve"> </v>
      </c>
      <c r="W79" s="57"/>
      <c r="X79" s="39"/>
      <c r="Y79" s="39"/>
      <c r="Z79" s="39"/>
      <c r="AA79" s="39"/>
      <c r="AB79" s="39"/>
      <c r="AC79" s="39"/>
      <c r="AD79"/>
      <c r="AE79"/>
      <c r="AF79"/>
      <c r="AG79"/>
      <c r="AH79"/>
      <c r="AI79"/>
      <c r="AJ79"/>
      <c r="AK79"/>
      <c r="AL79"/>
      <c r="AM79"/>
    </row>
    <row r="80" spans="1:39">
      <c r="A80"/>
      <c r="B80" s="50"/>
      <c r="C80" s="51"/>
      <c r="D80" s="20" t="s">
        <v>145</v>
      </c>
      <c r="E80" s="51"/>
      <c r="F80" s="58" t="s">
        <v>146</v>
      </c>
      <c r="G80" s="81" t="str">
        <f>D79</f>
        <v>Senegal</v>
      </c>
      <c r="H80" s="98">
        <v>1</v>
      </c>
      <c r="I80" s="99">
        <v>2</v>
      </c>
      <c r="J80" s="100" t="str">
        <f>D81</f>
        <v>Japón</v>
      </c>
      <c r="K80" s="82"/>
      <c r="L80" s="76" t="s">
        <v>70</v>
      </c>
      <c r="M80" s="80" t="str">
        <f>IF('No modificar!!'!AJ74=1,'No modificar!!'!U74,IF('No modificar!!'!AJ75=1,'No modificar!!'!U75,IF('No modificar!!'!AJ76=1,'No modificar!!'!U76,'No modificar!!'!U77)))</f>
        <v>Japón</v>
      </c>
      <c r="N80" s="81">
        <f>IF('No modificar!!'!AJ74=1,'No modificar!!'!V74,IF('No modificar!!'!AJ75=1,'No modificar!!'!V75,IF('No modificar!!'!AJ76=1,'No modificar!!'!V76,'No modificar!!'!V77)))</f>
        <v>1</v>
      </c>
      <c r="O80" s="82">
        <f>IF('No modificar!!'!AJ74=1,'No modificar!!'!W74,IF('No modificar!!'!AJ75=1,'No modificar!!'!W75,IF('No modificar!!'!AJ76=1,'No modificar!!'!W76,'No modificar!!'!W77)))</f>
        <v>1</v>
      </c>
      <c r="P80" s="82">
        <f>IF('No modificar!!'!AJ74=1,'No modificar!!'!X74,IF('No modificar!!'!AJ75=1,'No modificar!!'!X75,IF('No modificar!!'!AJ76=1,'No modificar!!'!X76,'No modificar!!'!X77)))</f>
        <v>1</v>
      </c>
      <c r="Q80" s="82">
        <f>IF('No modificar!!'!AJ74=1,'No modificar!!'!Y74,IF('No modificar!!'!AJ75=1,'No modificar!!'!Y75,IF('No modificar!!'!AJ76=1,'No modificar!!'!Y76,'No modificar!!'!Y77)))</f>
        <v>4</v>
      </c>
      <c r="R80" s="82">
        <f>IF('No modificar!!'!AJ74=1,'No modificar!!'!Z74,IF('No modificar!!'!AJ75=1,'No modificar!!'!Z75,IF('No modificar!!'!AJ76=1,'No modificar!!'!Z76,'No modificar!!'!Z77)))</f>
        <v>5</v>
      </c>
      <c r="S80" s="82">
        <f>IF('No modificar!!'!AJ74=1,'No modificar!!'!AA74,IF('No modificar!!'!AJ75=1,'No modificar!!'!AA75,IF('No modificar!!'!AJ76=1,'No modificar!!'!AA76,'No modificar!!'!AA77)))</f>
        <v>-1</v>
      </c>
      <c r="T80" s="80">
        <f>IF('No modificar!!'!AJ74=1,'No modificar!!'!AB74,IF('No modificar!!'!AJ75=1,'No modificar!!'!AB75,IF('No modificar!!'!AJ76=1,'No modificar!!'!AB76,'No modificar!!'!AB77)))</f>
        <v>4</v>
      </c>
      <c r="U80" s="74"/>
      <c r="V80" s="75"/>
      <c r="W80" s="57"/>
      <c r="X80" s="39"/>
      <c r="Y80" s="39"/>
      <c r="Z80" s="39"/>
      <c r="AA80" s="39"/>
      <c r="AB80" s="39"/>
      <c r="AC80" s="39"/>
      <c r="AD80"/>
      <c r="AE80"/>
      <c r="AF80"/>
      <c r="AG80"/>
      <c r="AH80"/>
      <c r="AI80"/>
      <c r="AJ80"/>
      <c r="AK80"/>
      <c r="AL80"/>
      <c r="AM80"/>
    </row>
    <row r="81" spans="1:39">
      <c r="A81"/>
      <c r="B81" s="50"/>
      <c r="C81" s="51"/>
      <c r="D81" s="20" t="s">
        <v>147</v>
      </c>
      <c r="E81" s="51"/>
      <c r="F81" s="58" t="s">
        <v>148</v>
      </c>
      <c r="G81" s="81" t="str">
        <f>D78</f>
        <v>Polonia</v>
      </c>
      <c r="H81" s="98">
        <v>1</v>
      </c>
      <c r="I81" s="99">
        <v>1</v>
      </c>
      <c r="J81" s="100" t="str">
        <f>D81</f>
        <v>Japón</v>
      </c>
      <c r="K81" s="82"/>
      <c r="L81" s="84" t="s">
        <v>72</v>
      </c>
      <c r="M81" s="85" t="str">
        <f>IF('No modificar!!'!AJ74=0,'No modificar!!'!U74,IF('No modificar!!'!AJ75=0,'No modificar!!'!U75,IF('No modificar!!'!AJ76=0,'No modificar!!'!U76,'No modificar!!'!U77)))</f>
        <v>Senegal</v>
      </c>
      <c r="N81" s="86">
        <f>IF('No modificar!!'!AJ74=0,'No modificar!!'!V74,IF('No modificar!!'!AJ75=0,'No modificar!!'!V75,IF('No modificar!!'!AJ76=0,'No modificar!!'!V76,'No modificar!!'!V77)))</f>
        <v>0</v>
      </c>
      <c r="O81" s="87">
        <f>IF('No modificar!!'!AJ74=0,'No modificar!!'!W74,IF('No modificar!!'!AJ75=0,'No modificar!!'!W75,IF('No modificar!!'!AJ76=0,'No modificar!!'!W76,'No modificar!!'!W77)))</f>
        <v>0</v>
      </c>
      <c r="P81" s="87">
        <f>IF('No modificar!!'!AJ74=0,'No modificar!!'!X74,IF('No modificar!!'!AJ75=0,'No modificar!!'!X75,IF('No modificar!!'!AJ76=0,'No modificar!!'!X76,'No modificar!!'!X77)))</f>
        <v>3</v>
      </c>
      <c r="Q81" s="87">
        <f>IF('No modificar!!'!AJ74=0,'No modificar!!'!Y74,IF('No modificar!!'!AJ75=0,'No modificar!!'!Y75,IF('No modificar!!'!AJ76=0,'No modificar!!'!Y76,'No modificar!!'!Y77)))</f>
        <v>1</v>
      </c>
      <c r="R81" s="87">
        <f>IF('No modificar!!'!AJ74=0,'No modificar!!'!Z74,IF('No modificar!!'!AJ75=0,'No modificar!!'!Z75,IF('No modificar!!'!AJ76=0,'No modificar!!'!Z76,'No modificar!!'!Z77)))</f>
        <v>5</v>
      </c>
      <c r="S81" s="87">
        <f>IF('No modificar!!'!AJ74=0,'No modificar!!'!AA74,IF('No modificar!!'!AJ75=0,'No modificar!!'!AA75,IF('No modificar!!'!AJ76=0,'No modificar!!'!AA76,'No modificar!!'!AA77)))</f>
        <v>-4</v>
      </c>
      <c r="T81" s="85">
        <f>IF('No modificar!!'!AJ74=0,'No modificar!!'!AB74,IF('No modificar!!'!AJ75=0,'No modificar!!'!AB75,IF('No modificar!!'!AJ76=0,'No modificar!!'!AB76,'No modificar!!'!AB77)))</f>
        <v>0</v>
      </c>
      <c r="U81" s="74"/>
      <c r="V81" s="75"/>
      <c r="W81" s="57"/>
      <c r="X81" s="39"/>
      <c r="Y81" s="39"/>
      <c r="Z81" s="39"/>
      <c r="AA81" s="39"/>
      <c r="AB81" s="39"/>
      <c r="AC81" s="39"/>
      <c r="AD81"/>
      <c r="AE81"/>
      <c r="AF81"/>
      <c r="AG81"/>
      <c r="AH81"/>
      <c r="AI81"/>
      <c r="AJ81"/>
      <c r="AK81"/>
      <c r="AL81"/>
      <c r="AM81"/>
    </row>
    <row r="82" spans="1:39">
      <c r="A82"/>
      <c r="B82" s="50"/>
      <c r="C82" s="51"/>
      <c r="D82" s="51"/>
      <c r="E82" s="51"/>
      <c r="F82" s="58" t="s">
        <v>149</v>
      </c>
      <c r="G82" s="86" t="str">
        <f>D79</f>
        <v>Senegal</v>
      </c>
      <c r="H82" s="101">
        <v>0</v>
      </c>
      <c r="I82" s="102">
        <v>2</v>
      </c>
      <c r="J82" s="103" t="str">
        <f>D80</f>
        <v>Colombia</v>
      </c>
      <c r="K82" s="82"/>
      <c r="L82" s="82"/>
      <c r="M82" s="97"/>
      <c r="N82" s="97"/>
      <c r="O82" s="97"/>
      <c r="P82" s="97"/>
      <c r="Q82" s="97"/>
      <c r="R82" s="97"/>
      <c r="S82" s="97"/>
      <c r="T82" s="97"/>
      <c r="U82" s="96"/>
      <c r="V82" s="97"/>
      <c r="W82" s="57"/>
      <c r="X82" s="39"/>
      <c r="Y82" s="39"/>
      <c r="Z82" s="39"/>
      <c r="AA82" s="39"/>
      <c r="AB82" s="39"/>
      <c r="AC82" s="39"/>
      <c r="AD82"/>
      <c r="AE82"/>
      <c r="AF82"/>
      <c r="AG82"/>
      <c r="AH82"/>
      <c r="AI82"/>
      <c r="AJ82"/>
      <c r="AK82"/>
      <c r="AL82"/>
      <c r="AM82"/>
    </row>
    <row r="83" spans="1:39">
      <c r="A83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24"/>
      <c r="M83" s="108"/>
      <c r="N83" s="108"/>
      <c r="O83" s="108"/>
      <c r="P83" s="108"/>
      <c r="Q83" s="108"/>
      <c r="R83" s="108"/>
      <c r="S83" s="108"/>
      <c r="T83" s="108"/>
      <c r="U83" s="109"/>
      <c r="V83" s="108"/>
      <c r="W83" s="110"/>
      <c r="X83" s="39"/>
      <c r="Y83" s="39"/>
      <c r="Z83" s="39"/>
      <c r="AA83" s="39"/>
      <c r="AB83" s="39"/>
      <c r="AC83" s="39"/>
      <c r="AD83"/>
      <c r="AE83"/>
      <c r="AF83"/>
      <c r="AG83"/>
      <c r="AH83"/>
      <c r="AI83"/>
      <c r="AJ83"/>
      <c r="AK83"/>
      <c r="AL83"/>
      <c r="AM83"/>
    </row>
    <row r="84" spans="1:39" s="40" customFormat="1">
      <c r="A84" s="39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2"/>
      <c r="M84" s="111"/>
      <c r="N84" s="111"/>
      <c r="O84" s="111"/>
      <c r="P84" s="111"/>
      <c r="Q84" s="111"/>
      <c r="R84" s="111"/>
      <c r="S84" s="111"/>
      <c r="T84" s="111"/>
      <c r="U84" s="113"/>
      <c r="V84" s="111"/>
      <c r="W84" s="111"/>
      <c r="X84" s="39"/>
      <c r="Y84" s="39"/>
      <c r="Z84" s="39"/>
      <c r="AA84" s="39"/>
      <c r="AB84" s="39"/>
      <c r="AC84" s="39"/>
    </row>
    <row r="85" spans="1:39"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2"/>
      <c r="M85" s="111"/>
      <c r="N85" s="111"/>
      <c r="O85" s="111"/>
      <c r="P85" s="111"/>
      <c r="Q85" s="111"/>
      <c r="R85" s="111"/>
      <c r="S85" s="111"/>
      <c r="T85" s="111"/>
      <c r="U85" s="113"/>
      <c r="V85" s="111"/>
      <c r="W85" s="111"/>
      <c r="X85" s="39"/>
      <c r="Y85" s="39"/>
      <c r="Z85" s="39"/>
      <c r="AA85" s="39"/>
      <c r="AB85" s="39"/>
      <c r="AC85" s="39"/>
      <c r="AE85" s="40"/>
      <c r="AF85" s="40"/>
      <c r="AG85" s="40"/>
      <c r="AH85" s="40"/>
      <c r="AI85" s="40"/>
    </row>
    <row r="86" spans="1:39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2"/>
      <c r="M86" s="111"/>
      <c r="N86" s="111"/>
      <c r="O86" s="111"/>
      <c r="P86" s="111"/>
      <c r="Q86" s="111"/>
      <c r="R86" s="111"/>
      <c r="S86" s="111"/>
      <c r="T86" s="111"/>
      <c r="U86" s="113"/>
      <c r="V86" s="111"/>
      <c r="W86" s="111"/>
      <c r="X86" s="39"/>
      <c r="Y86" s="39"/>
      <c r="Z86" s="39"/>
      <c r="AA86" s="39"/>
      <c r="AB86" s="39"/>
      <c r="AC86" s="39"/>
      <c r="AE86" s="40"/>
      <c r="AF86" s="40"/>
      <c r="AG86" s="40"/>
      <c r="AH86" s="40"/>
      <c r="AI86" s="40"/>
    </row>
    <row r="87" spans="1:39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2"/>
      <c r="M87" s="111"/>
      <c r="N87" s="111"/>
      <c r="O87" s="111"/>
      <c r="P87" s="111"/>
      <c r="Q87" s="111"/>
      <c r="R87" s="111"/>
      <c r="S87" s="111"/>
      <c r="T87" s="111"/>
      <c r="U87" s="113"/>
      <c r="V87" s="111"/>
      <c r="W87" s="111"/>
      <c r="X87" s="39"/>
      <c r="Y87" s="39"/>
      <c r="Z87" s="39"/>
      <c r="AA87" s="39"/>
      <c r="AB87" s="39"/>
      <c r="AC87" s="39"/>
      <c r="AE87" s="40"/>
      <c r="AF87" s="40"/>
      <c r="AG87" s="40"/>
      <c r="AH87" s="40"/>
      <c r="AI87" s="40"/>
    </row>
    <row r="88" spans="1:39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2"/>
      <c r="M88" s="111"/>
      <c r="N88" s="111"/>
      <c r="O88" s="111"/>
      <c r="P88" s="111"/>
      <c r="Q88" s="111"/>
      <c r="R88" s="111"/>
      <c r="S88" s="111"/>
      <c r="T88" s="111"/>
      <c r="U88" s="113"/>
      <c r="V88" s="111"/>
      <c r="W88" s="111"/>
      <c r="X88" s="39"/>
      <c r="Y88" s="39"/>
      <c r="Z88" s="39"/>
      <c r="AA88" s="39"/>
      <c r="AB88" s="39"/>
      <c r="AC88" s="39"/>
      <c r="AE88" s="40"/>
      <c r="AF88" s="40"/>
      <c r="AG88" s="40"/>
      <c r="AH88" s="40"/>
      <c r="AI88" s="40"/>
    </row>
    <row r="89" spans="1:39"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2"/>
      <c r="M89" s="111"/>
      <c r="N89" s="111"/>
      <c r="O89" s="111"/>
      <c r="P89" s="111"/>
      <c r="Q89" s="111"/>
      <c r="R89" s="111"/>
      <c r="S89" s="111"/>
      <c r="T89" s="111"/>
      <c r="U89" s="113"/>
      <c r="V89" s="111"/>
      <c r="W89" s="111"/>
      <c r="X89" s="39"/>
      <c r="Y89" s="39"/>
      <c r="Z89" s="39"/>
      <c r="AA89" s="39"/>
      <c r="AB89" s="39"/>
      <c r="AC89" s="39"/>
      <c r="AE89" s="40"/>
      <c r="AF89" s="40"/>
      <c r="AG89" s="40"/>
      <c r="AH89" s="40"/>
      <c r="AI89" s="40"/>
    </row>
    <row r="90" spans="1:39"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2"/>
      <c r="M90" s="111"/>
      <c r="N90" s="111"/>
      <c r="O90" s="111"/>
      <c r="P90" s="111"/>
      <c r="Q90" s="111"/>
      <c r="R90" s="111"/>
      <c r="S90" s="111"/>
      <c r="T90" s="111"/>
      <c r="U90" s="113"/>
      <c r="V90" s="111"/>
      <c r="W90" s="111"/>
      <c r="X90" s="39"/>
      <c r="Y90" s="39"/>
      <c r="Z90" s="39"/>
      <c r="AA90" s="39"/>
      <c r="AB90" s="39"/>
      <c r="AC90" s="39"/>
      <c r="AE90" s="40"/>
      <c r="AF90" s="40"/>
      <c r="AG90" s="40"/>
      <c r="AH90" s="40"/>
      <c r="AI90" s="40"/>
    </row>
    <row r="91" spans="1:39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1"/>
      <c r="N91" s="111"/>
      <c r="O91" s="111"/>
      <c r="P91" s="111"/>
      <c r="Q91" s="111"/>
      <c r="R91" s="111"/>
      <c r="S91" s="111"/>
      <c r="T91" s="111"/>
      <c r="U91" s="113"/>
      <c r="V91" s="111"/>
      <c r="W91" s="111"/>
      <c r="AE91" s="40"/>
      <c r="AF91" s="40"/>
      <c r="AG91" s="40"/>
      <c r="AH91" s="40"/>
      <c r="AI91" s="40"/>
    </row>
    <row r="92" spans="1:39"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2"/>
      <c r="M92" s="111"/>
      <c r="N92" s="111"/>
      <c r="O92" s="111"/>
      <c r="P92" s="111"/>
      <c r="Q92" s="111"/>
      <c r="R92" s="111"/>
      <c r="S92" s="111"/>
      <c r="T92" s="111"/>
      <c r="U92" s="113"/>
      <c r="V92" s="111"/>
      <c r="W92" s="111"/>
      <c r="AE92" s="40"/>
      <c r="AF92" s="40"/>
      <c r="AG92" s="40"/>
      <c r="AH92" s="40"/>
      <c r="AI92" s="40"/>
    </row>
    <row r="93" spans="1:39"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2"/>
      <c r="M93" s="111"/>
      <c r="N93" s="111"/>
      <c r="O93" s="111"/>
      <c r="P93" s="111"/>
      <c r="Q93" s="111"/>
      <c r="R93" s="111"/>
      <c r="S93" s="111"/>
      <c r="T93" s="111"/>
      <c r="U93" s="113"/>
      <c r="V93" s="111"/>
      <c r="W93" s="111"/>
      <c r="AE93" s="40"/>
      <c r="AF93" s="40"/>
      <c r="AG93" s="40"/>
      <c r="AH93" s="40"/>
      <c r="AI93" s="40"/>
    </row>
    <row r="94" spans="1:39"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2"/>
      <c r="M94" s="111"/>
      <c r="N94" s="111"/>
      <c r="O94" s="111"/>
      <c r="P94" s="111"/>
      <c r="Q94" s="111"/>
      <c r="R94" s="111"/>
      <c r="S94" s="111"/>
      <c r="T94" s="111"/>
      <c r="U94" s="113"/>
      <c r="V94" s="111"/>
      <c r="W94" s="111"/>
      <c r="AE94" s="40"/>
      <c r="AF94" s="40"/>
      <c r="AG94" s="40"/>
      <c r="AH94" s="40"/>
      <c r="AI94" s="40"/>
    </row>
    <row r="95" spans="1:39"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2"/>
      <c r="M95" s="111"/>
      <c r="N95" s="111"/>
      <c r="O95" s="111"/>
      <c r="P95" s="111"/>
      <c r="Q95" s="111"/>
      <c r="R95" s="111"/>
      <c r="S95" s="111"/>
      <c r="T95" s="111"/>
      <c r="U95" s="113"/>
      <c r="V95" s="111"/>
      <c r="W95" s="111"/>
      <c r="AE95" s="40"/>
      <c r="AF95" s="40"/>
      <c r="AG95" s="40"/>
      <c r="AH95" s="40"/>
      <c r="AI95" s="40"/>
    </row>
    <row r="96" spans="1:39"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2"/>
      <c r="M96" s="111"/>
      <c r="N96" s="111"/>
      <c r="O96" s="111"/>
      <c r="P96" s="111"/>
      <c r="Q96" s="111"/>
      <c r="R96" s="111"/>
      <c r="S96" s="111"/>
      <c r="T96" s="111"/>
      <c r="U96" s="113"/>
      <c r="V96" s="111"/>
      <c r="W96" s="111"/>
      <c r="AE96" s="40"/>
      <c r="AF96" s="40"/>
      <c r="AG96" s="40"/>
      <c r="AH96" s="40"/>
      <c r="AI96" s="40"/>
    </row>
    <row r="97" spans="2:35"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2"/>
      <c r="M97" s="111"/>
      <c r="N97" s="111"/>
      <c r="O97" s="111"/>
      <c r="P97" s="111"/>
      <c r="Q97" s="111"/>
      <c r="R97" s="111"/>
      <c r="S97" s="111"/>
      <c r="T97" s="111"/>
      <c r="U97" s="113"/>
      <c r="V97" s="111"/>
      <c r="W97" s="111"/>
      <c r="AE97" s="40"/>
      <c r="AF97" s="40"/>
      <c r="AG97" s="40"/>
      <c r="AH97" s="40"/>
      <c r="AI97" s="40"/>
    </row>
    <row r="98" spans="2:35"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2"/>
      <c r="M98" s="111"/>
      <c r="N98" s="111"/>
      <c r="O98" s="111"/>
      <c r="P98" s="111"/>
      <c r="Q98" s="111"/>
      <c r="R98" s="111"/>
      <c r="S98" s="111"/>
      <c r="T98" s="111"/>
      <c r="U98" s="113"/>
      <c r="V98" s="111"/>
      <c r="W98" s="111"/>
      <c r="AE98" s="40"/>
      <c r="AF98" s="40"/>
      <c r="AG98" s="40"/>
      <c r="AH98" s="40"/>
      <c r="AI98" s="40"/>
    </row>
    <row r="99" spans="2:35"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1"/>
      <c r="N99" s="111"/>
      <c r="O99" s="111"/>
      <c r="P99" s="111"/>
      <c r="Q99" s="111"/>
      <c r="R99" s="111"/>
      <c r="S99" s="111"/>
      <c r="T99" s="111"/>
      <c r="U99" s="113"/>
      <c r="V99" s="111"/>
      <c r="W99" s="111"/>
      <c r="AE99" s="40"/>
      <c r="AF99" s="40"/>
      <c r="AG99" s="40"/>
      <c r="AH99" s="40"/>
      <c r="AI99" s="40"/>
    </row>
    <row r="100" spans="2:35"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1"/>
      <c r="N100" s="111"/>
      <c r="O100" s="111"/>
      <c r="P100" s="111"/>
      <c r="Q100" s="111"/>
      <c r="R100" s="111"/>
      <c r="S100" s="111"/>
      <c r="T100" s="111"/>
      <c r="U100" s="113"/>
      <c r="V100" s="111"/>
      <c r="W100" s="111"/>
      <c r="AE100" s="40"/>
      <c r="AF100" s="40"/>
      <c r="AG100" s="40"/>
      <c r="AH100" s="40"/>
      <c r="AI100" s="40"/>
    </row>
    <row r="101" spans="2:35"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1"/>
      <c r="N101" s="111"/>
      <c r="O101" s="111"/>
      <c r="P101" s="111"/>
      <c r="Q101" s="111"/>
      <c r="R101" s="111"/>
      <c r="S101" s="111"/>
      <c r="T101" s="111"/>
      <c r="U101" s="113"/>
      <c r="V101" s="111"/>
      <c r="W101" s="111"/>
      <c r="AE101" s="40"/>
      <c r="AF101" s="40"/>
      <c r="AG101" s="40"/>
      <c r="AH101" s="40"/>
      <c r="AI101" s="40"/>
    </row>
    <row r="102" spans="2:35"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1"/>
      <c r="N102" s="111"/>
      <c r="O102" s="111"/>
      <c r="P102" s="111"/>
      <c r="Q102" s="111"/>
      <c r="R102" s="111"/>
      <c r="S102" s="111"/>
      <c r="T102" s="111"/>
      <c r="U102" s="113"/>
      <c r="V102" s="111"/>
      <c r="W102" s="111"/>
      <c r="AE102" s="40"/>
      <c r="AF102" s="40"/>
      <c r="AG102" s="40"/>
      <c r="AH102" s="40"/>
      <c r="AI102" s="40"/>
    </row>
    <row r="103" spans="2:35"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2"/>
      <c r="M103" s="111"/>
      <c r="N103" s="111"/>
      <c r="O103" s="111"/>
      <c r="P103" s="111"/>
      <c r="Q103" s="111"/>
      <c r="R103" s="111"/>
      <c r="S103" s="111"/>
      <c r="T103" s="111"/>
      <c r="U103" s="113"/>
      <c r="V103" s="111"/>
      <c r="W103" s="111"/>
      <c r="AE103" s="40"/>
      <c r="AF103" s="40"/>
      <c r="AG103" s="40"/>
      <c r="AH103" s="40"/>
      <c r="AI103" s="40"/>
    </row>
    <row r="104" spans="2:35"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2"/>
      <c r="M104" s="111"/>
      <c r="N104" s="111"/>
      <c r="O104" s="111"/>
      <c r="P104" s="111"/>
      <c r="Q104" s="111"/>
      <c r="R104" s="111"/>
      <c r="S104" s="111"/>
      <c r="T104" s="111"/>
      <c r="U104" s="113"/>
      <c r="V104" s="111"/>
      <c r="W104" s="111"/>
      <c r="AE104" s="40"/>
      <c r="AF104" s="40"/>
      <c r="AG104" s="40"/>
      <c r="AH104" s="40"/>
      <c r="AI104" s="40"/>
    </row>
    <row r="105" spans="2:35"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2"/>
      <c r="M105" s="111"/>
      <c r="N105" s="111"/>
      <c r="O105" s="111"/>
      <c r="P105" s="111"/>
      <c r="Q105" s="111"/>
      <c r="R105" s="111"/>
      <c r="S105" s="111"/>
      <c r="T105" s="111"/>
      <c r="U105" s="113"/>
      <c r="V105" s="111"/>
      <c r="W105" s="111"/>
      <c r="AE105" s="40"/>
      <c r="AF105" s="40"/>
      <c r="AG105" s="40"/>
      <c r="AH105" s="40"/>
      <c r="AI105" s="40"/>
    </row>
    <row r="106" spans="2:35"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2"/>
      <c r="M106" s="111"/>
      <c r="N106" s="111"/>
      <c r="O106" s="111"/>
      <c r="P106" s="111"/>
      <c r="Q106" s="111"/>
      <c r="R106" s="111"/>
      <c r="S106" s="111"/>
      <c r="T106" s="111"/>
      <c r="U106" s="113"/>
      <c r="V106" s="111"/>
      <c r="W106" s="111"/>
      <c r="AE106" s="40"/>
      <c r="AF106" s="40"/>
      <c r="AG106" s="40"/>
      <c r="AH106" s="40"/>
      <c r="AI106" s="40"/>
    </row>
    <row r="107" spans="2:35"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2"/>
      <c r="M107" s="111"/>
      <c r="N107" s="111"/>
      <c r="O107" s="111"/>
      <c r="P107" s="111"/>
      <c r="Q107" s="111"/>
      <c r="R107" s="111"/>
      <c r="S107" s="111"/>
      <c r="T107" s="111"/>
      <c r="U107" s="113"/>
      <c r="V107" s="111"/>
      <c r="W107" s="111"/>
      <c r="AE107" s="40"/>
      <c r="AF107" s="40"/>
      <c r="AG107" s="40"/>
      <c r="AH107" s="40"/>
      <c r="AI107" s="40"/>
    </row>
    <row r="108" spans="2:35"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2"/>
      <c r="M108" s="111"/>
      <c r="N108" s="111"/>
      <c r="O108" s="111"/>
      <c r="P108" s="111"/>
      <c r="Q108" s="111"/>
      <c r="R108" s="111"/>
      <c r="S108" s="111"/>
      <c r="T108" s="111"/>
      <c r="U108" s="113"/>
      <c r="V108" s="111"/>
      <c r="W108" s="111"/>
      <c r="AE108" s="40"/>
      <c r="AF108" s="40"/>
      <c r="AG108" s="40"/>
      <c r="AH108" s="40"/>
      <c r="AI108" s="40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opLeftCell="A10" zoomScaleNormal="100" workbookViewId="0">
      <selection activeCell="P17" sqref="P17"/>
    </sheetView>
  </sheetViews>
  <sheetFormatPr baseColWidth="10" defaultColWidth="9.140625" defaultRowHeight="15"/>
  <cols>
    <col min="1" max="1" width="2.7109375" style="39"/>
    <col min="2" max="2" width="3.7109375" style="114"/>
    <col min="3" max="3" width="10.42578125" style="114"/>
    <col min="4" max="4" width="13.140625" style="114"/>
    <col min="5" max="6" width="3.7109375" style="114"/>
    <col min="7" max="7" width="17.5703125" style="13"/>
    <col min="8" max="8" width="3.7109375" style="13"/>
    <col min="9" max="9" width="3.7109375" style="114"/>
    <col min="10" max="10" width="18.7109375" style="13"/>
    <col min="11" max="11" width="3.7109375" style="13"/>
    <col min="12" max="12" width="7.42578125" style="114"/>
    <col min="13" max="13" width="16.7109375" style="13"/>
    <col min="14" max="14" width="3.7109375" style="13"/>
    <col min="15" max="15" width="3.7109375" style="114"/>
    <col min="16" max="16" width="15.7109375" style="13"/>
    <col min="17" max="17" width="3.7109375" style="13"/>
    <col min="18" max="18" width="3.7109375" style="114"/>
    <col min="19" max="19" width="15.7109375" style="13"/>
    <col min="20" max="20" width="3.7109375" style="114"/>
    <col min="21" max="25" width="11.42578125" style="40"/>
    <col min="26" max="1025" width="10.5703125"/>
  </cols>
  <sheetData>
    <row r="1" spans="1:30" s="39" customFormat="1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30" s="41" customFormat="1">
      <c r="A2" s="39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39"/>
      <c r="S2" s="39"/>
      <c r="T2" s="39"/>
      <c r="U2" s="39"/>
      <c r="V2" s="39"/>
      <c r="W2" s="39"/>
      <c r="X2" s="39"/>
      <c r="Y2" s="39"/>
      <c r="Z2" s="39"/>
    </row>
    <row r="3" spans="1:30" ht="16.5">
      <c r="A3"/>
      <c r="B3" s="19"/>
      <c r="C3" s="6" t="s">
        <v>150</v>
      </c>
      <c r="D3" s="6"/>
      <c r="E3" s="6"/>
      <c r="F3" s="20"/>
      <c r="G3" s="5" t="s">
        <v>151</v>
      </c>
      <c r="H3" s="5"/>
      <c r="I3" s="115"/>
      <c r="J3" s="6" t="s">
        <v>152</v>
      </c>
      <c r="K3" s="6"/>
      <c r="L3" s="115"/>
      <c r="M3" s="20"/>
      <c r="N3" s="20"/>
      <c r="O3" s="20"/>
      <c r="P3" s="20"/>
      <c r="Q3" s="21"/>
      <c r="R3" s="116"/>
      <c r="S3" s="116"/>
      <c r="T3" s="116"/>
      <c r="U3" s="116"/>
      <c r="V3" s="116"/>
      <c r="W3" s="116"/>
      <c r="X3" s="116"/>
      <c r="Y3" s="116"/>
      <c r="Z3" s="116"/>
      <c r="AA3" s="117"/>
      <c r="AB3" s="118"/>
      <c r="AC3" s="118"/>
      <c r="AD3" s="119"/>
    </row>
    <row r="4" spans="1:30" s="41" customFormat="1">
      <c r="A4" s="3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51"/>
      <c r="N4" s="51"/>
      <c r="O4" s="20"/>
      <c r="P4" s="20"/>
      <c r="Q4" s="21"/>
      <c r="R4" s="39"/>
      <c r="S4" s="39"/>
      <c r="T4" s="39"/>
      <c r="U4" s="39"/>
      <c r="V4" s="39"/>
      <c r="W4" s="39"/>
      <c r="X4" s="39"/>
      <c r="Y4" s="39"/>
      <c r="Z4" s="39"/>
    </row>
    <row r="5" spans="1:30" s="41" customFormat="1">
      <c r="A5" s="3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83"/>
      <c r="N5" s="66"/>
      <c r="O5" s="20"/>
      <c r="P5" s="20"/>
      <c r="Q5" s="21"/>
      <c r="R5" s="39"/>
      <c r="S5" s="39"/>
      <c r="T5" s="39"/>
      <c r="U5" s="39"/>
      <c r="V5" s="39"/>
      <c r="W5" s="39"/>
      <c r="X5" s="39"/>
      <c r="Y5" s="39"/>
      <c r="Z5" s="39"/>
    </row>
    <row r="6" spans="1:30">
      <c r="B6" s="19"/>
      <c r="C6" s="4" t="s">
        <v>153</v>
      </c>
      <c r="D6" s="4"/>
      <c r="E6" s="4"/>
      <c r="F6" s="20"/>
      <c r="G6" s="20"/>
      <c r="H6" s="20"/>
      <c r="I6" s="20"/>
      <c r="J6" s="20"/>
      <c r="K6" s="20"/>
      <c r="L6" s="20"/>
      <c r="M6" s="83"/>
      <c r="N6" s="51"/>
      <c r="O6" s="20"/>
      <c r="P6" s="20"/>
      <c r="Q6" s="21"/>
      <c r="R6" s="39"/>
      <c r="S6" s="39"/>
      <c r="T6" s="39"/>
      <c r="U6" s="39"/>
      <c r="V6" s="39"/>
      <c r="W6" s="39"/>
      <c r="X6" s="39"/>
      <c r="Y6" s="39"/>
      <c r="Z6" s="39"/>
    </row>
    <row r="7" spans="1:30">
      <c r="A7"/>
      <c r="B7" s="19"/>
      <c r="C7" s="120" t="s">
        <v>154</v>
      </c>
      <c r="D7" s="121" t="str">
        <f>IF(AND('Fase de grupos'!T8='Fase de grupos'!T9,'Fase de grupos'!S8='Fase de grupos'!S9,'Fase de grupos'!Q8='Fase de grupos'!Q9),"Manualmente",'Fase de grupos'!M8)</f>
        <v>Uruguay</v>
      </c>
      <c r="E7" s="122">
        <v>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39"/>
      <c r="S7" s="39"/>
      <c r="T7" s="39"/>
      <c r="U7" s="39"/>
      <c r="V7" s="39"/>
      <c r="W7" s="39"/>
      <c r="X7" s="39"/>
      <c r="Y7" s="39"/>
      <c r="Z7" s="39"/>
      <c r="AA7" s="41"/>
    </row>
    <row r="8" spans="1:30" s="18" customFormat="1">
      <c r="A8" s="39"/>
      <c r="B8" s="19"/>
      <c r="C8" s="120" t="s">
        <v>155</v>
      </c>
      <c r="D8" s="121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22">
        <v>1</v>
      </c>
      <c r="F8" s="20"/>
      <c r="G8" s="121" t="s">
        <v>156</v>
      </c>
      <c r="H8" s="121">
        <v>2</v>
      </c>
      <c r="I8" s="20"/>
      <c r="J8" s="20"/>
      <c r="K8" s="20"/>
      <c r="L8" s="20"/>
      <c r="M8" s="51"/>
      <c r="N8" s="51"/>
      <c r="O8" s="20"/>
      <c r="P8" s="20"/>
      <c r="Q8" s="21"/>
      <c r="R8" s="39"/>
      <c r="S8" s="39"/>
      <c r="T8" s="39"/>
      <c r="U8" s="39"/>
      <c r="V8" s="39"/>
      <c r="W8" s="39"/>
      <c r="X8" s="39"/>
      <c r="Y8" s="39"/>
      <c r="Z8" s="39"/>
      <c r="AA8" s="41"/>
    </row>
    <row r="9" spans="1:30">
      <c r="B9" s="19"/>
      <c r="C9" s="4" t="s">
        <v>157</v>
      </c>
      <c r="D9" s="4"/>
      <c r="E9" s="4"/>
      <c r="F9" s="20"/>
      <c r="G9" s="4" t="s">
        <v>158</v>
      </c>
      <c r="H9" s="4"/>
      <c r="I9" s="20"/>
      <c r="J9" s="121" t="str">
        <f>IF(H8&gt;H10,G8,IF(H10&gt;H8,G10,"Manualmente"))</f>
        <v>uruguay</v>
      </c>
      <c r="K9" s="121">
        <v>1</v>
      </c>
      <c r="L9" s="20"/>
      <c r="M9" s="20"/>
      <c r="N9" s="20"/>
      <c r="O9" s="20"/>
      <c r="P9" s="20"/>
      <c r="Q9" s="21"/>
      <c r="R9" s="39"/>
      <c r="S9" s="39"/>
      <c r="T9" s="39"/>
      <c r="U9" s="39"/>
      <c r="V9" s="39"/>
      <c r="W9" s="39"/>
      <c r="X9" s="39"/>
      <c r="Y9" s="39"/>
      <c r="Z9" s="39"/>
      <c r="AA9" s="41"/>
    </row>
    <row r="10" spans="1:30" ht="16.5">
      <c r="B10" s="19"/>
      <c r="C10" s="120" t="s">
        <v>159</v>
      </c>
      <c r="D10" s="121" t="str">
        <f>IF(AND('Fase de grupos'!T28='Fase de grupos'!T29,'Fase de grupos'!S28='Fase de grupos'!S29,'Fase de grupos'!Q28='Fase de grupos'!Q29),"Manualmente",'Fase de grupos'!M28)</f>
        <v>Francia</v>
      </c>
      <c r="E10" s="122">
        <v>3</v>
      </c>
      <c r="F10" s="20"/>
      <c r="G10" s="121" t="str">
        <f>IF(E10&gt;E11,D10,IF(E11&gt;E10,D11,"Manualmente"))</f>
        <v>Francia</v>
      </c>
      <c r="H10" s="121">
        <v>1</v>
      </c>
      <c r="I10" s="20"/>
      <c r="J10" s="20"/>
      <c r="K10" s="20"/>
      <c r="L10" s="20"/>
      <c r="M10" s="5" t="s">
        <v>160</v>
      </c>
      <c r="N10" s="5"/>
      <c r="O10" s="20"/>
      <c r="P10" s="114"/>
      <c r="Q10" s="21"/>
      <c r="R10" s="39"/>
      <c r="S10" s="39"/>
      <c r="T10" s="39"/>
      <c r="U10" s="39"/>
      <c r="V10" s="39"/>
      <c r="W10" s="39"/>
      <c r="X10" s="39"/>
      <c r="Y10" s="39"/>
      <c r="Z10" s="39"/>
      <c r="AA10" s="41"/>
    </row>
    <row r="11" spans="1:30">
      <c r="B11" s="19"/>
      <c r="C11" s="120" t="s">
        <v>161</v>
      </c>
      <c r="D11" s="121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22">
        <v>2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14"/>
      <c r="Q11" s="21"/>
      <c r="R11" s="39"/>
      <c r="S11" s="39"/>
      <c r="T11" s="39"/>
      <c r="U11" s="39"/>
      <c r="V11" s="39"/>
      <c r="W11" s="39"/>
      <c r="X11" s="39"/>
      <c r="Y11" s="39"/>
      <c r="Z11" s="39"/>
      <c r="AA11" s="41"/>
    </row>
    <row r="12" spans="1:30" s="18" customFormat="1">
      <c r="A12" s="39"/>
      <c r="B12" s="19"/>
      <c r="C12" s="51"/>
      <c r="D12" s="51"/>
      <c r="E12" s="51"/>
      <c r="F12" s="20"/>
      <c r="G12" s="20"/>
      <c r="H12" s="20"/>
      <c r="I12" s="20"/>
      <c r="J12" s="3" t="s">
        <v>162</v>
      </c>
      <c r="K12" s="3"/>
      <c r="L12" s="20"/>
      <c r="M12" s="123" t="str">
        <f>IF(K9&gt;K16,J9,IF(K16&gt;K9,J16,"Manualmente"))</f>
        <v>Brasil</v>
      </c>
      <c r="N12" s="124">
        <v>2</v>
      </c>
      <c r="O12" s="20"/>
      <c r="P12" s="83" t="s">
        <v>163</v>
      </c>
      <c r="Q12" s="21"/>
      <c r="R12" s="39"/>
      <c r="S12" s="39"/>
      <c r="T12" s="39"/>
      <c r="U12" s="39"/>
      <c r="V12" s="39"/>
      <c r="W12" s="39"/>
      <c r="X12" s="39"/>
      <c r="Y12" s="39"/>
      <c r="Z12" s="39"/>
      <c r="AA12" s="41"/>
    </row>
    <row r="13" spans="1:30">
      <c r="B13" s="19"/>
      <c r="C13" s="4" t="s">
        <v>164</v>
      </c>
      <c r="D13" s="4"/>
      <c r="E13" s="4"/>
      <c r="F13" s="20"/>
      <c r="G13" s="20"/>
      <c r="H13" s="20"/>
      <c r="I13" s="20"/>
      <c r="J13" s="20"/>
      <c r="K13" s="115"/>
      <c r="L13" s="20"/>
      <c r="M13" s="3" t="s">
        <v>165</v>
      </c>
      <c r="N13" s="3"/>
      <c r="O13" s="20"/>
      <c r="P13" s="123" t="str">
        <f>IF(N12&gt;N14,M12,IF(N14&gt;N12,M14,"Manualmente"))</f>
        <v>Brasil</v>
      </c>
      <c r="Q13" s="21"/>
      <c r="R13" s="39"/>
      <c r="S13" s="39"/>
      <c r="T13" s="39"/>
      <c r="U13" s="39"/>
      <c r="V13" s="39"/>
      <c r="W13" s="39"/>
      <c r="X13" s="39"/>
      <c r="Y13" s="39"/>
      <c r="Z13" s="39"/>
      <c r="AA13" s="41"/>
    </row>
    <row r="14" spans="1:30">
      <c r="B14" s="19"/>
      <c r="C14" s="120" t="s">
        <v>166</v>
      </c>
      <c r="D14" s="121" t="str">
        <f>IF(AND('Fase de grupos'!T48='Fase de grupos'!T49,'Fase de grupos'!S48='Fase de grupos'!S49,'Fase de grupos'!Q48='Fase de grupos'!Q49),"Manualmente",'Fase de grupos'!M48)</f>
        <v>Brasil</v>
      </c>
      <c r="E14" s="122">
        <v>3</v>
      </c>
      <c r="F14" s="20"/>
      <c r="G14" s="20"/>
      <c r="H14" s="20"/>
      <c r="I14" s="20"/>
      <c r="J14" s="20"/>
      <c r="K14" s="20"/>
      <c r="L14" s="20"/>
      <c r="M14" s="123" t="str">
        <f>IF(K23&gt;K30,J23,IF(K30&gt;K23,J30,"Manualmente"))</f>
        <v>Alemania</v>
      </c>
      <c r="N14" s="123">
        <v>0</v>
      </c>
      <c r="O14" s="20"/>
      <c r="P14" s="125"/>
      <c r="Q14" s="21"/>
      <c r="R14" s="39"/>
      <c r="S14" s="39"/>
      <c r="T14" s="39"/>
      <c r="U14" s="39"/>
      <c r="V14" s="39"/>
      <c r="W14" s="39"/>
      <c r="X14" s="39"/>
      <c r="Y14" s="39"/>
      <c r="Z14" s="39"/>
      <c r="AA14" s="41"/>
    </row>
    <row r="15" spans="1:30">
      <c r="A15"/>
      <c r="B15" s="19"/>
      <c r="C15" s="120" t="s">
        <v>167</v>
      </c>
      <c r="D15" s="121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2">
        <v>1</v>
      </c>
      <c r="F15" s="20"/>
      <c r="G15" s="121" t="str">
        <f>IF(E14&gt;E15,D14,IF(E15&gt;E14,D15,"Manualmente"))</f>
        <v>Brasil</v>
      </c>
      <c r="H15" s="121">
        <v>2</v>
      </c>
      <c r="I15" s="20"/>
      <c r="J15" s="20"/>
      <c r="K15" s="20"/>
      <c r="L15" s="20"/>
      <c r="M15" s="125"/>
      <c r="N15" s="20"/>
      <c r="O15" s="20"/>
      <c r="P15" s="20"/>
      <c r="Q15" s="21"/>
      <c r="R15" s="39"/>
      <c r="S15" s="39"/>
      <c r="T15" s="39"/>
      <c r="U15" s="39"/>
      <c r="V15" s="39"/>
      <c r="W15" s="39"/>
      <c r="X15" s="39"/>
      <c r="Y15" s="39"/>
      <c r="Z15" s="39"/>
      <c r="AA15" s="41"/>
    </row>
    <row r="16" spans="1:30">
      <c r="A16"/>
      <c r="B16" s="19"/>
      <c r="C16" s="4" t="s">
        <v>168</v>
      </c>
      <c r="D16" s="4"/>
      <c r="E16" s="4"/>
      <c r="F16" s="20"/>
      <c r="G16" s="4" t="s">
        <v>169</v>
      </c>
      <c r="H16" s="4"/>
      <c r="I16" s="20"/>
      <c r="J16" s="121" t="str">
        <f>IF(H15&gt;H17,G15,IF(H17&gt;H15,G17,"Manualmente"))</f>
        <v>Brasil</v>
      </c>
      <c r="K16" s="121">
        <v>3</v>
      </c>
      <c r="L16" s="20"/>
      <c r="M16" s="20"/>
      <c r="N16" s="20"/>
      <c r="O16" s="20"/>
      <c r="P16" s="83" t="s">
        <v>170</v>
      </c>
      <c r="Q16" s="21"/>
      <c r="R16" s="39"/>
      <c r="S16" s="39"/>
      <c r="T16" s="39"/>
      <c r="U16" s="39"/>
      <c r="V16" s="39"/>
      <c r="W16" s="39"/>
      <c r="X16" s="39"/>
      <c r="Y16" s="39"/>
      <c r="Z16" s="39"/>
      <c r="AA16" s="41"/>
    </row>
    <row r="17" spans="1:27">
      <c r="A17"/>
      <c r="B17" s="19"/>
      <c r="C17" s="120" t="s">
        <v>171</v>
      </c>
      <c r="D17" s="121" t="str">
        <f>IF(AND('Fase de grupos'!T68='Fase de grupos'!T69,'Fase de grupos'!S68='Fase de grupos'!S69,'Fase de grupos'!Q68='Fase de grupos'!Q69),"Manualmente",'Fase de grupos'!M68)</f>
        <v>Inglaterra</v>
      </c>
      <c r="E17" s="122">
        <v>3</v>
      </c>
      <c r="F17" s="20"/>
      <c r="G17" s="121" t="str">
        <f>IF(E17&gt;E18,D17,IF(E18&gt;E17,D18,"Manualmente"))</f>
        <v>Inglaterra</v>
      </c>
      <c r="H17" s="121">
        <v>1</v>
      </c>
      <c r="I17" s="20"/>
      <c r="J17" s="20"/>
      <c r="K17" s="20"/>
      <c r="L17" s="20"/>
      <c r="M17" s="20"/>
      <c r="N17" s="20"/>
      <c r="O17" s="20"/>
      <c r="P17" s="123" t="s">
        <v>172</v>
      </c>
      <c r="Q17" s="126"/>
      <c r="R17" s="39"/>
      <c r="S17" s="39"/>
      <c r="T17" s="39"/>
      <c r="U17" s="39"/>
      <c r="V17" s="39"/>
      <c r="W17" s="39"/>
      <c r="X17" s="39"/>
      <c r="Y17" s="39"/>
      <c r="Z17" s="39"/>
      <c r="AA17" s="41"/>
    </row>
    <row r="18" spans="1:27">
      <c r="A18"/>
      <c r="B18" s="19"/>
      <c r="C18" s="120" t="s">
        <v>173</v>
      </c>
      <c r="D18" s="121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22">
        <v>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14"/>
      <c r="Q18" s="21"/>
      <c r="R18" s="39"/>
      <c r="S18" s="39"/>
      <c r="T18" s="39"/>
      <c r="U18" s="39"/>
      <c r="V18" s="39"/>
      <c r="W18" s="39"/>
      <c r="X18" s="39"/>
      <c r="Y18" s="39"/>
      <c r="Z18" s="39"/>
      <c r="AA18" s="41"/>
    </row>
    <row r="19" spans="1:27">
      <c r="A19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  <c r="R19" s="39"/>
      <c r="S19" s="39"/>
      <c r="T19" s="39"/>
      <c r="U19" s="39"/>
      <c r="V19" s="39"/>
      <c r="W19" s="39"/>
      <c r="X19" s="39"/>
      <c r="Y19" s="39"/>
      <c r="Z19" s="39"/>
      <c r="AA19" s="41"/>
    </row>
    <row r="20" spans="1:27" ht="16.5">
      <c r="A20"/>
      <c r="B20" s="19"/>
      <c r="C20" s="4" t="s">
        <v>174</v>
      </c>
      <c r="D20" s="4"/>
      <c r="E20" s="4"/>
      <c r="F20" s="20"/>
      <c r="G20" s="20"/>
      <c r="H20" s="20"/>
      <c r="I20" s="20"/>
      <c r="J20" s="20"/>
      <c r="K20" s="20"/>
      <c r="L20" s="20"/>
      <c r="M20" s="6" t="s">
        <v>175</v>
      </c>
      <c r="N20" s="6"/>
      <c r="O20" s="20"/>
      <c r="P20" s="20"/>
      <c r="Q20" s="21"/>
      <c r="R20" s="39"/>
      <c r="S20" s="39"/>
      <c r="T20" s="39"/>
      <c r="U20" s="39"/>
      <c r="V20" s="39"/>
      <c r="W20" s="39"/>
      <c r="X20" s="39"/>
      <c r="Y20" s="39"/>
      <c r="Z20" s="39"/>
      <c r="AA20" s="41"/>
    </row>
    <row r="21" spans="1:27">
      <c r="A21"/>
      <c r="B21" s="19"/>
      <c r="C21" s="120" t="s">
        <v>176</v>
      </c>
      <c r="D21" s="121" t="str">
        <f>IF(AND('Fase de grupos'!T18='Fase de grupos'!T19,'Fase de grupos'!S18='Fase de grupos'!S19,'Fase de grupos'!Q18='Fase de grupos'!Q19),"Manualmente",'Fase de grupos'!M18)</f>
        <v>Portugal</v>
      </c>
      <c r="E21" s="122">
        <v>2</v>
      </c>
      <c r="F21" s="20"/>
      <c r="G21" s="20"/>
      <c r="H21" s="20"/>
      <c r="I21" s="20"/>
      <c r="J21" s="20"/>
      <c r="K21" s="115"/>
      <c r="L21" s="20"/>
      <c r="M21" s="20"/>
      <c r="N21" s="20"/>
      <c r="O21" s="20"/>
      <c r="P21" s="20"/>
      <c r="Q21" s="57"/>
      <c r="R21" s="39"/>
      <c r="S21" s="39"/>
      <c r="T21" s="39"/>
      <c r="U21" s="39"/>
      <c r="V21" s="39"/>
      <c r="W21" s="39"/>
      <c r="X21" s="39"/>
      <c r="Y21" s="39"/>
      <c r="Z21" s="39"/>
      <c r="AA21" s="41"/>
    </row>
    <row r="22" spans="1:27">
      <c r="A22"/>
      <c r="B22" s="19"/>
      <c r="C22" s="120" t="s">
        <v>177</v>
      </c>
      <c r="D22" s="121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2">
        <v>0</v>
      </c>
      <c r="F22" s="20"/>
      <c r="G22" s="121" t="str">
        <f>IF(E21&gt;E22,D21,IF(E22&gt;E21,D22,"Manualmente"))</f>
        <v>Portugal</v>
      </c>
      <c r="H22" s="121">
        <v>2</v>
      </c>
      <c r="I22" s="20"/>
      <c r="J22" s="20"/>
      <c r="K22" s="20"/>
      <c r="L22" s="20"/>
      <c r="M22" s="123" t="str">
        <f>IF(K9&gt;K16,J16,IF(K16&gt;K9,J9,"Manualmente"))</f>
        <v>uruguay</v>
      </c>
      <c r="N22" s="124">
        <v>2</v>
      </c>
      <c r="O22" s="20"/>
      <c r="P22" s="20"/>
      <c r="Q22" s="57"/>
      <c r="R22" s="39"/>
      <c r="S22" s="39"/>
      <c r="T22" s="39"/>
      <c r="U22" s="39"/>
      <c r="V22" s="39"/>
      <c r="W22" s="39"/>
      <c r="X22" s="39"/>
      <c r="Y22" s="39"/>
      <c r="Z22" s="39"/>
      <c r="AA22" s="41"/>
    </row>
    <row r="23" spans="1:27">
      <c r="A23"/>
      <c r="B23" s="19"/>
      <c r="C23" s="4" t="s">
        <v>178</v>
      </c>
      <c r="D23" s="4"/>
      <c r="E23" s="4"/>
      <c r="F23" s="20"/>
      <c r="G23" s="4" t="s">
        <v>179</v>
      </c>
      <c r="H23" s="4"/>
      <c r="I23" s="20"/>
      <c r="J23" s="121" t="str">
        <f>IF(H22&gt;H24,G22,IF(H24&gt;H22,G24,"Manualmente"))</f>
        <v>Portugal</v>
      </c>
      <c r="K23" s="121">
        <v>1</v>
      </c>
      <c r="L23" s="20"/>
      <c r="M23" s="3" t="s">
        <v>180</v>
      </c>
      <c r="N23" s="3"/>
      <c r="O23" s="20"/>
      <c r="P23" s="20"/>
      <c r="Q23" s="57"/>
      <c r="R23" s="39"/>
      <c r="S23" s="39"/>
      <c r="T23" s="39"/>
      <c r="U23" s="39"/>
      <c r="V23" s="39"/>
      <c r="W23" s="39"/>
      <c r="X23" s="39"/>
      <c r="Y23" s="39"/>
      <c r="Z23" s="39"/>
      <c r="AA23" s="41"/>
    </row>
    <row r="24" spans="1:27">
      <c r="A24"/>
      <c r="B24" s="19"/>
      <c r="C24" s="120" t="s">
        <v>181</v>
      </c>
      <c r="D24" s="121" t="str">
        <f>IF(AND('Fase de grupos'!T38='Fase de grupos'!T39,'Fase de grupos'!S38='Fase de grupos'!S39,'Fase de grupos'!Q38='Fase de grupos'!Q39),"Manualmente",'Fase de grupos'!M38)</f>
        <v>Croacia</v>
      </c>
      <c r="E24" s="122">
        <v>3</v>
      </c>
      <c r="F24" s="20"/>
      <c r="G24" s="121" t="str">
        <f>IF(E24&gt;E25,D24,IF(E25&gt;E24,D25,"Manualmente"))</f>
        <v>Croacia</v>
      </c>
      <c r="H24" s="121">
        <v>0</v>
      </c>
      <c r="I24" s="20"/>
      <c r="J24" s="20"/>
      <c r="K24" s="20"/>
      <c r="L24" s="20"/>
      <c r="M24" s="123" t="str">
        <f>IF(K23&gt;K30,J30,IF(K30&gt;K23,J23,"Manualmente"))</f>
        <v>Portugal</v>
      </c>
      <c r="N24" s="123">
        <v>1</v>
      </c>
      <c r="O24" s="20"/>
      <c r="P24" s="20"/>
      <c r="Q24" s="57"/>
      <c r="R24" s="39"/>
      <c r="S24" s="39"/>
      <c r="T24" s="39"/>
      <c r="U24" s="39"/>
      <c r="V24" s="39"/>
      <c r="W24" s="39"/>
      <c r="X24" s="39"/>
      <c r="Y24" s="39"/>
      <c r="Z24" s="39"/>
      <c r="AA24" s="41"/>
    </row>
    <row r="25" spans="1:27">
      <c r="A25"/>
      <c r="B25" s="19"/>
      <c r="C25" s="120" t="s">
        <v>182</v>
      </c>
      <c r="D25" s="121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2">
        <v>1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7"/>
      <c r="R25" s="39"/>
      <c r="S25" s="39"/>
      <c r="T25" s="39"/>
      <c r="U25" s="39"/>
      <c r="V25" s="39"/>
      <c r="W25" s="39"/>
      <c r="X25" s="39"/>
      <c r="Y25" s="39"/>
      <c r="Z25" s="39"/>
      <c r="AA25" s="41"/>
    </row>
    <row r="26" spans="1:27">
      <c r="A26"/>
      <c r="B26" s="19"/>
      <c r="C26" s="20"/>
      <c r="D26" s="20"/>
      <c r="E26" s="20"/>
      <c r="F26" s="20"/>
      <c r="G26" s="20"/>
      <c r="H26" s="20"/>
      <c r="I26" s="20"/>
      <c r="J26" s="3" t="s">
        <v>183</v>
      </c>
      <c r="K26" s="3"/>
      <c r="L26" s="20"/>
      <c r="M26" s="20"/>
      <c r="N26" s="20"/>
      <c r="O26" s="20"/>
      <c r="P26" s="20"/>
      <c r="Q26" s="57"/>
      <c r="R26" s="39"/>
      <c r="S26" s="39"/>
      <c r="T26" s="39"/>
      <c r="U26" s="39"/>
      <c r="V26" s="39"/>
      <c r="W26" s="39"/>
      <c r="X26" s="39"/>
      <c r="Y26" s="39"/>
      <c r="Z26" s="39"/>
      <c r="AA26" s="41"/>
    </row>
    <row r="27" spans="1:27">
      <c r="A27"/>
      <c r="B27" s="19"/>
      <c r="C27" s="4" t="s">
        <v>184</v>
      </c>
      <c r="D27" s="4"/>
      <c r="E27" s="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57"/>
      <c r="R27" s="39"/>
      <c r="S27" s="39"/>
      <c r="T27" s="39"/>
      <c r="U27" s="39"/>
      <c r="V27" s="39"/>
      <c r="W27" s="39"/>
      <c r="X27" s="39"/>
      <c r="Y27" s="39"/>
      <c r="Z27" s="39"/>
      <c r="AA27" s="41"/>
    </row>
    <row r="28" spans="1:27">
      <c r="A28"/>
      <c r="B28" s="19"/>
      <c r="C28" s="120" t="s">
        <v>185</v>
      </c>
      <c r="D28" s="121" t="str">
        <f>IF(AND('Fase de grupos'!T58='Fase de grupos'!T59,'Fase de grupos'!S58='Fase de grupos'!S59,'Fase de grupos'!Q58='Fase de grupos'!Q59),"Manualmente",'Fase de grupos'!M58)</f>
        <v>Alemania</v>
      </c>
      <c r="E28" s="122">
        <v>3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7"/>
      <c r="R28" s="39"/>
      <c r="S28" s="39"/>
      <c r="T28" s="39"/>
      <c r="U28" s="39"/>
      <c r="V28" s="39"/>
      <c r="W28" s="39"/>
      <c r="X28" s="39"/>
      <c r="Y28" s="39"/>
      <c r="Z28" s="39"/>
      <c r="AA28" s="41"/>
    </row>
    <row r="29" spans="1:27">
      <c r="A29"/>
      <c r="B29" s="19"/>
      <c r="C29" s="120" t="s">
        <v>186</v>
      </c>
      <c r="D29" s="121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2">
        <v>1</v>
      </c>
      <c r="F29" s="20"/>
      <c r="G29" s="121" t="str">
        <f>IF(E28&gt;E29,D28,IF(E29&gt;E28,D29,"Manualmente"))</f>
        <v>Alemania</v>
      </c>
      <c r="H29" s="121">
        <v>2</v>
      </c>
      <c r="I29" s="20"/>
      <c r="J29" s="20"/>
      <c r="K29" s="20"/>
      <c r="L29" s="20"/>
      <c r="M29" s="20"/>
      <c r="N29" s="20"/>
      <c r="O29" s="20"/>
      <c r="P29" s="20"/>
      <c r="Q29" s="21"/>
      <c r="R29" s="43"/>
      <c r="S29" s="43"/>
      <c r="T29" s="43"/>
      <c r="U29" s="39"/>
      <c r="V29" s="39"/>
      <c r="W29" s="39"/>
      <c r="X29" s="39"/>
      <c r="Y29" s="39"/>
      <c r="Z29" s="39"/>
      <c r="AA29" s="41"/>
    </row>
    <row r="30" spans="1:27">
      <c r="A30"/>
      <c r="B30" s="19"/>
      <c r="C30" s="4" t="s">
        <v>187</v>
      </c>
      <c r="D30" s="4"/>
      <c r="E30" s="4"/>
      <c r="F30" s="20"/>
      <c r="G30" s="4" t="s">
        <v>188</v>
      </c>
      <c r="H30" s="4"/>
      <c r="I30" s="20"/>
      <c r="J30" s="121" t="str">
        <f>IF(H29&gt;H31,G29,IF(H31&gt;H29,G31,"Manualmente"))</f>
        <v>Alemania</v>
      </c>
      <c r="K30" s="121">
        <v>2</v>
      </c>
      <c r="L30" s="20"/>
      <c r="M30" s="20"/>
      <c r="N30" s="20"/>
      <c r="O30" s="20"/>
      <c r="P30" s="20"/>
      <c r="Q30" s="21"/>
      <c r="R30" s="43"/>
      <c r="S30" s="43"/>
      <c r="T30" s="43"/>
      <c r="U30" s="39"/>
      <c r="V30" s="39"/>
      <c r="W30" s="39"/>
      <c r="X30" s="39"/>
      <c r="Y30" s="39"/>
      <c r="Z30" s="39"/>
      <c r="AA30" s="41"/>
    </row>
    <row r="31" spans="1:27">
      <c r="A31"/>
      <c r="B31" s="19"/>
      <c r="C31" s="120" t="s">
        <v>189</v>
      </c>
      <c r="D31" s="121" t="str">
        <f>IF(AND('Fase de grupos'!T78='Fase de grupos'!T79,'Fase de grupos'!S78='Fase de grupos'!S79,'Fase de grupos'!Q78='Fase de grupos'!Q79),"Manualmente",'Fase de grupos'!M78)</f>
        <v>Colombia</v>
      </c>
      <c r="E31" s="122">
        <v>1</v>
      </c>
      <c r="F31" s="20"/>
      <c r="G31" s="121" t="str">
        <f>IF(E31&gt;E32,D31,IF(E32&gt;E31,D32,"Manualmente"))</f>
        <v>Bélgica</v>
      </c>
      <c r="H31" s="121">
        <v>1</v>
      </c>
      <c r="I31" s="20"/>
      <c r="J31" s="20"/>
      <c r="K31" s="20"/>
      <c r="L31" s="20"/>
      <c r="M31" s="20"/>
      <c r="N31" s="20"/>
      <c r="O31" s="20"/>
      <c r="P31" s="20"/>
      <c r="Q31" s="21"/>
      <c r="R31" s="43"/>
      <c r="S31" s="43"/>
      <c r="T31" s="43"/>
      <c r="U31" s="39"/>
      <c r="V31" s="39"/>
      <c r="W31" s="39"/>
      <c r="X31" s="39"/>
      <c r="Y31" s="39"/>
      <c r="Z31" s="39"/>
      <c r="AA31" s="41"/>
    </row>
    <row r="32" spans="1:27">
      <c r="A32"/>
      <c r="B32" s="19"/>
      <c r="C32" s="120" t="s">
        <v>190</v>
      </c>
      <c r="D32" s="121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22">
        <v>2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  <c r="R32" s="43"/>
      <c r="S32" s="43"/>
      <c r="T32" s="43"/>
      <c r="U32" s="39"/>
      <c r="V32" s="39"/>
      <c r="W32" s="39"/>
      <c r="X32" s="39"/>
      <c r="Y32" s="39"/>
      <c r="Z32" s="39"/>
      <c r="AA32" s="41"/>
    </row>
    <row r="33" spans="1:27">
      <c r="A33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5"/>
      <c r="R33" s="43"/>
      <c r="S33" s="43"/>
      <c r="T33" s="43"/>
      <c r="U33" s="39"/>
      <c r="V33" s="39"/>
      <c r="W33" s="39"/>
      <c r="X33" s="39"/>
      <c r="Y33" s="39"/>
      <c r="Z33" s="39"/>
      <c r="AA33" s="41"/>
    </row>
    <row r="34" spans="1:27">
      <c r="A34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39"/>
      <c r="V34" s="39"/>
      <c r="W34" s="39"/>
      <c r="X34" s="39"/>
      <c r="Y34" s="39"/>
      <c r="Z34" s="39"/>
      <c r="AA34" s="41"/>
    </row>
    <row r="35" spans="1:27">
      <c r="A35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9"/>
      <c r="V35" s="39"/>
      <c r="W35" s="39"/>
      <c r="X35" s="39"/>
      <c r="Y35" s="39"/>
      <c r="Z35" s="39"/>
      <c r="AA35" s="41"/>
    </row>
    <row r="36" spans="1:27">
      <c r="A36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39"/>
      <c r="V36" s="39"/>
      <c r="W36" s="39"/>
      <c r="X36" s="39"/>
      <c r="Y36" s="39"/>
      <c r="Z36" s="39"/>
      <c r="AA36" s="41"/>
    </row>
    <row r="37" spans="1:27">
      <c r="A37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39"/>
      <c r="V37" s="39"/>
      <c r="W37" s="39"/>
      <c r="X37" s="39"/>
      <c r="Y37" s="39"/>
      <c r="Z37" s="39"/>
      <c r="AA37" s="41"/>
    </row>
    <row r="38" spans="1:27">
      <c r="A38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39"/>
      <c r="V38" s="39"/>
      <c r="W38" s="39"/>
      <c r="X38" s="39"/>
      <c r="Y38" s="39"/>
      <c r="Z38" s="39"/>
      <c r="AA38" s="41"/>
    </row>
    <row r="39" spans="1:27">
      <c r="A39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39"/>
      <c r="V39" s="39"/>
      <c r="W39" s="39"/>
      <c r="X39" s="39"/>
      <c r="Y39" s="39"/>
      <c r="Z39" s="39"/>
      <c r="AA39" s="41"/>
    </row>
    <row r="40" spans="1:27">
      <c r="A40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39"/>
      <c r="V40" s="39"/>
      <c r="W40" s="39"/>
      <c r="X40" s="39"/>
      <c r="Y40" s="39"/>
      <c r="Z40" s="39"/>
      <c r="AA40" s="41"/>
    </row>
    <row r="41" spans="1:27" s="41" customFormat="1">
      <c r="A41" s="39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39"/>
      <c r="V41" s="39"/>
      <c r="W41" s="39"/>
      <c r="X41" s="39"/>
      <c r="Y41" s="39"/>
      <c r="Z41" s="39"/>
    </row>
    <row r="42" spans="1:27" s="40" customFormat="1">
      <c r="A42" s="39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39"/>
      <c r="V42" s="39"/>
      <c r="W42" s="39"/>
      <c r="X42" s="39"/>
      <c r="Y42" s="39"/>
      <c r="Z42" s="39"/>
      <c r="AA42" s="41"/>
    </row>
    <row r="43" spans="1:27" s="40" customFormat="1">
      <c r="A43" s="39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39"/>
      <c r="V43" s="39"/>
      <c r="W43" s="39"/>
      <c r="X43" s="39"/>
      <c r="Y43" s="39"/>
      <c r="Z43" s="39"/>
      <c r="AA43" s="41"/>
    </row>
    <row r="44" spans="1:27" s="40" customFormat="1">
      <c r="A44" s="39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39"/>
      <c r="V44" s="39"/>
      <c r="W44" s="39"/>
      <c r="X44" s="39"/>
      <c r="Y44" s="39"/>
      <c r="Z44" s="39"/>
      <c r="AA44" s="41"/>
    </row>
    <row r="45" spans="1:27" s="40" customFormat="1">
      <c r="A45" s="39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39"/>
      <c r="V45" s="39"/>
      <c r="W45" s="39"/>
      <c r="X45" s="39"/>
      <c r="Y45" s="39"/>
      <c r="Z45" s="39"/>
      <c r="AA45" s="41"/>
    </row>
    <row r="46" spans="1:27" s="40" customFormat="1">
      <c r="A46" s="39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39"/>
      <c r="V46" s="39"/>
      <c r="W46" s="39"/>
      <c r="X46" s="39"/>
      <c r="Y46" s="39"/>
      <c r="Z46" s="39"/>
      <c r="AA46" s="41"/>
    </row>
    <row r="47" spans="1:27" s="40" customFormat="1">
      <c r="A47" s="39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39"/>
      <c r="V47" s="39"/>
      <c r="W47" s="39"/>
      <c r="X47" s="39"/>
      <c r="Y47" s="39"/>
      <c r="Z47" s="39"/>
      <c r="AA47" s="41"/>
    </row>
    <row r="48" spans="1:27" s="40" customFormat="1">
      <c r="A48" s="39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39"/>
      <c r="V48" s="39"/>
      <c r="W48" s="39"/>
      <c r="X48" s="39"/>
      <c r="Y48" s="39"/>
      <c r="Z48" s="39"/>
      <c r="AA48"/>
    </row>
  </sheetData>
  <mergeCells count="21">
    <mergeCell ref="J26:K26"/>
    <mergeCell ref="C27:E27"/>
    <mergeCell ref="C30:E30"/>
    <mergeCell ref="G30:H30"/>
    <mergeCell ref="C20:E20"/>
    <mergeCell ref="M20:N20"/>
    <mergeCell ref="C23:E23"/>
    <mergeCell ref="G23:H23"/>
    <mergeCell ref="M23:N23"/>
    <mergeCell ref="M10:N10"/>
    <mergeCell ref="J12:K12"/>
    <mergeCell ref="C13:E13"/>
    <mergeCell ref="M13:N13"/>
    <mergeCell ref="C16:E16"/>
    <mergeCell ref="G16:H16"/>
    <mergeCell ref="C3:E3"/>
    <mergeCell ref="G3:H3"/>
    <mergeCell ref="J3:K3"/>
    <mergeCell ref="C6:E6"/>
    <mergeCell ref="C9:E9"/>
    <mergeCell ref="G9:H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109" zoomScaleNormal="100" workbookViewId="0">
      <selection activeCell="H119" sqref="H119"/>
    </sheetView>
  </sheetViews>
  <sheetFormatPr baseColWidth="10" defaultColWidth="9.140625" defaultRowHeight="15"/>
  <cols>
    <col min="1" max="1" width="3.7109375"/>
    <col min="2" max="2" width="4.7109375" style="13"/>
    <col min="3" max="3" width="13.42578125" style="13"/>
    <col min="4" max="5" width="2" style="13"/>
    <col min="6" max="6" width="15.7109375" style="13"/>
    <col min="7" max="7" width="3.7109375"/>
    <col min="8" max="8" width="3"/>
    <col min="9" max="9" width="15.7109375"/>
    <col min="10" max="11" width="3.7109375"/>
    <col min="12" max="12" width="15.7109375"/>
    <col min="13" max="1025" width="10.5703125"/>
  </cols>
  <sheetData>
    <row r="1" spans="2:6">
      <c r="B1"/>
      <c r="C1"/>
      <c r="D1"/>
      <c r="E1"/>
      <c r="F1"/>
    </row>
    <row r="2" spans="2:6">
      <c r="B2" s="127">
        <v>1</v>
      </c>
      <c r="C2" s="128" t="str">
        <f>'Fase de grupos'!G7</f>
        <v>Rusia</v>
      </c>
      <c r="D2" s="128">
        <f>'Fase de grupos'!H7</f>
        <v>2</v>
      </c>
      <c r="E2" s="128">
        <f>'Fase de grupos'!I7</f>
        <v>2</v>
      </c>
      <c r="F2" s="129" t="str">
        <f>'Fase de grupos'!J7</f>
        <v>Arabia Saudita</v>
      </c>
    </row>
    <row r="3" spans="2:6">
      <c r="B3" s="130">
        <v>2</v>
      </c>
      <c r="C3" s="125" t="str">
        <f>'Fase de grupos'!G8</f>
        <v>Egipto</v>
      </c>
      <c r="D3" s="125">
        <f>'Fase de grupos'!H8</f>
        <v>1</v>
      </c>
      <c r="E3" s="125">
        <f>'Fase de grupos'!I8</f>
        <v>3</v>
      </c>
      <c r="F3" s="126" t="str">
        <f>'Fase de grupos'!J8</f>
        <v>Uruguay</v>
      </c>
    </row>
    <row r="4" spans="2:6">
      <c r="B4" s="130">
        <v>3</v>
      </c>
      <c r="C4" s="125" t="str">
        <f>'Fase de grupos'!G17</f>
        <v>Portugal</v>
      </c>
      <c r="D4" s="125">
        <f>'Fase de grupos'!H17</f>
        <v>3</v>
      </c>
      <c r="E4" s="125">
        <f>'Fase de grupos'!I17</f>
        <v>2</v>
      </c>
      <c r="F4" s="126" t="str">
        <f>'Fase de grupos'!J17</f>
        <v>España</v>
      </c>
    </row>
    <row r="5" spans="2:6">
      <c r="B5" s="130">
        <v>4</v>
      </c>
      <c r="C5" s="125" t="str">
        <f>'Fase de grupos'!G18</f>
        <v>Marruecos</v>
      </c>
      <c r="D5" s="125">
        <f>'Fase de grupos'!H18</f>
        <v>1</v>
      </c>
      <c r="E5" s="125">
        <f>'Fase de grupos'!I18</f>
        <v>2</v>
      </c>
      <c r="F5" s="126" t="str">
        <f>'Fase de grupos'!J18</f>
        <v>Irán</v>
      </c>
    </row>
    <row r="6" spans="2:6">
      <c r="B6" s="130">
        <v>5</v>
      </c>
      <c r="C6" s="125" t="str">
        <f>'Fase de grupos'!G27</f>
        <v>Francia</v>
      </c>
      <c r="D6" s="125">
        <f>'Fase de grupos'!H27</f>
        <v>3</v>
      </c>
      <c r="E6" s="125">
        <f>'Fase de grupos'!I27</f>
        <v>0</v>
      </c>
      <c r="F6" s="126" t="str">
        <f>'Fase de grupos'!J27</f>
        <v>Australia</v>
      </c>
    </row>
    <row r="7" spans="2:6" s="18" customFormat="1">
      <c r="B7" s="130">
        <v>6</v>
      </c>
      <c r="C7" s="125" t="str">
        <f>'Fase de grupos'!G28</f>
        <v>Perú</v>
      </c>
      <c r="D7" s="125">
        <f>'Fase de grupos'!H28</f>
        <v>1</v>
      </c>
      <c r="E7" s="125">
        <f>'Fase de grupos'!I28</f>
        <v>0</v>
      </c>
      <c r="F7" s="126" t="str">
        <f>'Fase de grupos'!J28</f>
        <v>Dinamarca</v>
      </c>
    </row>
    <row r="8" spans="2:6" s="18" customFormat="1">
      <c r="B8" s="130">
        <v>7</v>
      </c>
      <c r="C8" s="125" t="str">
        <f>'Fase de grupos'!G37</f>
        <v>Argentina</v>
      </c>
      <c r="D8" s="125">
        <f>'Fase de grupos'!H37</f>
        <v>3</v>
      </c>
      <c r="E8" s="125">
        <f>'Fase de grupos'!I37</f>
        <v>1</v>
      </c>
      <c r="F8" s="126" t="str">
        <f>'Fase de grupos'!J37</f>
        <v>Islandia</v>
      </c>
    </row>
    <row r="9" spans="2:6" s="18" customFormat="1">
      <c r="B9" s="130">
        <v>8</v>
      </c>
      <c r="C9" s="125" t="str">
        <f>'Fase de grupos'!G38</f>
        <v>Croacia</v>
      </c>
      <c r="D9" s="125">
        <f>'Fase de grupos'!H38</f>
        <v>2</v>
      </c>
      <c r="E9" s="125">
        <f>'Fase de grupos'!I38</f>
        <v>0</v>
      </c>
      <c r="F9" s="126" t="str">
        <f>'Fase de grupos'!J38</f>
        <v>Nigeria</v>
      </c>
    </row>
    <row r="10" spans="2:6" s="18" customFormat="1">
      <c r="B10" s="130">
        <v>9</v>
      </c>
      <c r="C10" s="125" t="str">
        <f>'Fase de grupos'!G47</f>
        <v>Brasil</v>
      </c>
      <c r="D10" s="125">
        <f>'Fase de grupos'!H47</f>
        <v>3</v>
      </c>
      <c r="E10" s="125">
        <f>'Fase de grupos'!I47</f>
        <v>1</v>
      </c>
      <c r="F10" s="126" t="str">
        <f>'Fase de grupos'!J47</f>
        <v>Suiza</v>
      </c>
    </row>
    <row r="11" spans="2:6" s="18" customFormat="1">
      <c r="B11" s="130">
        <v>10</v>
      </c>
      <c r="C11" s="125" t="str">
        <f>'Fase de grupos'!G48</f>
        <v>Costa Rica</v>
      </c>
      <c r="D11" s="125">
        <f>'Fase de grupos'!H48</f>
        <v>2</v>
      </c>
      <c r="E11" s="125">
        <f>'Fase de grupos'!I48</f>
        <v>2</v>
      </c>
      <c r="F11" s="126" t="str">
        <f>'Fase de grupos'!J48</f>
        <v>Serbia</v>
      </c>
    </row>
    <row r="12" spans="2:6" s="18" customFormat="1">
      <c r="B12" s="130">
        <v>11</v>
      </c>
      <c r="C12" s="125" t="str">
        <f>'Fase de grupos'!G57</f>
        <v>Alemania</v>
      </c>
      <c r="D12" s="125">
        <f>'Fase de grupos'!H57</f>
        <v>2</v>
      </c>
      <c r="E12" s="125">
        <f>'Fase de grupos'!I57</f>
        <v>1</v>
      </c>
      <c r="F12" s="126" t="str">
        <f>'Fase de grupos'!J57</f>
        <v>México</v>
      </c>
    </row>
    <row r="13" spans="2:6" s="18" customFormat="1">
      <c r="B13" s="130">
        <v>12</v>
      </c>
      <c r="C13" s="125" t="str">
        <f>'Fase de grupos'!G58</f>
        <v>Suecia</v>
      </c>
      <c r="D13" s="125">
        <f>'Fase de grupos'!H58</f>
        <v>2</v>
      </c>
      <c r="E13" s="125">
        <f>'Fase de grupos'!I58</f>
        <v>2</v>
      </c>
      <c r="F13" s="126" t="str">
        <f>'Fase de grupos'!J58</f>
        <v>Corea del Sur</v>
      </c>
    </row>
    <row r="14" spans="2:6" s="18" customFormat="1">
      <c r="B14" s="130">
        <v>13</v>
      </c>
      <c r="C14" s="125" t="str">
        <f>'Fase de grupos'!G67</f>
        <v>Bélgica</v>
      </c>
      <c r="D14" s="125">
        <f>'Fase de grupos'!H67</f>
        <v>3</v>
      </c>
      <c r="E14" s="125">
        <f>'Fase de grupos'!I67</f>
        <v>0</v>
      </c>
      <c r="F14" s="126" t="str">
        <f>'Fase de grupos'!J67</f>
        <v>Panamá</v>
      </c>
    </row>
    <row r="15" spans="2:6" s="18" customFormat="1">
      <c r="B15" s="130">
        <v>14</v>
      </c>
      <c r="C15" s="125" t="str">
        <f>'Fase de grupos'!G68</f>
        <v>Túnez</v>
      </c>
      <c r="D15" s="125">
        <f>'Fase de grupos'!H68</f>
        <v>1</v>
      </c>
      <c r="E15" s="125">
        <f>'Fase de grupos'!I68</f>
        <v>3</v>
      </c>
      <c r="F15" s="126" t="str">
        <f>'Fase de grupos'!J68</f>
        <v>Inglaterra</v>
      </c>
    </row>
    <row r="16" spans="2:6" s="18" customFormat="1">
      <c r="B16" s="130">
        <v>15</v>
      </c>
      <c r="C16" s="125" t="str">
        <f>'Fase de grupos'!G77</f>
        <v>Polonia</v>
      </c>
      <c r="D16" s="125">
        <f>'Fase de grupos'!H77</f>
        <v>1</v>
      </c>
      <c r="E16" s="125">
        <f>'Fase de grupos'!I77</f>
        <v>0</v>
      </c>
      <c r="F16" s="126" t="str">
        <f>'Fase de grupos'!J77</f>
        <v>Senegal</v>
      </c>
    </row>
    <row r="17" spans="2:6">
      <c r="B17" s="131">
        <v>16</v>
      </c>
      <c r="C17" s="132" t="str">
        <f>'Fase de grupos'!G78</f>
        <v>Colombia</v>
      </c>
      <c r="D17" s="132">
        <f>'Fase de grupos'!H78</f>
        <v>3</v>
      </c>
      <c r="E17" s="132">
        <f>'Fase de grupos'!I78</f>
        <v>1</v>
      </c>
      <c r="F17" s="133" t="str">
        <f>'Fase de grupos'!J78</f>
        <v>Japón</v>
      </c>
    </row>
    <row r="18" spans="2:6" s="18" customFormat="1">
      <c r="B18" s="125"/>
      <c r="C18" s="125"/>
      <c r="D18" s="125"/>
      <c r="E18" s="125"/>
      <c r="F18" s="125"/>
    </row>
    <row r="19" spans="2:6">
      <c r="B19"/>
      <c r="C19"/>
      <c r="D19"/>
      <c r="E19"/>
      <c r="F19"/>
    </row>
    <row r="20" spans="2:6">
      <c r="B20" s="127">
        <v>17</v>
      </c>
      <c r="C20" s="128" t="str">
        <f>'Fase de grupos'!G9</f>
        <v>Rusia</v>
      </c>
      <c r="D20" s="128">
        <f>'Fase de grupos'!H9</f>
        <v>1</v>
      </c>
      <c r="E20" s="128">
        <f>'Fase de grupos'!I9</f>
        <v>2</v>
      </c>
      <c r="F20" s="129" t="str">
        <f>'Fase de grupos'!J9</f>
        <v>Egipto</v>
      </c>
    </row>
    <row r="21" spans="2:6">
      <c r="B21" s="130">
        <v>18</v>
      </c>
      <c r="C21" s="125" t="str">
        <f>'Fase de grupos'!G10</f>
        <v>Arabia Saudita</v>
      </c>
      <c r="D21" s="125">
        <f>'Fase de grupos'!H10</f>
        <v>0</v>
      </c>
      <c r="E21" s="125">
        <f>'Fase de grupos'!I10</f>
        <v>2</v>
      </c>
      <c r="F21" s="126" t="str">
        <f>'Fase de grupos'!J10</f>
        <v>Uruguay</v>
      </c>
    </row>
    <row r="22" spans="2:6">
      <c r="B22" s="130">
        <v>19</v>
      </c>
      <c r="C22" s="125" t="str">
        <f>'Fase de grupos'!G19</f>
        <v>Portugal</v>
      </c>
      <c r="D22" s="125">
        <f>'Fase de grupos'!H19</f>
        <v>2</v>
      </c>
      <c r="E22" s="125">
        <f>'Fase de grupos'!I19</f>
        <v>0</v>
      </c>
      <c r="F22" s="126" t="str">
        <f>'Fase de grupos'!J19</f>
        <v>Marruecos</v>
      </c>
    </row>
    <row r="23" spans="2:6">
      <c r="B23" s="130">
        <v>20</v>
      </c>
      <c r="C23" s="125" t="str">
        <f>'Fase de grupos'!G20</f>
        <v>España</v>
      </c>
      <c r="D23" s="125">
        <f>'Fase de grupos'!H20</f>
        <v>2</v>
      </c>
      <c r="E23" s="125">
        <f>'Fase de grupos'!I20</f>
        <v>0</v>
      </c>
      <c r="F23" s="126" t="str">
        <f>'Fase de grupos'!J20</f>
        <v>Irán</v>
      </c>
    </row>
    <row r="24" spans="2:6">
      <c r="B24" s="130">
        <v>21</v>
      </c>
      <c r="C24" s="125" t="str">
        <f>'Fase de grupos'!G29</f>
        <v>Francia</v>
      </c>
      <c r="D24" s="125">
        <f>'Fase de grupos'!H29</f>
        <v>1</v>
      </c>
      <c r="E24" s="125">
        <f>'Fase de grupos'!I29</f>
        <v>0</v>
      </c>
      <c r="F24" s="126" t="str">
        <f>'Fase de grupos'!J29</f>
        <v>Perú</v>
      </c>
    </row>
    <row r="25" spans="2:6">
      <c r="B25" s="130">
        <v>22</v>
      </c>
      <c r="C25" s="125" t="str">
        <f>'Fase de grupos'!G30</f>
        <v>Australia</v>
      </c>
      <c r="D25" s="125">
        <f>'Fase de grupos'!H30</f>
        <v>2</v>
      </c>
      <c r="E25" s="125">
        <f>'Fase de grupos'!I30</f>
        <v>2</v>
      </c>
      <c r="F25" s="126" t="str">
        <f>'Fase de grupos'!J30</f>
        <v>Dinamarca</v>
      </c>
    </row>
    <row r="26" spans="2:6">
      <c r="B26" s="130">
        <v>23</v>
      </c>
      <c r="C26" s="125" t="str">
        <f>'Fase de grupos'!G39</f>
        <v>Argentina</v>
      </c>
      <c r="D26" s="125">
        <f>'Fase de grupos'!H39</f>
        <v>1</v>
      </c>
      <c r="E26" s="125">
        <f>'Fase de grupos'!I39</f>
        <v>1</v>
      </c>
      <c r="F26" s="126" t="str">
        <f>'Fase de grupos'!J39</f>
        <v>Croacia</v>
      </c>
    </row>
    <row r="27" spans="2:6" s="18" customFormat="1">
      <c r="B27" s="130">
        <v>24</v>
      </c>
      <c r="C27" s="125" t="str">
        <f>'Fase de grupos'!G40</f>
        <v>Islandia</v>
      </c>
      <c r="D27" s="125">
        <f>'Fase de grupos'!H40</f>
        <v>2</v>
      </c>
      <c r="E27" s="125">
        <f>'Fase de grupos'!I40</f>
        <v>2</v>
      </c>
      <c r="F27" s="126" t="str">
        <f>'Fase de grupos'!J40</f>
        <v>Nigeria</v>
      </c>
    </row>
    <row r="28" spans="2:6" s="18" customFormat="1">
      <c r="B28" s="130">
        <v>25</v>
      </c>
      <c r="C28" s="125" t="str">
        <f>'Fase de grupos'!G49</f>
        <v>Brasil</v>
      </c>
      <c r="D28" s="125">
        <f>'Fase de grupos'!H49</f>
        <v>2</v>
      </c>
      <c r="E28" s="125">
        <f>'Fase de grupos'!I49</f>
        <v>0</v>
      </c>
      <c r="F28" s="126" t="str">
        <f>'Fase de grupos'!J49</f>
        <v>Costa Rica</v>
      </c>
    </row>
    <row r="29" spans="2:6" s="18" customFormat="1">
      <c r="B29" s="130">
        <v>26</v>
      </c>
      <c r="C29" s="125" t="str">
        <f>'Fase de grupos'!G50</f>
        <v>Suiza</v>
      </c>
      <c r="D29" s="125">
        <f>'Fase de grupos'!H50</f>
        <v>2</v>
      </c>
      <c r="E29" s="125">
        <f>'Fase de grupos'!I50</f>
        <v>1</v>
      </c>
      <c r="F29" s="126" t="str">
        <f>'Fase de grupos'!J50</f>
        <v>Serbia</v>
      </c>
    </row>
    <row r="30" spans="2:6" s="18" customFormat="1">
      <c r="B30" s="130">
        <v>27</v>
      </c>
      <c r="C30" s="125" t="str">
        <f>'Fase de grupos'!G59</f>
        <v>Alemania</v>
      </c>
      <c r="D30" s="125">
        <f>'Fase de grupos'!H59</f>
        <v>2</v>
      </c>
      <c r="E30" s="125">
        <f>'Fase de grupos'!I59</f>
        <v>0</v>
      </c>
      <c r="F30" s="126" t="str">
        <f>'Fase de grupos'!J59</f>
        <v>Suecia</v>
      </c>
    </row>
    <row r="31" spans="2:6" s="18" customFormat="1">
      <c r="B31" s="130">
        <v>28</v>
      </c>
      <c r="C31" s="125" t="str">
        <f>'Fase de grupos'!G60</f>
        <v>México</v>
      </c>
      <c r="D31" s="125">
        <f>'Fase de grupos'!H60</f>
        <v>2</v>
      </c>
      <c r="E31" s="125">
        <f>'Fase de grupos'!I60</f>
        <v>1</v>
      </c>
      <c r="F31" s="126" t="str">
        <f>'Fase de grupos'!J60</f>
        <v>Corea del Sur</v>
      </c>
    </row>
    <row r="32" spans="2:6" s="18" customFormat="1">
      <c r="B32" s="130">
        <v>29</v>
      </c>
      <c r="C32" s="125" t="str">
        <f>'Fase de grupos'!G69</f>
        <v>Bélgica</v>
      </c>
      <c r="D32" s="125">
        <f>'Fase de grupos'!H69</f>
        <v>2</v>
      </c>
      <c r="E32" s="125">
        <f>'Fase de grupos'!I69</f>
        <v>0</v>
      </c>
      <c r="F32" s="126" t="str">
        <f>'Fase de grupos'!J69</f>
        <v>Túnez</v>
      </c>
    </row>
    <row r="33" spans="1:6" s="18" customFormat="1">
      <c r="B33" s="130">
        <v>30</v>
      </c>
      <c r="C33" s="125" t="str">
        <f>'Fase de grupos'!G70</f>
        <v>Panamá</v>
      </c>
      <c r="D33" s="125">
        <f>'Fase de grupos'!H70</f>
        <v>1</v>
      </c>
      <c r="E33" s="125">
        <f>'Fase de grupos'!I70</f>
        <v>3</v>
      </c>
      <c r="F33" s="126" t="str">
        <f>'Fase de grupos'!J70</f>
        <v>Inglaterra</v>
      </c>
    </row>
    <row r="34" spans="1:6" s="18" customFormat="1">
      <c r="B34" s="130">
        <v>31</v>
      </c>
      <c r="C34" s="125" t="str">
        <f>'Fase de grupos'!G79</f>
        <v>Polonia</v>
      </c>
      <c r="D34" s="125">
        <f>'Fase de grupos'!H79</f>
        <v>1</v>
      </c>
      <c r="E34" s="125">
        <f>'Fase de grupos'!I79</f>
        <v>2</v>
      </c>
      <c r="F34" s="126" t="str">
        <f>'Fase de grupos'!J79</f>
        <v>Colombia</v>
      </c>
    </row>
    <row r="35" spans="1:6">
      <c r="A35" s="18"/>
      <c r="B35" s="131">
        <v>32</v>
      </c>
      <c r="C35" s="132" t="str">
        <f>'Fase de grupos'!G80</f>
        <v>Senegal</v>
      </c>
      <c r="D35" s="132">
        <f>'Fase de grupos'!H80</f>
        <v>1</v>
      </c>
      <c r="E35" s="132">
        <f>'Fase de grupos'!I80</f>
        <v>2</v>
      </c>
      <c r="F35" s="133" t="str">
        <f>'Fase de grupos'!J80</f>
        <v>Japón</v>
      </c>
    </row>
    <row r="36" spans="1:6">
      <c r="A36" s="18"/>
    </row>
    <row r="37" spans="1:6">
      <c r="B37"/>
      <c r="C37"/>
      <c r="D37"/>
      <c r="E37"/>
      <c r="F37"/>
    </row>
    <row r="38" spans="1:6">
      <c r="B38" s="127">
        <v>33</v>
      </c>
      <c r="C38" s="128" t="str">
        <f>'Fase de grupos'!G11</f>
        <v>Rusia</v>
      </c>
      <c r="D38" s="128">
        <f>'Fase de grupos'!H11</f>
        <v>1</v>
      </c>
      <c r="E38" s="128">
        <f>'Fase de grupos'!I11</f>
        <v>2</v>
      </c>
      <c r="F38" s="129" t="str">
        <f>'Fase de grupos'!J11</f>
        <v>Uruguay</v>
      </c>
    </row>
    <row r="39" spans="1:6">
      <c r="B39" s="130">
        <v>34</v>
      </c>
      <c r="C39" s="125" t="str">
        <f>'Fase de grupos'!G12</f>
        <v>Arabia Saudita</v>
      </c>
      <c r="D39" s="125">
        <f>'Fase de grupos'!H12</f>
        <v>1</v>
      </c>
      <c r="E39" s="125">
        <f>'Fase de grupos'!I12</f>
        <v>2</v>
      </c>
      <c r="F39" s="126" t="str">
        <f>'Fase de grupos'!J12</f>
        <v>Egipto</v>
      </c>
    </row>
    <row r="40" spans="1:6">
      <c r="B40" s="130">
        <v>35</v>
      </c>
      <c r="C40" s="125" t="str">
        <f>'Fase de grupos'!G21</f>
        <v>Portugal</v>
      </c>
      <c r="D40" s="125">
        <f>'Fase de grupos'!H21</f>
        <v>3</v>
      </c>
      <c r="E40" s="125">
        <f>'Fase de grupos'!I21</f>
        <v>1</v>
      </c>
      <c r="F40" s="126" t="str">
        <f>'Fase de grupos'!J21</f>
        <v>Irán</v>
      </c>
    </row>
    <row r="41" spans="1:6">
      <c r="B41" s="130">
        <v>36</v>
      </c>
      <c r="C41" s="125" t="str">
        <f>'Fase de grupos'!G22</f>
        <v>España</v>
      </c>
      <c r="D41" s="125">
        <f>'Fase de grupos'!H22</f>
        <v>3</v>
      </c>
      <c r="E41" s="125">
        <f>'Fase de grupos'!I22</f>
        <v>0</v>
      </c>
      <c r="F41" s="126" t="str">
        <f>'Fase de grupos'!J22</f>
        <v>Marruecos</v>
      </c>
    </row>
    <row r="42" spans="1:6">
      <c r="B42" s="130">
        <v>37</v>
      </c>
      <c r="C42" s="125" t="str">
        <f>'Fase de grupos'!G31</f>
        <v>Francia</v>
      </c>
      <c r="D42" s="125">
        <f>'Fase de grupos'!H31</f>
        <v>2</v>
      </c>
      <c r="E42" s="125">
        <f>'Fase de grupos'!I31</f>
        <v>0</v>
      </c>
      <c r="F42" s="126" t="str">
        <f>'Fase de grupos'!J31</f>
        <v>Dinamarca</v>
      </c>
    </row>
    <row r="43" spans="1:6">
      <c r="B43" s="130">
        <v>38</v>
      </c>
      <c r="C43" s="125" t="str">
        <f>'Fase de grupos'!G32</f>
        <v>Australia</v>
      </c>
      <c r="D43" s="125">
        <f>'Fase de grupos'!H32</f>
        <v>1</v>
      </c>
      <c r="E43" s="125">
        <f>'Fase de grupos'!I32</f>
        <v>2</v>
      </c>
      <c r="F43" s="126" t="str">
        <f>'Fase de grupos'!J32</f>
        <v>Perú</v>
      </c>
    </row>
    <row r="44" spans="1:6" s="18" customFormat="1">
      <c r="B44" s="130">
        <v>39</v>
      </c>
      <c r="C44" s="125" t="str">
        <f>'Fase de grupos'!G41</f>
        <v>Argentina</v>
      </c>
      <c r="D44" s="125">
        <f>'Fase de grupos'!H41</f>
        <v>2</v>
      </c>
      <c r="E44" s="125">
        <f>'Fase de grupos'!I41</f>
        <v>2</v>
      </c>
      <c r="F44" s="126" t="str">
        <f>'Fase de grupos'!J41</f>
        <v>Nigeria</v>
      </c>
    </row>
    <row r="45" spans="1:6" s="18" customFormat="1">
      <c r="B45" s="130">
        <v>40</v>
      </c>
      <c r="C45" s="125" t="str">
        <f>'Fase de grupos'!G42</f>
        <v>Islandia</v>
      </c>
      <c r="D45" s="125">
        <f>'Fase de grupos'!H42</f>
        <v>1</v>
      </c>
      <c r="E45" s="125">
        <f>'Fase de grupos'!I42</f>
        <v>2</v>
      </c>
      <c r="F45" s="126" t="str">
        <f>'Fase de grupos'!J42</f>
        <v>Croacia</v>
      </c>
    </row>
    <row r="46" spans="1:6" s="18" customFormat="1">
      <c r="B46" s="130">
        <v>41</v>
      </c>
      <c r="C46" s="125" t="str">
        <f>'Fase de grupos'!G51</f>
        <v>Brasil</v>
      </c>
      <c r="D46" s="125">
        <f>'Fase de grupos'!H51</f>
        <v>3</v>
      </c>
      <c r="E46" s="125">
        <f>'Fase de grupos'!I51</f>
        <v>1</v>
      </c>
      <c r="F46" s="126" t="str">
        <f>'Fase de grupos'!J51</f>
        <v>Serbia</v>
      </c>
    </row>
    <row r="47" spans="1:6" s="18" customFormat="1">
      <c r="B47" s="130">
        <v>42</v>
      </c>
      <c r="C47" s="125" t="str">
        <f>'Fase de grupos'!G52</f>
        <v>Suiza</v>
      </c>
      <c r="D47" s="125">
        <f>'Fase de grupos'!H52</f>
        <v>2</v>
      </c>
      <c r="E47" s="125">
        <f>'Fase de grupos'!I52</f>
        <v>2</v>
      </c>
      <c r="F47" s="126" t="str">
        <f>'Fase de grupos'!J52</f>
        <v>Costa Rica</v>
      </c>
    </row>
    <row r="48" spans="1:6" s="18" customFormat="1">
      <c r="B48" s="130">
        <v>43</v>
      </c>
      <c r="C48" s="125" t="str">
        <f>'Fase de grupos'!G61</f>
        <v>Alemania</v>
      </c>
      <c r="D48" s="125">
        <f>'Fase de grupos'!H61</f>
        <v>3</v>
      </c>
      <c r="E48" s="125">
        <f>'Fase de grupos'!I61</f>
        <v>1</v>
      </c>
      <c r="F48" s="126" t="str">
        <f>'Fase de grupos'!J61</f>
        <v>Corea del Sur</v>
      </c>
    </row>
    <row r="49" spans="1:6" s="18" customFormat="1">
      <c r="B49" s="130">
        <v>44</v>
      </c>
      <c r="C49" s="125" t="str">
        <f>'Fase de grupos'!G62</f>
        <v>México</v>
      </c>
      <c r="D49" s="125">
        <f>'Fase de grupos'!H62</f>
        <v>2</v>
      </c>
      <c r="E49" s="125">
        <f>'Fase de grupos'!I62</f>
        <v>1</v>
      </c>
      <c r="F49" s="126" t="str">
        <f>'Fase de grupos'!J62</f>
        <v>Suecia</v>
      </c>
    </row>
    <row r="50" spans="1:6" s="18" customFormat="1">
      <c r="B50" s="130">
        <v>45</v>
      </c>
      <c r="C50" s="125" t="str">
        <f>'Fase de grupos'!G71</f>
        <v>Bélgica</v>
      </c>
      <c r="D50" s="125">
        <f>'Fase de grupos'!H71</f>
        <v>2</v>
      </c>
      <c r="E50" s="125">
        <f>'Fase de grupos'!I71</f>
        <v>3</v>
      </c>
      <c r="F50" s="126" t="str">
        <f>'Fase de grupos'!J71</f>
        <v>Inglaterra</v>
      </c>
    </row>
    <row r="51" spans="1:6" s="18" customFormat="1">
      <c r="B51" s="130">
        <v>46</v>
      </c>
      <c r="C51" s="125" t="str">
        <f>'Fase de grupos'!G72</f>
        <v>Panamá</v>
      </c>
      <c r="D51" s="125">
        <f>'Fase de grupos'!H72</f>
        <v>2</v>
      </c>
      <c r="E51" s="125">
        <f>'Fase de grupos'!I72</f>
        <v>1</v>
      </c>
      <c r="F51" s="126" t="str">
        <f>'Fase de grupos'!J72</f>
        <v>Túnez</v>
      </c>
    </row>
    <row r="52" spans="1:6" s="18" customFormat="1">
      <c r="B52" s="130">
        <v>47</v>
      </c>
      <c r="C52" s="125" t="str">
        <f>'Fase de grupos'!G81</f>
        <v>Polonia</v>
      </c>
      <c r="D52" s="125">
        <f>'Fase de grupos'!H81</f>
        <v>1</v>
      </c>
      <c r="E52" s="125">
        <f>'Fase de grupos'!I81</f>
        <v>1</v>
      </c>
      <c r="F52" s="126" t="str">
        <f>'Fase de grupos'!J81</f>
        <v>Japón</v>
      </c>
    </row>
    <row r="53" spans="1:6">
      <c r="B53" s="131">
        <v>48</v>
      </c>
      <c r="C53" s="132" t="str">
        <f>'Fase de grupos'!G82</f>
        <v>Senegal</v>
      </c>
      <c r="D53" s="132">
        <f>'Fase de grupos'!H82</f>
        <v>0</v>
      </c>
      <c r="E53" s="132">
        <f>'Fase de grupos'!I82</f>
        <v>2</v>
      </c>
      <c r="F53" s="133" t="str">
        <f>'Fase de grupos'!J82</f>
        <v>Colombia</v>
      </c>
    </row>
    <row r="54" spans="1:6" s="18" customFormat="1">
      <c r="B54" s="125"/>
      <c r="C54" s="125"/>
      <c r="D54" s="125"/>
      <c r="E54" s="125"/>
      <c r="F54" s="125"/>
    </row>
    <row r="55" spans="1:6" s="18" customFormat="1">
      <c r="B55" s="125"/>
      <c r="C55" s="125"/>
      <c r="D55" s="125"/>
      <c r="E55" s="125"/>
      <c r="F55" s="125"/>
    </row>
    <row r="56" spans="1:6">
      <c r="A56" s="18"/>
      <c r="B56" s="127">
        <v>49</v>
      </c>
      <c r="C56" s="134" t="str">
        <f>'Fase final'!D7</f>
        <v>Uruguay</v>
      </c>
      <c r="D56" s="134">
        <f>'Fase final'!E7</f>
        <v>1</v>
      </c>
      <c r="E56" s="134">
        <f>'Fase final'!E8</f>
        <v>1</v>
      </c>
      <c r="F56" s="135" t="str">
        <f>'Fase final'!D8</f>
        <v>España</v>
      </c>
    </row>
    <row r="57" spans="1:6">
      <c r="A57" s="18"/>
      <c r="B57" s="130">
        <v>50</v>
      </c>
      <c r="C57" s="66" t="str">
        <f>'Fase final'!D10</f>
        <v>Francia</v>
      </c>
      <c r="D57" s="66">
        <f>'Fase final'!E10</f>
        <v>3</v>
      </c>
      <c r="E57" s="66">
        <f>'Fase final'!E11</f>
        <v>2</v>
      </c>
      <c r="F57" s="136" t="str">
        <f>'Fase final'!D11</f>
        <v>Argentina</v>
      </c>
    </row>
    <row r="58" spans="1:6">
      <c r="A58" s="18"/>
      <c r="B58" s="130">
        <v>51</v>
      </c>
      <c r="C58" s="66" t="str">
        <f>'Fase final'!D14</f>
        <v>Brasil</v>
      </c>
      <c r="D58" s="66">
        <f>'Fase final'!E14</f>
        <v>3</v>
      </c>
      <c r="E58" s="66">
        <f>'Fase final'!E15</f>
        <v>1</v>
      </c>
      <c r="F58" s="136" t="str">
        <f>'Fase final'!D15</f>
        <v>México</v>
      </c>
    </row>
    <row r="59" spans="1:6">
      <c r="A59" s="18"/>
      <c r="B59" s="130">
        <v>52</v>
      </c>
      <c r="C59" s="66" t="str">
        <f>'Fase final'!D17</f>
        <v>Inglaterra</v>
      </c>
      <c r="D59" s="66">
        <f>'Fase final'!E17</f>
        <v>3</v>
      </c>
      <c r="E59" s="66">
        <f>'Fase final'!E18</f>
        <v>0</v>
      </c>
      <c r="F59" s="136" t="str">
        <f>'Fase final'!D18</f>
        <v>Polonia</v>
      </c>
    </row>
    <row r="60" spans="1:6">
      <c r="A60" s="18"/>
      <c r="B60" s="130">
        <v>53</v>
      </c>
      <c r="C60" s="66" t="str">
        <f>'Fase final'!D21</f>
        <v>Portugal</v>
      </c>
      <c r="D60" s="66">
        <f>'Fase final'!E21</f>
        <v>2</v>
      </c>
      <c r="E60" s="66">
        <f>'Fase final'!E22</f>
        <v>0</v>
      </c>
      <c r="F60" s="136" t="str">
        <f>'Fase final'!D22</f>
        <v>Egipto</v>
      </c>
    </row>
    <row r="61" spans="1:6">
      <c r="A61" s="18"/>
      <c r="B61" s="130">
        <v>54</v>
      </c>
      <c r="C61" s="66" t="str">
        <f>'Fase final'!D24</f>
        <v>Croacia</v>
      </c>
      <c r="D61" s="66">
        <f>'Fase final'!E24</f>
        <v>3</v>
      </c>
      <c r="E61" s="66">
        <f>'Fase final'!E25</f>
        <v>1</v>
      </c>
      <c r="F61" s="136" t="str">
        <f>'Fase final'!D25</f>
        <v>Perú</v>
      </c>
    </row>
    <row r="62" spans="1:6">
      <c r="A62" s="18"/>
      <c r="B62" s="130">
        <v>55</v>
      </c>
      <c r="C62" s="66" t="str">
        <f>'Fase final'!D28</f>
        <v>Alemania</v>
      </c>
      <c r="D62" s="66">
        <f>'Fase final'!E28</f>
        <v>3</v>
      </c>
      <c r="E62" s="66">
        <f>'Fase final'!E29</f>
        <v>1</v>
      </c>
      <c r="F62" s="136" t="str">
        <f>'Fase final'!D29</f>
        <v>Suiza</v>
      </c>
    </row>
    <row r="63" spans="1:6">
      <c r="A63" s="18"/>
      <c r="B63" s="131">
        <v>56</v>
      </c>
      <c r="C63" s="137" t="str">
        <f>'Fase final'!D31</f>
        <v>Colombia</v>
      </c>
      <c r="D63" s="137">
        <f>'Fase final'!E31</f>
        <v>1</v>
      </c>
      <c r="E63" s="137">
        <f>'Fase final'!E32</f>
        <v>2</v>
      </c>
      <c r="F63" s="138" t="str">
        <f>'Fase final'!D32</f>
        <v>Bélgica</v>
      </c>
    </row>
    <row r="64" spans="1:6">
      <c r="A64" s="18"/>
      <c r="B64" s="125"/>
      <c r="C64" s="125"/>
      <c r="D64" s="125"/>
      <c r="E64" s="125"/>
      <c r="F64" s="125"/>
    </row>
    <row r="65" spans="2:6">
      <c r="B65"/>
      <c r="C65"/>
      <c r="D65"/>
      <c r="E65"/>
      <c r="F65"/>
    </row>
    <row r="66" spans="2:6">
      <c r="B66" s="127">
        <v>57</v>
      </c>
      <c r="C66" s="134" t="str">
        <f>'Fase final'!G8</f>
        <v>uruguay</v>
      </c>
      <c r="D66" s="134">
        <f>'Fase final'!H8</f>
        <v>2</v>
      </c>
      <c r="E66" s="139">
        <f>'Fase final'!H10</f>
        <v>1</v>
      </c>
      <c r="F66" s="140" t="str">
        <f>'Fase final'!G10</f>
        <v>Francia</v>
      </c>
    </row>
    <row r="67" spans="2:6">
      <c r="B67" s="130">
        <v>58</v>
      </c>
      <c r="C67" s="66" t="str">
        <f>'Fase final'!G15</f>
        <v>Brasil</v>
      </c>
      <c r="D67" s="66">
        <f>'Fase final'!H15</f>
        <v>2</v>
      </c>
      <c r="E67" s="66">
        <f>'Fase final'!H17</f>
        <v>1</v>
      </c>
      <c r="F67" s="141" t="str">
        <f>'Fase final'!G17</f>
        <v>Inglaterra</v>
      </c>
    </row>
    <row r="68" spans="2:6">
      <c r="B68" s="130">
        <v>59</v>
      </c>
      <c r="C68" s="66" t="str">
        <f>'Fase final'!G22</f>
        <v>Portugal</v>
      </c>
      <c r="D68" s="66">
        <f>'Fase final'!H22</f>
        <v>2</v>
      </c>
      <c r="E68" s="66">
        <f>'Fase final'!H24</f>
        <v>0</v>
      </c>
      <c r="F68" s="141" t="str">
        <f>'Fase final'!G24</f>
        <v>Croacia</v>
      </c>
    </row>
    <row r="69" spans="2:6">
      <c r="B69" s="131">
        <v>60</v>
      </c>
      <c r="C69" s="137" t="str">
        <f>'Fase final'!G29</f>
        <v>Alemania</v>
      </c>
      <c r="D69" s="137">
        <f>'Fase final'!H29</f>
        <v>2</v>
      </c>
      <c r="E69" s="137">
        <f>'Fase final'!H31</f>
        <v>1</v>
      </c>
      <c r="F69" s="142" t="str">
        <f>'Fase final'!G31</f>
        <v>Bélgica</v>
      </c>
    </row>
    <row r="70" spans="2:6">
      <c r="B70"/>
      <c r="C70"/>
      <c r="D70"/>
      <c r="E70"/>
      <c r="F70"/>
    </row>
    <row r="71" spans="2:6">
      <c r="B71"/>
      <c r="C71"/>
      <c r="D71"/>
      <c r="E71"/>
      <c r="F71"/>
    </row>
    <row r="72" spans="2:6">
      <c r="B72" s="127">
        <v>61</v>
      </c>
      <c r="C72" s="128" t="str">
        <f>'Fase final'!J9</f>
        <v>uruguay</v>
      </c>
      <c r="D72" s="128">
        <f>'Fase final'!K9</f>
        <v>1</v>
      </c>
      <c r="E72" s="128">
        <f>'Fase final'!K16</f>
        <v>3</v>
      </c>
      <c r="F72" s="129" t="str">
        <f>'Fase final'!J16</f>
        <v>Brasil</v>
      </c>
    </row>
    <row r="73" spans="2:6">
      <c r="B73" s="131">
        <v>62</v>
      </c>
      <c r="C73" s="132" t="str">
        <f>'Fase final'!J23</f>
        <v>Portugal</v>
      </c>
      <c r="D73" s="132">
        <f>'Fase final'!K23</f>
        <v>1</v>
      </c>
      <c r="E73" s="132">
        <f>'Fase final'!K30</f>
        <v>2</v>
      </c>
      <c r="F73" s="133" t="str">
        <f>'Fase final'!J30</f>
        <v>Alemania</v>
      </c>
    </row>
    <row r="74" spans="2:6">
      <c r="B74"/>
      <c r="C74"/>
      <c r="D74"/>
      <c r="E74"/>
      <c r="F74"/>
    </row>
    <row r="75" spans="2:6">
      <c r="B75"/>
      <c r="C75"/>
      <c r="D75"/>
      <c r="E75"/>
      <c r="F75"/>
    </row>
    <row r="76" spans="2:6">
      <c r="B76" s="127">
        <v>63</v>
      </c>
      <c r="C76" s="128" t="str">
        <f>'Fase final'!M12</f>
        <v>Brasil</v>
      </c>
      <c r="D76" s="128">
        <f>'Fase final'!N12</f>
        <v>2</v>
      </c>
      <c r="E76" s="128">
        <f>'Fase final'!N14</f>
        <v>0</v>
      </c>
      <c r="F76" s="129" t="str">
        <f>'Fase final'!M14</f>
        <v>Alemania</v>
      </c>
    </row>
    <row r="77" spans="2:6">
      <c r="B77" s="131">
        <v>64</v>
      </c>
      <c r="C77" s="132" t="str">
        <f>'Fase final'!M22</f>
        <v>uruguay</v>
      </c>
      <c r="D77" s="132">
        <f>'Fase final'!N22</f>
        <v>2</v>
      </c>
      <c r="E77" s="132">
        <f>'Fase final'!N24</f>
        <v>1</v>
      </c>
      <c r="F77" s="133" t="str">
        <f>'Fase final'!M24</f>
        <v>Portugal</v>
      </c>
    </row>
    <row r="78" spans="2:6">
      <c r="B78"/>
      <c r="C78"/>
      <c r="D78"/>
      <c r="E78"/>
      <c r="F78"/>
    </row>
    <row r="79" spans="2:6">
      <c r="B79"/>
      <c r="C79"/>
      <c r="D79"/>
      <c r="E79"/>
      <c r="F79"/>
    </row>
    <row r="80" spans="2:6">
      <c r="B80" s="127" t="s">
        <v>191</v>
      </c>
      <c r="C80" s="129" t="str">
        <f>'Fase final'!D7</f>
        <v>Uruguay</v>
      </c>
      <c r="D80"/>
      <c r="E80"/>
      <c r="F80"/>
    </row>
    <row r="81" spans="2:6">
      <c r="B81" s="130" t="s">
        <v>192</v>
      </c>
      <c r="C81" s="126" t="str">
        <f>'Fase final'!D22</f>
        <v>Egipto</v>
      </c>
      <c r="D81"/>
      <c r="E81"/>
      <c r="F81"/>
    </row>
    <row r="82" spans="2:6">
      <c r="B82" s="130" t="s">
        <v>193</v>
      </c>
      <c r="C82" s="126" t="str">
        <f>'Fase final'!D21</f>
        <v>Portugal</v>
      </c>
      <c r="D82"/>
      <c r="E82"/>
      <c r="F82"/>
    </row>
    <row r="83" spans="2:6">
      <c r="B83" s="130" t="s">
        <v>194</v>
      </c>
      <c r="C83" s="126" t="str">
        <f>'Fase final'!D8</f>
        <v>España</v>
      </c>
      <c r="D83"/>
      <c r="E83"/>
      <c r="F83"/>
    </row>
    <row r="84" spans="2:6">
      <c r="B84" s="130" t="s">
        <v>195</v>
      </c>
      <c r="C84" s="126" t="str">
        <f>'Fase final'!D10</f>
        <v>Francia</v>
      </c>
      <c r="D84"/>
      <c r="E84"/>
      <c r="F84"/>
    </row>
    <row r="85" spans="2:6">
      <c r="B85" s="130" t="s">
        <v>196</v>
      </c>
      <c r="C85" s="126" t="str">
        <f>'Fase final'!D25</f>
        <v>Perú</v>
      </c>
      <c r="D85"/>
      <c r="E85"/>
      <c r="F85"/>
    </row>
    <row r="86" spans="2:6">
      <c r="B86" s="130" t="s">
        <v>197</v>
      </c>
      <c r="C86" s="126" t="str">
        <f>'Fase final'!D24</f>
        <v>Croacia</v>
      </c>
      <c r="D86"/>
      <c r="E86"/>
      <c r="F86"/>
    </row>
    <row r="87" spans="2:6" s="18" customFormat="1">
      <c r="B87" s="130" t="s">
        <v>198</v>
      </c>
      <c r="C87" s="126" t="str">
        <f>'Fase final'!D11</f>
        <v>Argentina</v>
      </c>
      <c r="E87" s="13"/>
      <c r="F87" s="13"/>
    </row>
    <row r="88" spans="2:6" s="18" customFormat="1">
      <c r="B88" s="130" t="s">
        <v>199</v>
      </c>
      <c r="C88" s="126" t="str">
        <f>'Fase final'!D14</f>
        <v>Brasil</v>
      </c>
      <c r="E88" s="13"/>
      <c r="F88" s="13"/>
    </row>
    <row r="89" spans="2:6" s="18" customFormat="1">
      <c r="B89" s="130" t="s">
        <v>200</v>
      </c>
      <c r="C89" s="126" t="str">
        <f>'Fase final'!D29</f>
        <v>Suiza</v>
      </c>
      <c r="E89" s="13"/>
      <c r="F89" s="13"/>
    </row>
    <row r="90" spans="2:6" s="18" customFormat="1">
      <c r="B90" s="130" t="s">
        <v>201</v>
      </c>
      <c r="C90" s="126" t="str">
        <f>'Fase final'!D28</f>
        <v>Alemania</v>
      </c>
      <c r="E90" s="13"/>
      <c r="F90" s="13"/>
    </row>
    <row r="91" spans="2:6" s="18" customFormat="1">
      <c r="B91" s="130" t="s">
        <v>202</v>
      </c>
      <c r="C91" s="126" t="str">
        <f>'Fase final'!D15</f>
        <v>México</v>
      </c>
      <c r="E91" s="13"/>
      <c r="F91" s="13"/>
    </row>
    <row r="92" spans="2:6" s="18" customFormat="1">
      <c r="B92" s="130" t="s">
        <v>203</v>
      </c>
      <c r="C92" s="126" t="str">
        <f>'Fase final'!D17</f>
        <v>Inglaterra</v>
      </c>
      <c r="E92" s="13"/>
      <c r="F92" s="13"/>
    </row>
    <row r="93" spans="2:6" s="18" customFormat="1">
      <c r="B93" s="130" t="s">
        <v>204</v>
      </c>
      <c r="C93" s="126" t="str">
        <f>'Fase final'!D32</f>
        <v>Bélgica</v>
      </c>
      <c r="E93" s="13"/>
      <c r="F93" s="13"/>
    </row>
    <row r="94" spans="2:6" s="18" customFormat="1">
      <c r="B94" s="130" t="s">
        <v>205</v>
      </c>
      <c r="C94" s="126" t="str">
        <f>'Fase final'!D31</f>
        <v>Colombia</v>
      </c>
      <c r="E94" s="13"/>
      <c r="F94" s="13"/>
    </row>
    <row r="95" spans="2:6" s="18" customFormat="1">
      <c r="B95" s="131" t="s">
        <v>206</v>
      </c>
      <c r="C95" s="133" t="str">
        <f>'Fase final'!D18</f>
        <v>Polonia</v>
      </c>
      <c r="E95" s="13"/>
      <c r="F95" s="13"/>
    </row>
    <row r="96" spans="2:6" s="18" customFormat="1">
      <c r="B96" s="125"/>
      <c r="C96" s="125"/>
      <c r="E96" s="13"/>
      <c r="F96" s="13"/>
    </row>
    <row r="97" spans="1:6" s="18" customFormat="1">
      <c r="B97" s="125"/>
      <c r="C97" s="125"/>
      <c r="E97" s="13"/>
      <c r="F97" s="13"/>
    </row>
    <row r="98" spans="1:6" s="18" customFormat="1">
      <c r="B98" s="127" t="s">
        <v>207</v>
      </c>
      <c r="C98" s="129" t="str">
        <f>'Fase final'!G8</f>
        <v>uruguay</v>
      </c>
      <c r="E98" s="13"/>
      <c r="F98" s="13"/>
    </row>
    <row r="99" spans="1:6" s="18" customFormat="1">
      <c r="B99" s="130" t="s">
        <v>208</v>
      </c>
      <c r="C99" s="126" t="str">
        <f>'Fase final'!G10</f>
        <v>Francia</v>
      </c>
      <c r="E99" s="13"/>
      <c r="F99" s="13"/>
    </row>
    <row r="100" spans="1:6" s="18" customFormat="1">
      <c r="B100" s="130" t="s">
        <v>209</v>
      </c>
      <c r="C100" s="126" t="str">
        <f>'Fase final'!G15</f>
        <v>Brasil</v>
      </c>
      <c r="E100" s="13"/>
      <c r="F100" s="13"/>
    </row>
    <row r="101" spans="1:6" s="18" customFormat="1">
      <c r="B101" s="130" t="s">
        <v>210</v>
      </c>
      <c r="C101" s="126" t="str">
        <f>'Fase final'!G17</f>
        <v>Inglaterra</v>
      </c>
      <c r="E101" s="13"/>
      <c r="F101" s="13"/>
    </row>
    <row r="102" spans="1:6" s="18" customFormat="1">
      <c r="B102" s="130" t="s">
        <v>211</v>
      </c>
      <c r="C102" s="126" t="str">
        <f>'Fase final'!G22</f>
        <v>Portugal</v>
      </c>
      <c r="E102" s="13"/>
      <c r="F102" s="13"/>
    </row>
    <row r="103" spans="1:6" s="18" customFormat="1">
      <c r="B103" s="130" t="s">
        <v>212</v>
      </c>
      <c r="C103" s="126" t="str">
        <f>'Fase final'!G24</f>
        <v>Croacia</v>
      </c>
      <c r="E103" s="13"/>
      <c r="F103" s="13"/>
    </row>
    <row r="104" spans="1:6" s="18" customFormat="1">
      <c r="B104" s="130" t="s">
        <v>213</v>
      </c>
      <c r="C104" s="126" t="str">
        <f>'Fase final'!G29</f>
        <v>Alemania</v>
      </c>
      <c r="E104" s="13"/>
      <c r="F104" s="13"/>
    </row>
    <row r="105" spans="1:6">
      <c r="A105" s="18"/>
      <c r="B105" s="131" t="s">
        <v>214</v>
      </c>
      <c r="C105" s="133" t="str">
        <f>'Fase final'!G31</f>
        <v>Bélgica</v>
      </c>
    </row>
    <row r="106" spans="1:6">
      <c r="A106" s="18"/>
      <c r="B106" s="125"/>
      <c r="C106" s="125"/>
    </row>
    <row r="107" spans="1:6">
      <c r="B107"/>
      <c r="C107"/>
    </row>
    <row r="108" spans="1:6">
      <c r="B108" s="127" t="s">
        <v>215</v>
      </c>
      <c r="C108" s="129" t="str">
        <f>C72</f>
        <v>uruguay</v>
      </c>
    </row>
    <row r="109" spans="1:6">
      <c r="B109" s="130" t="s">
        <v>216</v>
      </c>
      <c r="C109" s="126" t="str">
        <f>F72</f>
        <v>Brasil</v>
      </c>
    </row>
    <row r="110" spans="1:6">
      <c r="B110" s="130" t="s">
        <v>217</v>
      </c>
      <c r="C110" s="126" t="str">
        <f>C73</f>
        <v>Portugal</v>
      </c>
    </row>
    <row r="111" spans="1:6">
      <c r="B111" s="131" t="s">
        <v>218</v>
      </c>
      <c r="C111" s="133" t="str">
        <f>F73</f>
        <v>Alemania</v>
      </c>
    </row>
    <row r="112" spans="1:6">
      <c r="B112"/>
      <c r="C112"/>
    </row>
    <row r="113" spans="2:3">
      <c r="B113"/>
      <c r="C113"/>
    </row>
    <row r="114" spans="2:3">
      <c r="B114" s="127" t="s">
        <v>219</v>
      </c>
      <c r="C114" s="129" t="str">
        <f>C76</f>
        <v>Brasil</v>
      </c>
    </row>
    <row r="115" spans="2:3">
      <c r="B115" s="130" t="s">
        <v>220</v>
      </c>
      <c r="C115" s="126" t="str">
        <f>F76</f>
        <v>Alemania</v>
      </c>
    </row>
    <row r="116" spans="2:3">
      <c r="B116" s="130" t="s">
        <v>221</v>
      </c>
      <c r="C116" s="126" t="str">
        <f>C77</f>
        <v>uruguay</v>
      </c>
    </row>
    <row r="117" spans="2:3">
      <c r="B117" s="131" t="s">
        <v>222</v>
      </c>
      <c r="C117" s="133" t="str">
        <f>F77</f>
        <v>Portugal</v>
      </c>
    </row>
    <row r="118" spans="2:3">
      <c r="B118"/>
      <c r="C118"/>
    </row>
    <row r="119" spans="2:3">
      <c r="B119"/>
      <c r="C119"/>
    </row>
    <row r="120" spans="2:3">
      <c r="B120" s="143" t="s">
        <v>26</v>
      </c>
      <c r="C120" s="124" t="str">
        <f>'Fase final'!P13</f>
        <v>Brasil</v>
      </c>
    </row>
    <row r="121" spans="2:3">
      <c r="B121"/>
      <c r="C121"/>
    </row>
    <row r="122" spans="2:3">
      <c r="B122" s="143" t="s">
        <v>223</v>
      </c>
      <c r="C122" s="124" t="str">
        <f>'Fase final'!P17</f>
        <v>Neymar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80"/>
  <sheetViews>
    <sheetView topLeftCell="B1" zoomScaleNormal="100" workbookViewId="0">
      <selection activeCell="U15" sqref="U15"/>
    </sheetView>
  </sheetViews>
  <sheetFormatPr baseColWidth="10" defaultColWidth="9.140625" defaultRowHeight="15"/>
  <cols>
    <col min="1" max="1" width="4.7109375"/>
    <col min="2" max="2" width="15.7109375"/>
    <col min="3" max="4" width="5.7109375"/>
    <col min="5" max="5" width="15.7109375"/>
    <col min="6" max="20" width="4.7109375"/>
    <col min="21" max="21" width="15.7109375" style="13"/>
    <col min="22" max="27" width="3.7109375"/>
    <col min="28" max="28" width="4.7109375"/>
    <col min="29" max="36" width="3.7109375"/>
    <col min="37" max="1025" width="10.5703125"/>
  </cols>
  <sheetData>
    <row r="1" spans="2:36">
      <c r="U1"/>
    </row>
    <row r="2" spans="2:36">
      <c r="G2" s="2" t="str">
        <f>B4</f>
        <v>Rusia</v>
      </c>
      <c r="H2" s="2"/>
      <c r="I2" s="2"/>
      <c r="J2" s="2" t="str">
        <f>E4</f>
        <v>Arabia Saudita</v>
      </c>
      <c r="K2" s="2"/>
      <c r="L2" s="2"/>
      <c r="M2" s="2" t="str">
        <f>B5</f>
        <v>Egipto</v>
      </c>
      <c r="N2" s="2"/>
      <c r="O2" s="2"/>
      <c r="P2" s="1" t="str">
        <f>E5</f>
        <v>Uruguay</v>
      </c>
      <c r="Q2" s="1"/>
      <c r="R2" s="1"/>
      <c r="S2" s="125"/>
      <c r="U2"/>
    </row>
    <row r="3" spans="2:36">
      <c r="G3" s="123" t="s">
        <v>224</v>
      </c>
      <c r="H3" s="123" t="s">
        <v>225</v>
      </c>
      <c r="I3" s="124" t="s">
        <v>226</v>
      </c>
      <c r="J3" s="123" t="s">
        <v>224</v>
      </c>
      <c r="K3" s="123" t="s">
        <v>225</v>
      </c>
      <c r="L3" s="124" t="s">
        <v>226</v>
      </c>
      <c r="M3" s="123" t="s">
        <v>224</v>
      </c>
      <c r="N3" s="123" t="s">
        <v>225</v>
      </c>
      <c r="O3" s="124" t="s">
        <v>226</v>
      </c>
      <c r="P3" s="123" t="s">
        <v>224</v>
      </c>
      <c r="Q3" s="123" t="s">
        <v>225</v>
      </c>
      <c r="R3" s="124" t="s">
        <v>226</v>
      </c>
      <c r="S3" s="125"/>
      <c r="U3"/>
      <c r="V3" s="127" t="s">
        <v>55</v>
      </c>
      <c r="W3" s="128" t="s">
        <v>56</v>
      </c>
      <c r="X3" s="128" t="s">
        <v>57</v>
      </c>
      <c r="Y3" s="128" t="s">
        <v>58</v>
      </c>
      <c r="Z3" s="128" t="s">
        <v>59</v>
      </c>
      <c r="AA3" s="129"/>
      <c r="AB3" s="129" t="s">
        <v>61</v>
      </c>
    </row>
    <row r="4" spans="2:36">
      <c r="B4" s="13" t="str">
        <f>'Fase de grupos'!G7</f>
        <v>Rusia</v>
      </c>
      <c r="C4" s="127">
        <f>'Fase de grupos'!H7</f>
        <v>2</v>
      </c>
      <c r="D4" s="129">
        <f>'Fase de grupos'!I7</f>
        <v>2</v>
      </c>
      <c r="E4" s="13" t="str">
        <f>'Fase de grupos'!J7</f>
        <v>Arabia Saudita</v>
      </c>
      <c r="G4" s="130">
        <f>IF(C4&gt;D4,1,0)</f>
        <v>0</v>
      </c>
      <c r="H4" s="125">
        <f>IF(C4=D4,1,0)</f>
        <v>1</v>
      </c>
      <c r="I4" s="126">
        <f>IF(C4&lt;D4,1,0)</f>
        <v>0</v>
      </c>
      <c r="J4" s="130">
        <f>IF(D4&gt;C4,1,0)</f>
        <v>0</v>
      </c>
      <c r="K4" s="125">
        <f>IF(D4=C4,1,0)</f>
        <v>1</v>
      </c>
      <c r="L4" s="126">
        <f>IF(D4&lt;C4,1,0)</f>
        <v>0</v>
      </c>
      <c r="M4" s="130"/>
      <c r="N4" s="125"/>
      <c r="O4" s="126"/>
      <c r="P4" s="125"/>
      <c r="Q4" s="125"/>
      <c r="R4" s="126"/>
      <c r="S4" s="125"/>
      <c r="T4">
        <v>1</v>
      </c>
      <c r="U4" s="127" t="str">
        <f>G2</f>
        <v>Rusia</v>
      </c>
      <c r="V4" s="127">
        <f>G10</f>
        <v>0</v>
      </c>
      <c r="W4" s="128">
        <f>H10</f>
        <v>1</v>
      </c>
      <c r="X4" s="128">
        <f>I10</f>
        <v>2</v>
      </c>
      <c r="Y4" s="128">
        <f>C4+C6+C8</f>
        <v>4</v>
      </c>
      <c r="Z4" s="128">
        <f>D4+D6+D8</f>
        <v>6</v>
      </c>
      <c r="AA4" s="128">
        <f>Y4-Z4</f>
        <v>-2</v>
      </c>
      <c r="AB4" s="144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3" t="str">
        <f>'Fase de grupos'!G8</f>
        <v>Egipto</v>
      </c>
      <c r="C5" s="130">
        <f>'Fase de grupos'!H8</f>
        <v>1</v>
      </c>
      <c r="D5" s="126">
        <f>'Fase de grupos'!I8</f>
        <v>3</v>
      </c>
      <c r="E5" s="13" t="str">
        <f>'Fase de grupos'!J8</f>
        <v>Uruguay</v>
      </c>
      <c r="G5" s="130"/>
      <c r="H5" s="125"/>
      <c r="I5" s="126"/>
      <c r="J5" s="130"/>
      <c r="K5" s="125"/>
      <c r="L5" s="126"/>
      <c r="M5" s="130">
        <f>IF(C5&gt;D5,1,0)</f>
        <v>0</v>
      </c>
      <c r="N5" s="125">
        <f>IF(C5=D5,1,0)</f>
        <v>0</v>
      </c>
      <c r="O5" s="126">
        <f>IF(C5&lt;D5,1,0)</f>
        <v>1</v>
      </c>
      <c r="P5" s="125">
        <f>IF(D5&gt;C5,1,0)</f>
        <v>1</v>
      </c>
      <c r="Q5" s="125">
        <f>IF(D5=C5,1,0)</f>
        <v>0</v>
      </c>
      <c r="R5" s="126">
        <f>IF(D5&lt;C5,1,0)</f>
        <v>0</v>
      </c>
      <c r="S5" s="125"/>
      <c r="T5">
        <v>2</v>
      </c>
      <c r="U5" s="130" t="str">
        <f>J2</f>
        <v>Arabia Saudita</v>
      </c>
      <c r="V5" s="130">
        <f>J10</f>
        <v>0</v>
      </c>
      <c r="W5" s="125">
        <f>K10</f>
        <v>1</v>
      </c>
      <c r="X5" s="125">
        <f>L10</f>
        <v>2</v>
      </c>
      <c r="Y5" s="125">
        <f>D4+C7+C9</f>
        <v>3</v>
      </c>
      <c r="Z5" s="125">
        <f>C4+D7+D9</f>
        <v>6</v>
      </c>
      <c r="AA5" s="125">
        <f>Y5-Z5</f>
        <v>-3</v>
      </c>
      <c r="AB5" s="145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3" t="str">
        <f>'Fase de grupos'!G9</f>
        <v>Rusia</v>
      </c>
      <c r="C6" s="130">
        <f>'Fase de grupos'!H9</f>
        <v>1</v>
      </c>
      <c r="D6" s="126">
        <f>'Fase de grupos'!I9</f>
        <v>2</v>
      </c>
      <c r="E6" s="13" t="str">
        <f>'Fase de grupos'!J9</f>
        <v>Egipto</v>
      </c>
      <c r="G6" s="130">
        <f>IF(C6&gt;D6,1,0)</f>
        <v>0</v>
      </c>
      <c r="H6" s="125">
        <f>IF(C6=D6,1,0)</f>
        <v>0</v>
      </c>
      <c r="I6" s="126">
        <f>IF(C6&lt;D6,1,0)</f>
        <v>1</v>
      </c>
      <c r="J6" s="130"/>
      <c r="K6" s="125"/>
      <c r="L6" s="126"/>
      <c r="M6" s="130">
        <f>IF(D6&gt;C6,1,0)</f>
        <v>1</v>
      </c>
      <c r="N6" s="125">
        <f>IF(D6=C6,1,0)</f>
        <v>0</v>
      </c>
      <c r="O6" s="126">
        <f>IF(D6&lt;C6,1,0)</f>
        <v>0</v>
      </c>
      <c r="P6" s="125"/>
      <c r="Q6" s="125"/>
      <c r="R6" s="126"/>
      <c r="S6" s="125"/>
      <c r="T6">
        <v>3</v>
      </c>
      <c r="U6" s="130" t="str">
        <f>M2</f>
        <v>Egipto</v>
      </c>
      <c r="V6" s="130">
        <f>M10</f>
        <v>2</v>
      </c>
      <c r="W6" s="125">
        <f>N10</f>
        <v>0</v>
      </c>
      <c r="X6" s="125">
        <f>O10</f>
        <v>1</v>
      </c>
      <c r="Y6" s="125">
        <f>C5+D6+D9</f>
        <v>5</v>
      </c>
      <c r="Z6" s="125">
        <f>D5+C6+C9</f>
        <v>5</v>
      </c>
      <c r="AA6" s="125">
        <f>Y6-Z6</f>
        <v>0</v>
      </c>
      <c r="AB6" s="145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>
      <c r="B7" s="13" t="str">
        <f>'Fase de grupos'!G10</f>
        <v>Arabia Saudita</v>
      </c>
      <c r="C7" s="130">
        <f>'Fase de grupos'!H10</f>
        <v>0</v>
      </c>
      <c r="D7" s="126">
        <f>'Fase de grupos'!I10</f>
        <v>2</v>
      </c>
      <c r="E7" s="13" t="str">
        <f>'Fase de grupos'!J10</f>
        <v>Uruguay</v>
      </c>
      <c r="G7" s="130"/>
      <c r="H7" s="125"/>
      <c r="I7" s="126"/>
      <c r="J7" s="130">
        <f>IF(C7&gt;D7,1,0)</f>
        <v>0</v>
      </c>
      <c r="K7" s="125">
        <f>IF(C7=D7,1,0)</f>
        <v>0</v>
      </c>
      <c r="L7" s="126">
        <f>IF(C7&lt;D7,1,0)</f>
        <v>1</v>
      </c>
      <c r="M7" s="130"/>
      <c r="N7" s="125"/>
      <c r="O7" s="126"/>
      <c r="P7" s="125">
        <f>IF(D7&gt;C7,1,0)</f>
        <v>1</v>
      </c>
      <c r="Q7" s="125">
        <f>IF(D7=C7,1,0)</f>
        <v>0</v>
      </c>
      <c r="R7" s="126">
        <f>IF(D7&lt;C7,1,0)</f>
        <v>0</v>
      </c>
      <c r="S7" s="125"/>
      <c r="T7">
        <v>4</v>
      </c>
      <c r="U7" s="131" t="str">
        <f>P2</f>
        <v>Uruguay</v>
      </c>
      <c r="V7" s="131">
        <f>P10</f>
        <v>3</v>
      </c>
      <c r="W7" s="132">
        <f>Q10</f>
        <v>0</v>
      </c>
      <c r="X7" s="132">
        <f>R10</f>
        <v>0</v>
      </c>
      <c r="Y7" s="132">
        <f>D5+D7+D8</f>
        <v>7</v>
      </c>
      <c r="Z7" s="132">
        <f>C5+C7+C8</f>
        <v>2</v>
      </c>
      <c r="AA7" s="132">
        <f>Y7-Z7</f>
        <v>5</v>
      </c>
      <c r="AB7" s="146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3" t="str">
        <f>'Fase de grupos'!G11</f>
        <v>Rusia</v>
      </c>
      <c r="C8" s="130">
        <f>'Fase de grupos'!H11</f>
        <v>1</v>
      </c>
      <c r="D8" s="126">
        <f>'Fase de grupos'!I11</f>
        <v>2</v>
      </c>
      <c r="E8" s="13" t="str">
        <f>'Fase de grupos'!J11</f>
        <v>Uruguay</v>
      </c>
      <c r="G8" s="130">
        <f>IF(C8&gt;D8,1,0)</f>
        <v>0</v>
      </c>
      <c r="H8" s="125">
        <f>IF(C8=D8,1,0)</f>
        <v>0</v>
      </c>
      <c r="I8" s="126">
        <f>IF(C8&lt;D8,1,0)</f>
        <v>1</v>
      </c>
      <c r="J8" s="130"/>
      <c r="K8" s="125"/>
      <c r="L8" s="126"/>
      <c r="M8" s="130"/>
      <c r="N8" s="125"/>
      <c r="O8" s="126"/>
      <c r="P8" s="125">
        <f>IF(D8&gt;C8,1,0)</f>
        <v>1</v>
      </c>
      <c r="Q8" s="125">
        <f>IF(D8=C8,1,0)</f>
        <v>0</v>
      </c>
      <c r="R8" s="126">
        <f>IF(D8&lt;C8,1,0)</f>
        <v>0</v>
      </c>
      <c r="S8" s="125"/>
      <c r="U8"/>
    </row>
    <row r="9" spans="2:36">
      <c r="B9" s="13" t="str">
        <f>'Fase de grupos'!G12</f>
        <v>Arabia Saudita</v>
      </c>
      <c r="C9" s="131">
        <f>'Fase de grupos'!H12</f>
        <v>1</v>
      </c>
      <c r="D9" s="133">
        <f>'Fase de grupos'!I12</f>
        <v>2</v>
      </c>
      <c r="E9" s="13" t="str">
        <f>'Fase de grupos'!J12</f>
        <v>Egipto</v>
      </c>
      <c r="G9" s="130"/>
      <c r="H9" s="125"/>
      <c r="I9" s="126"/>
      <c r="J9" s="130">
        <f>IF(C9&gt;D9,1,0)</f>
        <v>0</v>
      </c>
      <c r="K9" s="125">
        <f>IF(C9=D9,1,0)</f>
        <v>0</v>
      </c>
      <c r="L9" s="126">
        <f>IF(C9&lt;D9,1,0)</f>
        <v>1</v>
      </c>
      <c r="M9" s="130">
        <f>IF(D9&gt;C9,1,0)</f>
        <v>1</v>
      </c>
      <c r="N9" s="125">
        <f>IF(D9=C9,1,0)</f>
        <v>0</v>
      </c>
      <c r="O9" s="126">
        <f>IF(D9&lt;C9,1,0)</f>
        <v>0</v>
      </c>
      <c r="P9" s="125"/>
      <c r="Q9" s="125"/>
      <c r="R9" s="126"/>
      <c r="S9" s="125"/>
      <c r="U9"/>
    </row>
    <row r="10" spans="2:36">
      <c r="G10" s="143">
        <f t="shared" ref="G10:R10" si="0">SUM(G4:G9)</f>
        <v>0</v>
      </c>
      <c r="H10" s="147">
        <f t="shared" si="0"/>
        <v>1</v>
      </c>
      <c r="I10" s="124">
        <f t="shared" si="0"/>
        <v>2</v>
      </c>
      <c r="J10" s="143">
        <f t="shared" si="0"/>
        <v>0</v>
      </c>
      <c r="K10" s="147">
        <f t="shared" si="0"/>
        <v>1</v>
      </c>
      <c r="L10" s="124">
        <f t="shared" si="0"/>
        <v>2</v>
      </c>
      <c r="M10" s="143">
        <f t="shared" si="0"/>
        <v>2</v>
      </c>
      <c r="N10" s="147">
        <f t="shared" si="0"/>
        <v>0</v>
      </c>
      <c r="O10" s="124">
        <f t="shared" si="0"/>
        <v>1</v>
      </c>
      <c r="P10" s="147">
        <f t="shared" si="0"/>
        <v>3</v>
      </c>
      <c r="Q10" s="147">
        <f t="shared" si="0"/>
        <v>0</v>
      </c>
      <c r="R10" s="124">
        <f t="shared" si="0"/>
        <v>0</v>
      </c>
      <c r="S10" s="125"/>
      <c r="U10"/>
    </row>
    <row r="12" spans="2:36">
      <c r="G12" s="2" t="str">
        <f>B14</f>
        <v>Portugal</v>
      </c>
      <c r="H12" s="2"/>
      <c r="I12" s="2"/>
      <c r="J12" s="2" t="str">
        <f>E14</f>
        <v>España</v>
      </c>
      <c r="K12" s="2"/>
      <c r="L12" s="2"/>
      <c r="M12" s="2" t="str">
        <f>B15</f>
        <v>Marruecos</v>
      </c>
      <c r="N12" s="2"/>
      <c r="O12" s="2"/>
      <c r="P12" s="1" t="str">
        <f>E15</f>
        <v>Irán</v>
      </c>
      <c r="Q12" s="1"/>
      <c r="R12" s="1"/>
      <c r="S12" s="125"/>
      <c r="U12"/>
    </row>
    <row r="13" spans="2:36">
      <c r="G13" s="123" t="s">
        <v>224</v>
      </c>
      <c r="H13" s="123" t="s">
        <v>225</v>
      </c>
      <c r="I13" s="124" t="s">
        <v>226</v>
      </c>
      <c r="J13" s="123" t="s">
        <v>224</v>
      </c>
      <c r="K13" s="123" t="s">
        <v>225</v>
      </c>
      <c r="L13" s="124" t="s">
        <v>226</v>
      </c>
      <c r="M13" s="123" t="s">
        <v>224</v>
      </c>
      <c r="N13" s="123" t="s">
        <v>225</v>
      </c>
      <c r="O13" s="124" t="s">
        <v>226</v>
      </c>
      <c r="P13" s="123" t="s">
        <v>224</v>
      </c>
      <c r="Q13" s="123" t="s">
        <v>225</v>
      </c>
      <c r="R13" s="124" t="s">
        <v>226</v>
      </c>
      <c r="S13" s="125"/>
      <c r="U13"/>
      <c r="V13" s="127" t="s">
        <v>55</v>
      </c>
      <c r="W13" s="128" t="s">
        <v>56</v>
      </c>
      <c r="X13" s="128" t="s">
        <v>57</v>
      </c>
      <c r="Y13" s="128" t="s">
        <v>58</v>
      </c>
      <c r="Z13" s="128" t="s">
        <v>59</v>
      </c>
      <c r="AA13" s="129"/>
      <c r="AB13" s="129" t="s">
        <v>61</v>
      </c>
    </row>
    <row r="14" spans="2:36">
      <c r="B14" s="13" t="str">
        <f>'Fase de grupos'!G17</f>
        <v>Portugal</v>
      </c>
      <c r="C14" s="127">
        <f>'Fase de grupos'!H17</f>
        <v>3</v>
      </c>
      <c r="D14" s="129">
        <f>'Fase de grupos'!I17</f>
        <v>2</v>
      </c>
      <c r="E14" s="13" t="str">
        <f>'Fase de grupos'!J17</f>
        <v>España</v>
      </c>
      <c r="G14" s="130">
        <f>IF(C14&gt;D14,1,0)</f>
        <v>1</v>
      </c>
      <c r="H14" s="125">
        <f>IF(C14=D14,1,0)</f>
        <v>0</v>
      </c>
      <c r="I14" s="126">
        <f>IF(C14&lt;D14,1,0)</f>
        <v>0</v>
      </c>
      <c r="J14" s="130">
        <f>IF(D14&gt;C14,1,0)</f>
        <v>0</v>
      </c>
      <c r="K14" s="125">
        <f>IF(D14=C14,1,0)</f>
        <v>0</v>
      </c>
      <c r="L14" s="126">
        <f>IF(D14&lt;C14,1,0)</f>
        <v>1</v>
      </c>
      <c r="M14" s="130"/>
      <c r="N14" s="125"/>
      <c r="O14" s="126"/>
      <c r="P14" s="125"/>
      <c r="Q14" s="125"/>
      <c r="R14" s="126"/>
      <c r="S14" s="125"/>
      <c r="T14">
        <v>1</v>
      </c>
      <c r="U14" s="127" t="str">
        <f>G12</f>
        <v>Portugal</v>
      </c>
      <c r="V14" s="127">
        <f>G20</f>
        <v>3</v>
      </c>
      <c r="W14" s="128">
        <f>H20</f>
        <v>0</v>
      </c>
      <c r="X14" s="128">
        <f>I20</f>
        <v>0</v>
      </c>
      <c r="Y14" s="128">
        <f>C14+C16+C18</f>
        <v>8</v>
      </c>
      <c r="Z14" s="128">
        <f>D14+D16+D18</f>
        <v>3</v>
      </c>
      <c r="AA14" s="128">
        <f>Y14-Z14</f>
        <v>5</v>
      </c>
      <c r="AB14" s="144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3" t="str">
        <f>'Fase de grupos'!G18</f>
        <v>Marruecos</v>
      </c>
      <c r="C15" s="130">
        <f>'Fase de grupos'!H18</f>
        <v>1</v>
      </c>
      <c r="D15" s="126">
        <f>'Fase de grupos'!I18</f>
        <v>2</v>
      </c>
      <c r="E15" s="13" t="str">
        <f>'Fase de grupos'!J18</f>
        <v>Irán</v>
      </c>
      <c r="G15" s="130"/>
      <c r="H15" s="125"/>
      <c r="I15" s="126"/>
      <c r="J15" s="130"/>
      <c r="K15" s="125"/>
      <c r="L15" s="126"/>
      <c r="M15" s="130">
        <f>IF(C15&gt;D15,1,0)</f>
        <v>0</v>
      </c>
      <c r="N15" s="125">
        <f>IF(C15=D15,1,0)</f>
        <v>0</v>
      </c>
      <c r="O15" s="126">
        <f>IF(C15&lt;D15,1,0)</f>
        <v>1</v>
      </c>
      <c r="P15" s="125">
        <f>IF(D15&gt;C15,1,0)</f>
        <v>1</v>
      </c>
      <c r="Q15" s="125">
        <f>IF(D15=C15,1,0)</f>
        <v>0</v>
      </c>
      <c r="R15" s="126">
        <f>IF(D15&lt;C15,1,0)</f>
        <v>0</v>
      </c>
      <c r="S15" s="125"/>
      <c r="T15">
        <v>2</v>
      </c>
      <c r="U15" s="130" t="str">
        <f>J12</f>
        <v>España</v>
      </c>
      <c r="V15" s="130">
        <f>J20</f>
        <v>2</v>
      </c>
      <c r="W15" s="125">
        <f>K20</f>
        <v>0</v>
      </c>
      <c r="X15" s="125">
        <f>L20</f>
        <v>1</v>
      </c>
      <c r="Y15" s="125">
        <f>D14+C17+C19</f>
        <v>7</v>
      </c>
      <c r="Z15" s="125">
        <f>C14+D17+D19</f>
        <v>3</v>
      </c>
      <c r="AA15" s="125">
        <f>Y15-Z15</f>
        <v>4</v>
      </c>
      <c r="AB15" s="145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3" t="str">
        <f>'Fase de grupos'!G19</f>
        <v>Portugal</v>
      </c>
      <c r="C16" s="130">
        <f>'Fase de grupos'!H19</f>
        <v>2</v>
      </c>
      <c r="D16" s="126">
        <f>'Fase de grupos'!I19</f>
        <v>0</v>
      </c>
      <c r="E16" s="13" t="str">
        <f>'Fase de grupos'!J19</f>
        <v>Marruecos</v>
      </c>
      <c r="G16" s="130">
        <f>IF(C16&gt;D16,1,0)</f>
        <v>1</v>
      </c>
      <c r="H16" s="125">
        <f>IF(C16=D16,1,0)</f>
        <v>0</v>
      </c>
      <c r="I16" s="126">
        <f>IF(C16&lt;D16,1,0)</f>
        <v>0</v>
      </c>
      <c r="J16" s="130"/>
      <c r="K16" s="125"/>
      <c r="L16" s="126"/>
      <c r="M16" s="130">
        <f>IF(D16&gt;C16,1,0)</f>
        <v>0</v>
      </c>
      <c r="N16" s="125">
        <f>IF(D16=C16,1,0)</f>
        <v>0</v>
      </c>
      <c r="O16" s="126">
        <f>IF(D16&lt;C16,1,0)</f>
        <v>1</v>
      </c>
      <c r="P16" s="125"/>
      <c r="Q16" s="125"/>
      <c r="R16" s="126"/>
      <c r="S16" s="125"/>
      <c r="T16">
        <v>3</v>
      </c>
      <c r="U16" s="130" t="str">
        <f>M12</f>
        <v>Marruecos</v>
      </c>
      <c r="V16" s="130">
        <f>M20</f>
        <v>0</v>
      </c>
      <c r="W16" s="125">
        <f>N20</f>
        <v>0</v>
      </c>
      <c r="X16" s="125">
        <f>O20</f>
        <v>3</v>
      </c>
      <c r="Y16" s="125">
        <f>C15+D16+D19</f>
        <v>1</v>
      </c>
      <c r="Z16" s="125">
        <f>D15+C16+C19</f>
        <v>7</v>
      </c>
      <c r="AA16" s="125">
        <f>Y16-Z16</f>
        <v>-6</v>
      </c>
      <c r="AB16" s="145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>
      <c r="B17" s="13" t="str">
        <f>'Fase de grupos'!G20</f>
        <v>España</v>
      </c>
      <c r="C17" s="130">
        <f>'Fase de grupos'!H20</f>
        <v>2</v>
      </c>
      <c r="D17" s="126">
        <f>'Fase de grupos'!I20</f>
        <v>0</v>
      </c>
      <c r="E17" s="13" t="str">
        <f>'Fase de grupos'!J20</f>
        <v>Irán</v>
      </c>
      <c r="G17" s="130"/>
      <c r="H17" s="125"/>
      <c r="I17" s="126"/>
      <c r="J17" s="130">
        <f>IF(C17&gt;D17,1,0)</f>
        <v>1</v>
      </c>
      <c r="K17" s="125">
        <f>IF(C17=D17,1,0)</f>
        <v>0</v>
      </c>
      <c r="L17" s="126">
        <f>IF(C17&lt;D17,1,0)</f>
        <v>0</v>
      </c>
      <c r="M17" s="130"/>
      <c r="N17" s="125"/>
      <c r="O17" s="126"/>
      <c r="P17" s="125">
        <f>IF(D17&gt;C17,1,0)</f>
        <v>0</v>
      </c>
      <c r="Q17" s="125">
        <f>IF(D17=C17,1,0)</f>
        <v>0</v>
      </c>
      <c r="R17" s="126">
        <f>IF(D17&lt;C17,1,0)</f>
        <v>1</v>
      </c>
      <c r="S17" s="125"/>
      <c r="T17">
        <v>4</v>
      </c>
      <c r="U17" s="131" t="str">
        <f>P12</f>
        <v>Irán</v>
      </c>
      <c r="V17" s="131">
        <f>P20</f>
        <v>1</v>
      </c>
      <c r="W17" s="132">
        <f>Q20</f>
        <v>0</v>
      </c>
      <c r="X17" s="132">
        <f>R20</f>
        <v>2</v>
      </c>
      <c r="Y17" s="132">
        <f>D15+D17+D18</f>
        <v>3</v>
      </c>
      <c r="Z17" s="132">
        <f>C15+C17+C18</f>
        <v>6</v>
      </c>
      <c r="AA17" s="132">
        <f>Y17-Z17</f>
        <v>-3</v>
      </c>
      <c r="AB17" s="146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3" t="str">
        <f>'Fase de grupos'!G21</f>
        <v>Portugal</v>
      </c>
      <c r="C18" s="130">
        <f>'Fase de grupos'!H21</f>
        <v>3</v>
      </c>
      <c r="D18" s="126">
        <f>'Fase de grupos'!I21</f>
        <v>1</v>
      </c>
      <c r="E18" s="13" t="str">
        <f>'Fase de grupos'!J21</f>
        <v>Irán</v>
      </c>
      <c r="G18" s="130">
        <f>IF(C18&gt;D18,1,0)</f>
        <v>1</v>
      </c>
      <c r="H18" s="125">
        <f>IF(C18=D18,1,0)</f>
        <v>0</v>
      </c>
      <c r="I18" s="126">
        <f>IF(C18&lt;D18,1,0)</f>
        <v>0</v>
      </c>
      <c r="J18" s="130"/>
      <c r="K18" s="125"/>
      <c r="L18" s="126"/>
      <c r="M18" s="130"/>
      <c r="N18" s="125"/>
      <c r="O18" s="126"/>
      <c r="P18" s="125">
        <f>IF(D18&gt;C18,1,0)</f>
        <v>0</v>
      </c>
      <c r="Q18" s="125">
        <f>IF(D18=C18,1,0)</f>
        <v>0</v>
      </c>
      <c r="R18" s="126">
        <f>IF(D18&lt;C18,1,0)</f>
        <v>1</v>
      </c>
      <c r="S18" s="125"/>
      <c r="U18"/>
    </row>
    <row r="19" spans="2:36">
      <c r="B19" s="13" t="str">
        <f>'Fase de grupos'!G22</f>
        <v>España</v>
      </c>
      <c r="C19" s="131">
        <f>'Fase de grupos'!H22</f>
        <v>3</v>
      </c>
      <c r="D19" s="133">
        <f>'Fase de grupos'!I22</f>
        <v>0</v>
      </c>
      <c r="E19" s="13" t="str">
        <f>'Fase de grupos'!J22</f>
        <v>Marruecos</v>
      </c>
      <c r="G19" s="130"/>
      <c r="H19" s="125"/>
      <c r="I19" s="126"/>
      <c r="J19" s="130">
        <f>IF(C19&gt;D19,1,0)</f>
        <v>1</v>
      </c>
      <c r="K19" s="125">
        <f>IF(C19=D19,1,0)</f>
        <v>0</v>
      </c>
      <c r="L19" s="126">
        <f>IF(C19&lt;D19,1,0)</f>
        <v>0</v>
      </c>
      <c r="M19" s="130">
        <f>IF(D19&gt;C19,1,0)</f>
        <v>0</v>
      </c>
      <c r="N19" s="125">
        <f>IF(D19=C19,1,0)</f>
        <v>0</v>
      </c>
      <c r="O19" s="126">
        <f>IF(D19&lt;C19,1,0)</f>
        <v>1</v>
      </c>
      <c r="P19" s="125"/>
      <c r="Q19" s="125"/>
      <c r="R19" s="126"/>
      <c r="S19" s="125"/>
      <c r="U19"/>
    </row>
    <row r="20" spans="2:36">
      <c r="G20" s="143">
        <f t="shared" ref="G20:R20" si="1">SUM(G14:G19)</f>
        <v>3</v>
      </c>
      <c r="H20" s="147">
        <f t="shared" si="1"/>
        <v>0</v>
      </c>
      <c r="I20" s="124">
        <f t="shared" si="1"/>
        <v>0</v>
      </c>
      <c r="J20" s="143">
        <f t="shared" si="1"/>
        <v>2</v>
      </c>
      <c r="K20" s="147">
        <f t="shared" si="1"/>
        <v>0</v>
      </c>
      <c r="L20" s="124">
        <f t="shared" si="1"/>
        <v>1</v>
      </c>
      <c r="M20" s="143">
        <f t="shared" si="1"/>
        <v>0</v>
      </c>
      <c r="N20" s="147">
        <f t="shared" si="1"/>
        <v>0</v>
      </c>
      <c r="O20" s="124">
        <f t="shared" si="1"/>
        <v>3</v>
      </c>
      <c r="P20" s="147">
        <f t="shared" si="1"/>
        <v>1</v>
      </c>
      <c r="Q20" s="147">
        <f t="shared" si="1"/>
        <v>0</v>
      </c>
      <c r="R20" s="124">
        <f t="shared" si="1"/>
        <v>2</v>
      </c>
      <c r="S20" s="125"/>
      <c r="U20"/>
    </row>
    <row r="22" spans="2:36">
      <c r="G22" s="2" t="str">
        <f>B24</f>
        <v>Francia</v>
      </c>
      <c r="H22" s="2"/>
      <c r="I22" s="2"/>
      <c r="J22" s="2" t="str">
        <f>E24</f>
        <v>Australia</v>
      </c>
      <c r="K22" s="2"/>
      <c r="L22" s="2"/>
      <c r="M22" s="2" t="str">
        <f>B25</f>
        <v>Perú</v>
      </c>
      <c r="N22" s="2"/>
      <c r="O22" s="2"/>
      <c r="P22" s="1" t="str">
        <f>E25</f>
        <v>Dinamarca</v>
      </c>
      <c r="Q22" s="1"/>
      <c r="R22" s="1"/>
      <c r="S22" s="125"/>
      <c r="U22"/>
    </row>
    <row r="23" spans="2:36">
      <c r="G23" s="123" t="s">
        <v>224</v>
      </c>
      <c r="H23" s="123" t="s">
        <v>225</v>
      </c>
      <c r="I23" s="124" t="s">
        <v>226</v>
      </c>
      <c r="J23" s="123" t="s">
        <v>224</v>
      </c>
      <c r="K23" s="123" t="s">
        <v>225</v>
      </c>
      <c r="L23" s="124" t="s">
        <v>226</v>
      </c>
      <c r="M23" s="123" t="s">
        <v>224</v>
      </c>
      <c r="N23" s="123" t="s">
        <v>225</v>
      </c>
      <c r="O23" s="124" t="s">
        <v>226</v>
      </c>
      <c r="P23" s="123" t="s">
        <v>224</v>
      </c>
      <c r="Q23" s="123" t="s">
        <v>225</v>
      </c>
      <c r="R23" s="124" t="s">
        <v>226</v>
      </c>
      <c r="S23" s="125"/>
      <c r="U23"/>
      <c r="V23" s="127" t="s">
        <v>55</v>
      </c>
      <c r="W23" s="128" t="s">
        <v>56</v>
      </c>
      <c r="X23" s="128" t="s">
        <v>57</v>
      </c>
      <c r="Y23" s="128" t="s">
        <v>58</v>
      </c>
      <c r="Z23" s="128" t="s">
        <v>59</v>
      </c>
      <c r="AA23" s="129"/>
      <c r="AB23" s="129" t="s">
        <v>61</v>
      </c>
    </row>
    <row r="24" spans="2:36">
      <c r="B24" s="13" t="str">
        <f>'Fase de grupos'!G27</f>
        <v>Francia</v>
      </c>
      <c r="C24" s="127">
        <f>'Fase de grupos'!H27</f>
        <v>3</v>
      </c>
      <c r="D24" s="129">
        <f>'Fase de grupos'!I27</f>
        <v>0</v>
      </c>
      <c r="E24" s="13" t="str">
        <f>'Fase de grupos'!J27</f>
        <v>Australia</v>
      </c>
      <c r="G24" s="130">
        <f>IF(C24&gt;D24,1,0)</f>
        <v>1</v>
      </c>
      <c r="H24" s="125">
        <f>IF(C24=D24,1,0)</f>
        <v>0</v>
      </c>
      <c r="I24" s="126">
        <f>IF(C24&lt;D24,1,0)</f>
        <v>0</v>
      </c>
      <c r="J24" s="130">
        <f>IF(D24&gt;C24,1,0)</f>
        <v>0</v>
      </c>
      <c r="K24" s="125">
        <f>IF(D24=C24,1,0)</f>
        <v>0</v>
      </c>
      <c r="L24" s="126">
        <f>IF(D24&lt;C24,1,0)</f>
        <v>1</v>
      </c>
      <c r="M24" s="130"/>
      <c r="N24" s="125"/>
      <c r="O24" s="126"/>
      <c r="P24" s="125"/>
      <c r="Q24" s="125"/>
      <c r="R24" s="126"/>
      <c r="S24" s="125"/>
      <c r="T24">
        <v>1</v>
      </c>
      <c r="U24" s="127" t="str">
        <f>G22</f>
        <v>Francia</v>
      </c>
      <c r="V24" s="127">
        <f>G30</f>
        <v>3</v>
      </c>
      <c r="W24" s="128">
        <f>H30</f>
        <v>0</v>
      </c>
      <c r="X24" s="128">
        <f>I30</f>
        <v>0</v>
      </c>
      <c r="Y24" s="128">
        <f>C24+C26+C28</f>
        <v>6</v>
      </c>
      <c r="Z24" s="128">
        <f>D24+D26+D28</f>
        <v>0</v>
      </c>
      <c r="AA24" s="128">
        <f>Y24-Z24</f>
        <v>6</v>
      </c>
      <c r="AB24" s="144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3" t="str">
        <f>'Fase de grupos'!G28</f>
        <v>Perú</v>
      </c>
      <c r="C25" s="130">
        <f>'Fase de grupos'!H28</f>
        <v>1</v>
      </c>
      <c r="D25" s="126">
        <f>'Fase de grupos'!I28</f>
        <v>0</v>
      </c>
      <c r="E25" s="13" t="str">
        <f>'Fase de grupos'!J28</f>
        <v>Dinamarca</v>
      </c>
      <c r="G25" s="130"/>
      <c r="H25" s="125"/>
      <c r="I25" s="126"/>
      <c r="J25" s="130"/>
      <c r="K25" s="125"/>
      <c r="L25" s="126"/>
      <c r="M25" s="130">
        <f>IF(C25&gt;D25,1,0)</f>
        <v>1</v>
      </c>
      <c r="N25" s="125">
        <f>IF(C25=D25,1,0)</f>
        <v>0</v>
      </c>
      <c r="O25" s="126">
        <f>IF(C25&lt;D25,1,0)</f>
        <v>0</v>
      </c>
      <c r="P25" s="125">
        <f>IF(D25&gt;C25,1,0)</f>
        <v>0</v>
      </c>
      <c r="Q25" s="125">
        <f>IF(D25=C25,1,0)</f>
        <v>0</v>
      </c>
      <c r="R25" s="126">
        <f>IF(D25&lt;C25,1,0)</f>
        <v>1</v>
      </c>
      <c r="S25" s="125"/>
      <c r="T25">
        <v>2</v>
      </c>
      <c r="U25" s="130" t="str">
        <f>J22</f>
        <v>Australia</v>
      </c>
      <c r="V25" s="130">
        <f>J30</f>
        <v>0</v>
      </c>
      <c r="W25" s="125">
        <f>K30</f>
        <v>1</v>
      </c>
      <c r="X25" s="125">
        <f>L30</f>
        <v>2</v>
      </c>
      <c r="Y25" s="125">
        <f>D24+C27+C29</f>
        <v>3</v>
      </c>
      <c r="Z25" s="125">
        <f>C24+D27+D29</f>
        <v>7</v>
      </c>
      <c r="AA25" s="125">
        <f>Y25-Z25</f>
        <v>-4</v>
      </c>
      <c r="AB25" s="145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3" t="str">
        <f>'Fase de grupos'!G29</f>
        <v>Francia</v>
      </c>
      <c r="C26" s="130">
        <f>'Fase de grupos'!H29</f>
        <v>1</v>
      </c>
      <c r="D26" s="126">
        <f>'Fase de grupos'!I29</f>
        <v>0</v>
      </c>
      <c r="E26" s="13" t="str">
        <f>'Fase de grupos'!J29</f>
        <v>Perú</v>
      </c>
      <c r="G26" s="130">
        <f>IF(C26&gt;D26,1,0)</f>
        <v>1</v>
      </c>
      <c r="H26" s="125">
        <f>IF(C26=D26,1,0)</f>
        <v>0</v>
      </c>
      <c r="I26" s="126">
        <f>IF(C26&lt;D26,1,0)</f>
        <v>0</v>
      </c>
      <c r="J26" s="130"/>
      <c r="K26" s="125"/>
      <c r="L26" s="126"/>
      <c r="M26" s="130">
        <f>IF(D26&gt;C26,1,0)</f>
        <v>0</v>
      </c>
      <c r="N26" s="125">
        <f>IF(D26=C26,1,0)</f>
        <v>0</v>
      </c>
      <c r="O26" s="126">
        <f>IF(D26&lt;C26,1,0)</f>
        <v>1</v>
      </c>
      <c r="P26" s="125"/>
      <c r="Q26" s="125"/>
      <c r="R26" s="126"/>
      <c r="S26" s="125"/>
      <c r="T26">
        <v>3</v>
      </c>
      <c r="U26" s="130" t="str">
        <f>M22</f>
        <v>Perú</v>
      </c>
      <c r="V26" s="130">
        <f>M30</f>
        <v>2</v>
      </c>
      <c r="W26" s="125">
        <f>N30</f>
        <v>0</v>
      </c>
      <c r="X26" s="125">
        <f>O30</f>
        <v>1</v>
      </c>
      <c r="Y26" s="125">
        <f>C25+D26+D29</f>
        <v>3</v>
      </c>
      <c r="Z26" s="125">
        <f>D25+C26+C29</f>
        <v>2</v>
      </c>
      <c r="AA26" s="125">
        <f>Y26-Z26</f>
        <v>1</v>
      </c>
      <c r="AB26" s="145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>
      <c r="B27" s="13" t="str">
        <f>'Fase de grupos'!G30</f>
        <v>Australia</v>
      </c>
      <c r="C27" s="130">
        <f>'Fase de grupos'!H30</f>
        <v>2</v>
      </c>
      <c r="D27" s="126">
        <f>'Fase de grupos'!I30</f>
        <v>2</v>
      </c>
      <c r="E27" s="13" t="str">
        <f>'Fase de grupos'!J30</f>
        <v>Dinamarca</v>
      </c>
      <c r="G27" s="130"/>
      <c r="H27" s="125"/>
      <c r="I27" s="126"/>
      <c r="J27" s="130">
        <f>IF(C27&gt;D27,1,0)</f>
        <v>0</v>
      </c>
      <c r="K27" s="125">
        <f>IF(C27=D27,1,0)</f>
        <v>1</v>
      </c>
      <c r="L27" s="126">
        <f>IF(C27&lt;D27,1,0)</f>
        <v>0</v>
      </c>
      <c r="M27" s="130"/>
      <c r="N27" s="125"/>
      <c r="O27" s="126"/>
      <c r="P27" s="125">
        <f>IF(D27&gt;C27,1,0)</f>
        <v>0</v>
      </c>
      <c r="Q27" s="125">
        <f>IF(D27=C27,1,0)</f>
        <v>1</v>
      </c>
      <c r="R27" s="126">
        <f>IF(D27&lt;C27,1,0)</f>
        <v>0</v>
      </c>
      <c r="S27" s="125"/>
      <c r="T27">
        <v>4</v>
      </c>
      <c r="U27" s="131" t="str">
        <f>P22</f>
        <v>Dinamarca</v>
      </c>
      <c r="V27" s="131">
        <f>P30</f>
        <v>0</v>
      </c>
      <c r="W27" s="132">
        <f>Q30</f>
        <v>1</v>
      </c>
      <c r="X27" s="132">
        <f>R30</f>
        <v>2</v>
      </c>
      <c r="Y27" s="132">
        <f>D25+D27+D28</f>
        <v>2</v>
      </c>
      <c r="Z27" s="132">
        <f>C25+C27+C28</f>
        <v>5</v>
      </c>
      <c r="AA27" s="132">
        <f>Y27-Z27</f>
        <v>-3</v>
      </c>
      <c r="AB27" s="146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3" t="str">
        <f>'Fase de grupos'!G31</f>
        <v>Francia</v>
      </c>
      <c r="C28" s="130">
        <f>'Fase de grupos'!H31</f>
        <v>2</v>
      </c>
      <c r="D28" s="126">
        <f>'Fase de grupos'!I31</f>
        <v>0</v>
      </c>
      <c r="E28" s="13" t="str">
        <f>'Fase de grupos'!J31</f>
        <v>Dinamarca</v>
      </c>
      <c r="G28" s="130">
        <f>IF(C28&gt;D28,1,0)</f>
        <v>1</v>
      </c>
      <c r="H28" s="125">
        <f>IF(C28=D28,1,0)</f>
        <v>0</v>
      </c>
      <c r="I28" s="126">
        <f>IF(C28&lt;D28,1,0)</f>
        <v>0</v>
      </c>
      <c r="J28" s="130"/>
      <c r="K28" s="125"/>
      <c r="L28" s="126"/>
      <c r="M28" s="130"/>
      <c r="N28" s="125"/>
      <c r="O28" s="126"/>
      <c r="P28" s="125">
        <f>IF(D28&gt;C28,1,0)</f>
        <v>0</v>
      </c>
      <c r="Q28" s="125">
        <f>IF(D28=C28,1,0)</f>
        <v>0</v>
      </c>
      <c r="R28" s="126">
        <f>IF(D28&lt;C28,1,0)</f>
        <v>1</v>
      </c>
      <c r="S28" s="125"/>
      <c r="U28"/>
    </row>
    <row r="29" spans="2:36">
      <c r="B29" s="13" t="str">
        <f>'Fase de grupos'!G32</f>
        <v>Australia</v>
      </c>
      <c r="C29" s="131">
        <f>'Fase de grupos'!H32</f>
        <v>1</v>
      </c>
      <c r="D29" s="133">
        <f>'Fase de grupos'!I32</f>
        <v>2</v>
      </c>
      <c r="E29" s="13" t="str">
        <f>'Fase de grupos'!J32</f>
        <v>Perú</v>
      </c>
      <c r="G29" s="130"/>
      <c r="H29" s="125"/>
      <c r="I29" s="126"/>
      <c r="J29" s="130">
        <f>IF(C29&gt;D29,1,0)</f>
        <v>0</v>
      </c>
      <c r="K29" s="125">
        <f>IF(C29=D29,1,0)</f>
        <v>0</v>
      </c>
      <c r="L29" s="126">
        <f>IF(C29&lt;D29,1,0)</f>
        <v>1</v>
      </c>
      <c r="M29" s="130">
        <f>IF(D29&gt;C29,1,0)</f>
        <v>1</v>
      </c>
      <c r="N29" s="125">
        <f>IF(D29=C29,1,0)</f>
        <v>0</v>
      </c>
      <c r="O29" s="126">
        <f>IF(D29&lt;C29,1,0)</f>
        <v>0</v>
      </c>
      <c r="P29" s="125"/>
      <c r="Q29" s="125"/>
      <c r="R29" s="126"/>
      <c r="S29" s="125"/>
      <c r="U29" s="32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2:36">
      <c r="G30" s="143">
        <f t="shared" ref="G30:R30" si="2">SUM(G24:G29)</f>
        <v>3</v>
      </c>
      <c r="H30" s="147">
        <f t="shared" si="2"/>
        <v>0</v>
      </c>
      <c r="I30" s="124">
        <f t="shared" si="2"/>
        <v>0</v>
      </c>
      <c r="J30" s="143">
        <f t="shared" si="2"/>
        <v>0</v>
      </c>
      <c r="K30" s="147">
        <f t="shared" si="2"/>
        <v>1</v>
      </c>
      <c r="L30" s="124">
        <f t="shared" si="2"/>
        <v>2</v>
      </c>
      <c r="M30" s="143">
        <f t="shared" si="2"/>
        <v>2</v>
      </c>
      <c r="N30" s="147">
        <f t="shared" si="2"/>
        <v>0</v>
      </c>
      <c r="O30" s="124">
        <f t="shared" si="2"/>
        <v>1</v>
      </c>
      <c r="P30" s="147">
        <f t="shared" si="2"/>
        <v>0</v>
      </c>
      <c r="Q30" s="147">
        <f t="shared" si="2"/>
        <v>1</v>
      </c>
      <c r="R30" s="124">
        <f t="shared" si="2"/>
        <v>2</v>
      </c>
      <c r="S30" s="125"/>
      <c r="U30" s="32"/>
      <c r="V30" s="32"/>
      <c r="W30" s="32"/>
      <c r="X30" s="32"/>
      <c r="Y30" s="32"/>
      <c r="Z30" s="32"/>
      <c r="AA30" s="32"/>
      <c r="AB30" s="32"/>
      <c r="AC30" s="119"/>
      <c r="AD30" s="119"/>
      <c r="AE30" s="119"/>
      <c r="AF30" s="119"/>
      <c r="AG30" s="119"/>
      <c r="AH30" s="119"/>
    </row>
    <row r="31" spans="2:36">
      <c r="U31" s="32"/>
      <c r="V31" s="32"/>
      <c r="W31" s="32"/>
      <c r="X31" s="32"/>
      <c r="Y31" s="32"/>
      <c r="Z31" s="32"/>
      <c r="AA31" s="32"/>
      <c r="AB31" s="32"/>
      <c r="AC31" s="119"/>
      <c r="AD31" s="119"/>
      <c r="AE31" s="119"/>
      <c r="AF31" s="119"/>
      <c r="AG31" s="119"/>
      <c r="AH31" s="119"/>
    </row>
    <row r="32" spans="2:36">
      <c r="G32" s="2" t="str">
        <f>B34</f>
        <v>Argentina</v>
      </c>
      <c r="H32" s="2"/>
      <c r="I32" s="2"/>
      <c r="J32" s="2" t="str">
        <f>E34</f>
        <v>Islandia</v>
      </c>
      <c r="K32" s="2"/>
      <c r="L32" s="2"/>
      <c r="M32" s="2" t="str">
        <f>B35</f>
        <v>Croacia</v>
      </c>
      <c r="N32" s="2"/>
      <c r="O32" s="2"/>
      <c r="P32" s="1" t="str">
        <f>E35</f>
        <v>Nigeria</v>
      </c>
      <c r="Q32" s="1"/>
      <c r="R32" s="1"/>
      <c r="U32" s="32"/>
      <c r="V32" s="32"/>
      <c r="W32" s="32"/>
      <c r="X32" s="32"/>
      <c r="Y32" s="32"/>
      <c r="Z32" s="32"/>
      <c r="AA32" s="32"/>
      <c r="AB32" s="32"/>
      <c r="AC32" s="119"/>
      <c r="AD32" s="119"/>
      <c r="AE32" s="119"/>
      <c r="AF32" s="119"/>
      <c r="AG32" s="119"/>
      <c r="AH32" s="119"/>
    </row>
    <row r="33" spans="2:36">
      <c r="G33" s="123" t="s">
        <v>224</v>
      </c>
      <c r="H33" s="123" t="s">
        <v>225</v>
      </c>
      <c r="I33" s="124" t="s">
        <v>226</v>
      </c>
      <c r="J33" s="123" t="s">
        <v>224</v>
      </c>
      <c r="K33" s="123" t="s">
        <v>225</v>
      </c>
      <c r="L33" s="124" t="s">
        <v>226</v>
      </c>
      <c r="M33" s="123" t="s">
        <v>224</v>
      </c>
      <c r="N33" s="123" t="s">
        <v>225</v>
      </c>
      <c r="O33" s="124" t="s">
        <v>226</v>
      </c>
      <c r="P33" s="123" t="s">
        <v>224</v>
      </c>
      <c r="Q33" s="123" t="s">
        <v>225</v>
      </c>
      <c r="R33" s="124" t="s">
        <v>226</v>
      </c>
      <c r="U33"/>
      <c r="V33" s="127" t="s">
        <v>55</v>
      </c>
      <c r="W33" s="128" t="s">
        <v>56</v>
      </c>
      <c r="X33" s="128" t="s">
        <v>57</v>
      </c>
      <c r="Y33" s="128" t="s">
        <v>58</v>
      </c>
      <c r="Z33" s="128" t="s">
        <v>59</v>
      </c>
      <c r="AA33" s="129"/>
      <c r="AB33" s="129" t="s">
        <v>61</v>
      </c>
    </row>
    <row r="34" spans="2:36">
      <c r="B34" s="13" t="str">
        <f>'Fase de grupos'!G37</f>
        <v>Argentina</v>
      </c>
      <c r="C34" s="127">
        <f>'Fase de grupos'!H37</f>
        <v>3</v>
      </c>
      <c r="D34" s="129">
        <f>'Fase de grupos'!I37</f>
        <v>1</v>
      </c>
      <c r="E34" s="13" t="str">
        <f>'Fase de grupos'!J37</f>
        <v>Islandia</v>
      </c>
      <c r="G34" s="130">
        <f>IF(C34&gt;D34,1,0)</f>
        <v>1</v>
      </c>
      <c r="H34" s="125">
        <f>IF(C34=D34,1,0)</f>
        <v>0</v>
      </c>
      <c r="I34" s="126">
        <f>IF(C34&lt;D34,1,0)</f>
        <v>0</v>
      </c>
      <c r="J34" s="130">
        <f>IF(D34&gt;C34,1,0)</f>
        <v>0</v>
      </c>
      <c r="K34" s="125">
        <f>IF(D34=C34,1,0)</f>
        <v>0</v>
      </c>
      <c r="L34" s="126">
        <f>IF(D34&lt;C34,1,0)</f>
        <v>1</v>
      </c>
      <c r="M34" s="130"/>
      <c r="N34" s="125"/>
      <c r="O34" s="126"/>
      <c r="P34" s="125"/>
      <c r="Q34" s="125"/>
      <c r="R34" s="126"/>
      <c r="T34">
        <v>1</v>
      </c>
      <c r="U34" s="127" t="str">
        <f>G32</f>
        <v>Argentina</v>
      </c>
      <c r="V34" s="127">
        <f>G40</f>
        <v>1</v>
      </c>
      <c r="W34" s="128">
        <f>H40</f>
        <v>2</v>
      </c>
      <c r="X34" s="128">
        <f>I40</f>
        <v>0</v>
      </c>
      <c r="Y34" s="128">
        <f>C34+C36+C38</f>
        <v>6</v>
      </c>
      <c r="Z34" s="128">
        <f>D34+D36+D38</f>
        <v>4</v>
      </c>
      <c r="AA34" s="128">
        <f>Y34-Z34</f>
        <v>2</v>
      </c>
      <c r="AB34" s="144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3" t="str">
        <f>'Fase de grupos'!G38</f>
        <v>Croacia</v>
      </c>
      <c r="C35" s="130">
        <f>'Fase de grupos'!H38</f>
        <v>2</v>
      </c>
      <c r="D35" s="126">
        <f>'Fase de grupos'!I38</f>
        <v>0</v>
      </c>
      <c r="E35" s="13" t="str">
        <f>'Fase de grupos'!J38</f>
        <v>Nigeria</v>
      </c>
      <c r="G35" s="130"/>
      <c r="H35" s="125"/>
      <c r="I35" s="126"/>
      <c r="J35" s="130"/>
      <c r="K35" s="125"/>
      <c r="L35" s="126"/>
      <c r="M35" s="130">
        <f>IF(C35&gt;D35,1,0)</f>
        <v>1</v>
      </c>
      <c r="N35" s="125">
        <f>IF(C35=D35,1,0)</f>
        <v>0</v>
      </c>
      <c r="O35" s="126">
        <f>IF(C35&lt;D35,1,0)</f>
        <v>0</v>
      </c>
      <c r="P35" s="125">
        <f>IF(D35&gt;C35,1,0)</f>
        <v>0</v>
      </c>
      <c r="Q35" s="125">
        <f>IF(D35=C35,1,0)</f>
        <v>0</v>
      </c>
      <c r="R35" s="126">
        <f>IF(D35&lt;C35,1,0)</f>
        <v>1</v>
      </c>
      <c r="T35">
        <v>2</v>
      </c>
      <c r="U35" s="130" t="str">
        <f>J32</f>
        <v>Islandia</v>
      </c>
      <c r="V35" s="130">
        <f>J40</f>
        <v>0</v>
      </c>
      <c r="W35" s="125">
        <f>K40</f>
        <v>1</v>
      </c>
      <c r="X35" s="125">
        <f>L40</f>
        <v>2</v>
      </c>
      <c r="Y35" s="125">
        <f>D34+C37+C39</f>
        <v>4</v>
      </c>
      <c r="Z35" s="125">
        <f>C34+D37+D39</f>
        <v>7</v>
      </c>
      <c r="AA35" s="125">
        <f>Y35-Z35</f>
        <v>-3</v>
      </c>
      <c r="AB35" s="145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3" t="str">
        <f>'Fase de grupos'!G39</f>
        <v>Argentina</v>
      </c>
      <c r="C36" s="130">
        <f>'Fase de grupos'!H39</f>
        <v>1</v>
      </c>
      <c r="D36" s="126">
        <f>'Fase de grupos'!I39</f>
        <v>1</v>
      </c>
      <c r="E36" s="13" t="str">
        <f>'Fase de grupos'!J39</f>
        <v>Croacia</v>
      </c>
      <c r="G36" s="130">
        <f>IF(C36&gt;D36,1,0)</f>
        <v>0</v>
      </c>
      <c r="H36" s="125">
        <f>IF(C36=D36,1,0)</f>
        <v>1</v>
      </c>
      <c r="I36" s="126">
        <f>IF(C36&lt;D36,1,0)</f>
        <v>0</v>
      </c>
      <c r="J36" s="130"/>
      <c r="K36" s="125"/>
      <c r="L36" s="126"/>
      <c r="M36" s="130">
        <f>IF(D36&gt;C36,1,0)</f>
        <v>0</v>
      </c>
      <c r="N36" s="125">
        <f>IF(D36=C36,1,0)</f>
        <v>1</v>
      </c>
      <c r="O36" s="126">
        <f>IF(D36&lt;C36,1,0)</f>
        <v>0</v>
      </c>
      <c r="P36" s="125"/>
      <c r="Q36" s="125"/>
      <c r="R36" s="126"/>
      <c r="T36">
        <v>3</v>
      </c>
      <c r="U36" s="130" t="str">
        <f>M32</f>
        <v>Croacia</v>
      </c>
      <c r="V36" s="130">
        <f>M40</f>
        <v>2</v>
      </c>
      <c r="W36" s="125">
        <f>N40</f>
        <v>1</v>
      </c>
      <c r="X36" s="125">
        <f>O40</f>
        <v>0</v>
      </c>
      <c r="Y36" s="125">
        <f>C35+D36+D39</f>
        <v>5</v>
      </c>
      <c r="Z36" s="125">
        <f>D35+C36+C39</f>
        <v>2</v>
      </c>
      <c r="AA36" s="125">
        <f>Y36-Z36</f>
        <v>3</v>
      </c>
      <c r="AB36" s="145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>
      <c r="B37" s="13" t="str">
        <f>'Fase de grupos'!G40</f>
        <v>Islandia</v>
      </c>
      <c r="C37" s="130">
        <f>'Fase de grupos'!H40</f>
        <v>2</v>
      </c>
      <c r="D37" s="126">
        <f>'Fase de grupos'!I40</f>
        <v>2</v>
      </c>
      <c r="E37" s="13" t="str">
        <f>'Fase de grupos'!J40</f>
        <v>Nigeria</v>
      </c>
      <c r="G37" s="130"/>
      <c r="H37" s="125"/>
      <c r="I37" s="126"/>
      <c r="J37" s="130">
        <f>IF(C37&gt;D37,1,0)</f>
        <v>0</v>
      </c>
      <c r="K37" s="125">
        <f>IF(C37=D37,1,0)</f>
        <v>1</v>
      </c>
      <c r="L37" s="126">
        <f>IF(C37&lt;D37,1,0)</f>
        <v>0</v>
      </c>
      <c r="M37" s="130"/>
      <c r="N37" s="125"/>
      <c r="O37" s="126"/>
      <c r="P37" s="125">
        <f>IF(D37&gt;C37,1,0)</f>
        <v>0</v>
      </c>
      <c r="Q37" s="125">
        <f>IF(D37=C37,1,0)</f>
        <v>1</v>
      </c>
      <c r="R37" s="126">
        <f>IF(D37&lt;C37,1,0)</f>
        <v>0</v>
      </c>
      <c r="T37">
        <v>4</v>
      </c>
      <c r="U37" s="131" t="str">
        <f>P32</f>
        <v>Nigeria</v>
      </c>
      <c r="V37" s="131">
        <f>P40</f>
        <v>0</v>
      </c>
      <c r="W37" s="132">
        <f>Q40</f>
        <v>2</v>
      </c>
      <c r="X37" s="132">
        <f>R40</f>
        <v>1</v>
      </c>
      <c r="Y37" s="132">
        <f>D35+D37+D38</f>
        <v>4</v>
      </c>
      <c r="Z37" s="132">
        <f>C35+C37+C38</f>
        <v>6</v>
      </c>
      <c r="AA37" s="132">
        <f>Y37-Z37</f>
        <v>-2</v>
      </c>
      <c r="AB37" s="146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3" t="str">
        <f>'Fase de grupos'!G41</f>
        <v>Argentina</v>
      </c>
      <c r="C38" s="130">
        <f>'Fase de grupos'!H41</f>
        <v>2</v>
      </c>
      <c r="D38" s="126">
        <f>'Fase de grupos'!I41</f>
        <v>2</v>
      </c>
      <c r="E38" s="13" t="str">
        <f>'Fase de grupos'!J41</f>
        <v>Nigeria</v>
      </c>
      <c r="G38" s="130">
        <f>IF(C38&gt;D38,1,0)</f>
        <v>0</v>
      </c>
      <c r="H38" s="125">
        <f>IF(C38=D38,1,0)</f>
        <v>1</v>
      </c>
      <c r="I38" s="126">
        <f>IF(C38&lt;D38,1,0)</f>
        <v>0</v>
      </c>
      <c r="J38" s="130"/>
      <c r="K38" s="125"/>
      <c r="L38" s="126"/>
      <c r="M38" s="130"/>
      <c r="N38" s="125"/>
      <c r="O38" s="126"/>
      <c r="P38" s="125">
        <f>IF(D38&gt;C38,1,0)</f>
        <v>0</v>
      </c>
      <c r="Q38" s="125">
        <f>IF(D38=C38,1,0)</f>
        <v>1</v>
      </c>
      <c r="R38" s="126">
        <f>IF(D38&lt;C38,1,0)</f>
        <v>0</v>
      </c>
      <c r="U38"/>
    </row>
    <row r="39" spans="2:36">
      <c r="B39" s="13" t="str">
        <f>'Fase de grupos'!G42</f>
        <v>Islandia</v>
      </c>
      <c r="C39" s="131">
        <f>'Fase de grupos'!H42</f>
        <v>1</v>
      </c>
      <c r="D39" s="133">
        <f>'Fase de grupos'!I42</f>
        <v>2</v>
      </c>
      <c r="E39" s="13" t="str">
        <f>'Fase de grupos'!J42</f>
        <v>Croacia</v>
      </c>
      <c r="G39" s="130"/>
      <c r="H39" s="125"/>
      <c r="I39" s="126"/>
      <c r="J39" s="130">
        <f>IF(C39&gt;D39,1,0)</f>
        <v>0</v>
      </c>
      <c r="K39" s="125">
        <f>IF(C39=D39,1,0)</f>
        <v>0</v>
      </c>
      <c r="L39" s="126">
        <f>IF(C39&lt;D39,1,0)</f>
        <v>1</v>
      </c>
      <c r="M39" s="130">
        <f>IF(D39&gt;C39,1,0)</f>
        <v>1</v>
      </c>
      <c r="N39" s="125">
        <f>IF(D39=C39,1,0)</f>
        <v>0</v>
      </c>
      <c r="O39" s="126">
        <f>IF(D39&lt;C39,1,0)</f>
        <v>0</v>
      </c>
      <c r="P39" s="125"/>
      <c r="Q39" s="125"/>
      <c r="R39" s="126"/>
      <c r="U39"/>
    </row>
    <row r="40" spans="2:36">
      <c r="G40" s="143">
        <f t="shared" ref="G40:R40" si="3">SUM(G34:G39)</f>
        <v>1</v>
      </c>
      <c r="H40" s="147">
        <f t="shared" si="3"/>
        <v>2</v>
      </c>
      <c r="I40" s="124">
        <f t="shared" si="3"/>
        <v>0</v>
      </c>
      <c r="J40" s="143">
        <f t="shared" si="3"/>
        <v>0</v>
      </c>
      <c r="K40" s="147">
        <f t="shared" si="3"/>
        <v>1</v>
      </c>
      <c r="L40" s="124">
        <f t="shared" si="3"/>
        <v>2</v>
      </c>
      <c r="M40" s="143">
        <f t="shared" si="3"/>
        <v>2</v>
      </c>
      <c r="N40" s="147">
        <f t="shared" si="3"/>
        <v>1</v>
      </c>
      <c r="O40" s="124">
        <f t="shared" si="3"/>
        <v>0</v>
      </c>
      <c r="P40" s="147">
        <f t="shared" si="3"/>
        <v>0</v>
      </c>
      <c r="Q40" s="147">
        <f t="shared" si="3"/>
        <v>2</v>
      </c>
      <c r="R40" s="124">
        <f t="shared" si="3"/>
        <v>1</v>
      </c>
      <c r="U40"/>
    </row>
    <row r="42" spans="2:36">
      <c r="G42" s="2" t="str">
        <f>B44</f>
        <v>Brasil</v>
      </c>
      <c r="H42" s="2"/>
      <c r="I42" s="2"/>
      <c r="J42" s="2" t="str">
        <f>E44</f>
        <v>Suiza</v>
      </c>
      <c r="K42" s="2"/>
      <c r="L42" s="2"/>
      <c r="M42" s="2" t="str">
        <f>B45</f>
        <v>Costa Rica</v>
      </c>
      <c r="N42" s="2"/>
      <c r="O42" s="2"/>
      <c r="P42" s="1" t="str">
        <f>E45</f>
        <v>Serbia</v>
      </c>
      <c r="Q42" s="1"/>
      <c r="R42" s="1"/>
      <c r="U42" s="32"/>
      <c r="V42" s="32"/>
      <c r="W42" s="32"/>
      <c r="X42" s="32"/>
      <c r="Y42" s="32"/>
      <c r="Z42" s="32"/>
      <c r="AA42" s="32"/>
      <c r="AB42" s="32"/>
      <c r="AC42" s="119"/>
      <c r="AD42" s="119"/>
      <c r="AE42" s="119"/>
      <c r="AF42" s="119"/>
      <c r="AG42" s="119"/>
      <c r="AH42" s="119"/>
    </row>
    <row r="43" spans="2:36">
      <c r="G43" s="123" t="s">
        <v>224</v>
      </c>
      <c r="H43" s="123" t="s">
        <v>225</v>
      </c>
      <c r="I43" s="124" t="s">
        <v>226</v>
      </c>
      <c r="J43" s="123" t="s">
        <v>224</v>
      </c>
      <c r="K43" s="123" t="s">
        <v>225</v>
      </c>
      <c r="L43" s="124" t="s">
        <v>226</v>
      </c>
      <c r="M43" s="123" t="s">
        <v>224</v>
      </c>
      <c r="N43" s="123" t="s">
        <v>225</v>
      </c>
      <c r="O43" s="124" t="s">
        <v>226</v>
      </c>
      <c r="P43" s="123" t="s">
        <v>224</v>
      </c>
      <c r="Q43" s="123" t="s">
        <v>225</v>
      </c>
      <c r="R43" s="124" t="s">
        <v>226</v>
      </c>
      <c r="U43"/>
      <c r="V43" s="127" t="s">
        <v>55</v>
      </c>
      <c r="W43" s="128" t="s">
        <v>56</v>
      </c>
      <c r="X43" s="128" t="s">
        <v>57</v>
      </c>
      <c r="Y43" s="128" t="s">
        <v>58</v>
      </c>
      <c r="Z43" s="128" t="s">
        <v>59</v>
      </c>
      <c r="AA43" s="129"/>
      <c r="AB43" s="129" t="s">
        <v>61</v>
      </c>
    </row>
    <row r="44" spans="2:36">
      <c r="B44" s="13" t="str">
        <f>'Fase de grupos'!G47</f>
        <v>Brasil</v>
      </c>
      <c r="C44" s="127">
        <f>'Fase de grupos'!H47</f>
        <v>3</v>
      </c>
      <c r="D44" s="129">
        <f>'Fase de grupos'!I47</f>
        <v>1</v>
      </c>
      <c r="E44" s="13" t="str">
        <f>'Fase de grupos'!J47</f>
        <v>Suiza</v>
      </c>
      <c r="G44" s="130">
        <f>IF(C44&gt;D44,1,0)</f>
        <v>1</v>
      </c>
      <c r="H44" s="125">
        <f>IF(C44=D44,1,0)</f>
        <v>0</v>
      </c>
      <c r="I44" s="126">
        <f>IF(C44&lt;D44,1,0)</f>
        <v>0</v>
      </c>
      <c r="J44" s="130">
        <f>IF(D44&gt;C44,1,0)</f>
        <v>0</v>
      </c>
      <c r="K44" s="125">
        <f>IF(D44=C44,1,0)</f>
        <v>0</v>
      </c>
      <c r="L44" s="126">
        <f>IF(D44&lt;C44,1,0)</f>
        <v>1</v>
      </c>
      <c r="M44" s="130"/>
      <c r="N44" s="125"/>
      <c r="O44" s="126"/>
      <c r="P44" s="125"/>
      <c r="Q44" s="125"/>
      <c r="R44" s="126"/>
      <c r="T44">
        <v>1</v>
      </c>
      <c r="U44" s="127" t="str">
        <f>G42</f>
        <v>Brasil</v>
      </c>
      <c r="V44" s="127">
        <f>G50</f>
        <v>3</v>
      </c>
      <c r="W44" s="128">
        <f>H50</f>
        <v>0</v>
      </c>
      <c r="X44" s="128">
        <f>I50</f>
        <v>0</v>
      </c>
      <c r="Y44" s="128">
        <f>C44+C46+C48</f>
        <v>8</v>
      </c>
      <c r="Z44" s="128">
        <f>D44+D46+D48</f>
        <v>2</v>
      </c>
      <c r="AA44" s="128">
        <f>Y44-Z44</f>
        <v>6</v>
      </c>
      <c r="AB44" s="144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3" t="str">
        <f>'Fase de grupos'!G48</f>
        <v>Costa Rica</v>
      </c>
      <c r="C45" s="130">
        <f>'Fase de grupos'!H48</f>
        <v>2</v>
      </c>
      <c r="D45" s="126">
        <f>'Fase de grupos'!I48</f>
        <v>2</v>
      </c>
      <c r="E45" s="13" t="str">
        <f>'Fase de grupos'!J48</f>
        <v>Serbia</v>
      </c>
      <c r="G45" s="130"/>
      <c r="H45" s="125"/>
      <c r="I45" s="126"/>
      <c r="J45" s="130"/>
      <c r="K45" s="125"/>
      <c r="L45" s="126"/>
      <c r="M45" s="130">
        <f>IF(C45&gt;D45,1,0)</f>
        <v>0</v>
      </c>
      <c r="N45" s="125">
        <f>IF(C45=D45,1,0)</f>
        <v>1</v>
      </c>
      <c r="O45" s="126">
        <f>IF(C45&lt;D45,1,0)</f>
        <v>0</v>
      </c>
      <c r="P45" s="125">
        <f>IF(D45&gt;C45,1,0)</f>
        <v>0</v>
      </c>
      <c r="Q45" s="125">
        <f>IF(D45=C45,1,0)</f>
        <v>1</v>
      </c>
      <c r="R45" s="126">
        <f>IF(D45&lt;C45,1,0)</f>
        <v>0</v>
      </c>
      <c r="T45">
        <v>2</v>
      </c>
      <c r="U45" s="130" t="str">
        <f>J42</f>
        <v>Suiza</v>
      </c>
      <c r="V45" s="130">
        <f>J50</f>
        <v>1</v>
      </c>
      <c r="W45" s="125">
        <f>K50</f>
        <v>1</v>
      </c>
      <c r="X45" s="125">
        <f>L50</f>
        <v>1</v>
      </c>
      <c r="Y45" s="125">
        <f>D44+C47+C49</f>
        <v>5</v>
      </c>
      <c r="Z45" s="125">
        <f>C44+D47+D49</f>
        <v>6</v>
      </c>
      <c r="AA45" s="125">
        <f>Y45-Z45</f>
        <v>-1</v>
      </c>
      <c r="AB45" s="145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3" t="str">
        <f>'Fase de grupos'!G49</f>
        <v>Brasil</v>
      </c>
      <c r="C46" s="130">
        <f>'Fase de grupos'!H49</f>
        <v>2</v>
      </c>
      <c r="D46" s="126">
        <f>'Fase de grupos'!I49</f>
        <v>0</v>
      </c>
      <c r="E46" s="13" t="str">
        <f>'Fase de grupos'!J49</f>
        <v>Costa Rica</v>
      </c>
      <c r="G46" s="130">
        <f>IF(C46&gt;D46,1,0)</f>
        <v>1</v>
      </c>
      <c r="H46" s="125">
        <f>IF(C46=D46,1,0)</f>
        <v>0</v>
      </c>
      <c r="I46" s="126">
        <f>IF(C46&lt;D46,1,0)</f>
        <v>0</v>
      </c>
      <c r="J46" s="130"/>
      <c r="K46" s="125"/>
      <c r="L46" s="126"/>
      <c r="M46" s="130">
        <f>IF(D46&gt;C46,1,0)</f>
        <v>0</v>
      </c>
      <c r="N46" s="125">
        <f>IF(D46=C46,1,0)</f>
        <v>0</v>
      </c>
      <c r="O46" s="126">
        <f>IF(D46&lt;C46,1,0)</f>
        <v>1</v>
      </c>
      <c r="P46" s="125"/>
      <c r="Q46" s="125"/>
      <c r="R46" s="126"/>
      <c r="T46">
        <v>3</v>
      </c>
      <c r="U46" s="130" t="str">
        <f>M42</f>
        <v>Costa Rica</v>
      </c>
      <c r="V46" s="130">
        <f>M50</f>
        <v>0</v>
      </c>
      <c r="W46" s="125">
        <f>N50</f>
        <v>2</v>
      </c>
      <c r="X46" s="125">
        <f>O50</f>
        <v>1</v>
      </c>
      <c r="Y46" s="125">
        <f>C45+D46+D49</f>
        <v>4</v>
      </c>
      <c r="Z46" s="125">
        <f>D45+C46+C49</f>
        <v>6</v>
      </c>
      <c r="AA46" s="125">
        <f>Y46-Z46</f>
        <v>-2</v>
      </c>
      <c r="AB46" s="145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>
      <c r="B47" s="13" t="str">
        <f>'Fase de grupos'!G50</f>
        <v>Suiza</v>
      </c>
      <c r="C47" s="130">
        <f>'Fase de grupos'!H50</f>
        <v>2</v>
      </c>
      <c r="D47" s="126">
        <f>'Fase de grupos'!I50</f>
        <v>1</v>
      </c>
      <c r="E47" s="13" t="str">
        <f>'Fase de grupos'!J50</f>
        <v>Serbia</v>
      </c>
      <c r="G47" s="130"/>
      <c r="H47" s="125"/>
      <c r="I47" s="126"/>
      <c r="J47" s="130">
        <f>IF(C47&gt;D47,1,0)</f>
        <v>1</v>
      </c>
      <c r="K47" s="125">
        <f>IF(C47=D47,1,0)</f>
        <v>0</v>
      </c>
      <c r="L47" s="126">
        <f>IF(C47&lt;D47,1,0)</f>
        <v>0</v>
      </c>
      <c r="M47" s="130"/>
      <c r="N47" s="125"/>
      <c r="O47" s="126"/>
      <c r="P47" s="125">
        <f>IF(D47&gt;C47,1,0)</f>
        <v>0</v>
      </c>
      <c r="Q47" s="125">
        <f>IF(D47=C47,1,0)</f>
        <v>0</v>
      </c>
      <c r="R47" s="126">
        <f>IF(D47&lt;C47,1,0)</f>
        <v>1</v>
      </c>
      <c r="T47">
        <v>4</v>
      </c>
      <c r="U47" s="131" t="str">
        <f>P42</f>
        <v>Serbia</v>
      </c>
      <c r="V47" s="131">
        <f>P50</f>
        <v>0</v>
      </c>
      <c r="W47" s="132">
        <f>Q50</f>
        <v>1</v>
      </c>
      <c r="X47" s="132">
        <f>R50</f>
        <v>2</v>
      </c>
      <c r="Y47" s="132">
        <f>D45+D47+D48</f>
        <v>4</v>
      </c>
      <c r="Z47" s="132">
        <f>C45+C47+C48</f>
        <v>7</v>
      </c>
      <c r="AA47" s="132">
        <f>Y47-Z47</f>
        <v>-3</v>
      </c>
      <c r="AB47" s="146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3" t="str">
        <f>'Fase de grupos'!G51</f>
        <v>Brasil</v>
      </c>
      <c r="C48" s="130">
        <f>'Fase de grupos'!H51</f>
        <v>3</v>
      </c>
      <c r="D48" s="126">
        <f>'Fase de grupos'!I51</f>
        <v>1</v>
      </c>
      <c r="E48" s="13" t="str">
        <f>'Fase de grupos'!J51</f>
        <v>Serbia</v>
      </c>
      <c r="G48" s="130">
        <f>IF(C48&gt;D48,1,0)</f>
        <v>1</v>
      </c>
      <c r="H48" s="125">
        <f>IF(C48=D48,1,0)</f>
        <v>0</v>
      </c>
      <c r="I48" s="126">
        <f>IF(C48&lt;D48,1,0)</f>
        <v>0</v>
      </c>
      <c r="J48" s="130"/>
      <c r="K48" s="125"/>
      <c r="L48" s="126"/>
      <c r="M48" s="130"/>
      <c r="N48" s="125"/>
      <c r="O48" s="126"/>
      <c r="P48" s="125">
        <f>IF(D48&gt;C48,1,0)</f>
        <v>0</v>
      </c>
      <c r="Q48" s="125">
        <f>IF(D48=C48,1,0)</f>
        <v>0</v>
      </c>
      <c r="R48" s="126">
        <f>IF(D48&lt;C48,1,0)</f>
        <v>1</v>
      </c>
      <c r="U48"/>
    </row>
    <row r="49" spans="2:36">
      <c r="B49" s="13" t="str">
        <f>'Fase de grupos'!G52</f>
        <v>Suiza</v>
      </c>
      <c r="C49" s="131">
        <f>'Fase de grupos'!H52</f>
        <v>2</v>
      </c>
      <c r="D49" s="133">
        <f>'Fase de grupos'!I52</f>
        <v>2</v>
      </c>
      <c r="E49" s="13" t="str">
        <f>'Fase de grupos'!J52</f>
        <v>Costa Rica</v>
      </c>
      <c r="G49" s="130"/>
      <c r="H49" s="125"/>
      <c r="I49" s="126"/>
      <c r="J49" s="130">
        <f>IF(C49&gt;D49,1,0)</f>
        <v>0</v>
      </c>
      <c r="K49" s="125">
        <f>IF(C49=D49,1,0)</f>
        <v>1</v>
      </c>
      <c r="L49" s="126">
        <f>IF(C49&lt;D49,1,0)</f>
        <v>0</v>
      </c>
      <c r="M49" s="130">
        <f>IF(D49&gt;C49,1,0)</f>
        <v>0</v>
      </c>
      <c r="N49" s="125">
        <f>IF(D49=C49,1,0)</f>
        <v>1</v>
      </c>
      <c r="O49" s="126">
        <f>IF(D49&lt;C49,1,0)</f>
        <v>0</v>
      </c>
      <c r="P49" s="125"/>
      <c r="Q49" s="125"/>
      <c r="R49" s="126"/>
      <c r="U49"/>
    </row>
    <row r="50" spans="2:36">
      <c r="G50" s="143">
        <f t="shared" ref="G50:R50" si="4">SUM(G44:G49)</f>
        <v>3</v>
      </c>
      <c r="H50" s="147">
        <f t="shared" si="4"/>
        <v>0</v>
      </c>
      <c r="I50" s="124">
        <f t="shared" si="4"/>
        <v>0</v>
      </c>
      <c r="J50" s="143">
        <f t="shared" si="4"/>
        <v>1</v>
      </c>
      <c r="K50" s="147">
        <f t="shared" si="4"/>
        <v>1</v>
      </c>
      <c r="L50" s="124">
        <f t="shared" si="4"/>
        <v>1</v>
      </c>
      <c r="M50" s="143">
        <f t="shared" si="4"/>
        <v>0</v>
      </c>
      <c r="N50" s="147">
        <f t="shared" si="4"/>
        <v>2</v>
      </c>
      <c r="O50" s="124">
        <f t="shared" si="4"/>
        <v>1</v>
      </c>
      <c r="P50" s="147">
        <f t="shared" si="4"/>
        <v>0</v>
      </c>
      <c r="Q50" s="147">
        <f t="shared" si="4"/>
        <v>1</v>
      </c>
      <c r="R50" s="124">
        <f t="shared" si="4"/>
        <v>2</v>
      </c>
      <c r="U50"/>
    </row>
    <row r="52" spans="2:36">
      <c r="G52" s="2" t="str">
        <f>B54</f>
        <v>Alemania</v>
      </c>
      <c r="H52" s="2"/>
      <c r="I52" s="2"/>
      <c r="J52" s="2" t="str">
        <f>E54</f>
        <v>México</v>
      </c>
      <c r="K52" s="2"/>
      <c r="L52" s="2"/>
      <c r="M52" s="2" t="str">
        <f>B55</f>
        <v>Suecia</v>
      </c>
      <c r="N52" s="2"/>
      <c r="O52" s="2"/>
      <c r="P52" s="1" t="str">
        <f>E55</f>
        <v>Corea del Sur</v>
      </c>
      <c r="Q52" s="1"/>
      <c r="R52" s="1"/>
      <c r="U52" s="32"/>
      <c r="V52" s="32"/>
      <c r="W52" s="32"/>
      <c r="X52" s="32"/>
      <c r="Y52" s="32"/>
      <c r="Z52" s="32"/>
      <c r="AA52" s="32"/>
      <c r="AB52" s="32"/>
      <c r="AC52" s="119"/>
      <c r="AD52" s="119"/>
      <c r="AE52" s="119"/>
      <c r="AF52" s="119"/>
      <c r="AG52" s="119"/>
      <c r="AH52" s="119"/>
    </row>
    <row r="53" spans="2:36">
      <c r="G53" s="123" t="s">
        <v>224</v>
      </c>
      <c r="H53" s="123" t="s">
        <v>225</v>
      </c>
      <c r="I53" s="124" t="s">
        <v>226</v>
      </c>
      <c r="J53" s="123" t="s">
        <v>224</v>
      </c>
      <c r="K53" s="123" t="s">
        <v>225</v>
      </c>
      <c r="L53" s="124" t="s">
        <v>226</v>
      </c>
      <c r="M53" s="123" t="s">
        <v>224</v>
      </c>
      <c r="N53" s="123" t="s">
        <v>225</v>
      </c>
      <c r="O53" s="124" t="s">
        <v>226</v>
      </c>
      <c r="P53" s="123" t="s">
        <v>224</v>
      </c>
      <c r="Q53" s="123" t="s">
        <v>225</v>
      </c>
      <c r="R53" s="124" t="s">
        <v>226</v>
      </c>
      <c r="U53"/>
      <c r="V53" s="127" t="s">
        <v>55</v>
      </c>
      <c r="W53" s="128" t="s">
        <v>56</v>
      </c>
      <c r="X53" s="128" t="s">
        <v>57</v>
      </c>
      <c r="Y53" s="128" t="s">
        <v>58</v>
      </c>
      <c r="Z53" s="128" t="s">
        <v>59</v>
      </c>
      <c r="AA53" s="129"/>
      <c r="AB53" s="129" t="s">
        <v>61</v>
      </c>
    </row>
    <row r="54" spans="2:36">
      <c r="B54" s="13" t="str">
        <f>'Fase de grupos'!G57</f>
        <v>Alemania</v>
      </c>
      <c r="C54" s="127">
        <f>'Fase de grupos'!H57</f>
        <v>2</v>
      </c>
      <c r="D54" s="129">
        <f>'Fase de grupos'!I57</f>
        <v>1</v>
      </c>
      <c r="E54" s="13" t="str">
        <f>'Fase de grupos'!J57</f>
        <v>México</v>
      </c>
      <c r="G54" s="130">
        <f>IF(C54&gt;D54,1,0)</f>
        <v>1</v>
      </c>
      <c r="H54" s="125">
        <f>IF(C54=D54,1,0)</f>
        <v>0</v>
      </c>
      <c r="I54" s="126">
        <f>IF(C54&lt;D54,1,0)</f>
        <v>0</v>
      </c>
      <c r="J54" s="130">
        <f>IF(D54&gt;C54,1,0)</f>
        <v>0</v>
      </c>
      <c r="K54" s="125">
        <f>IF(D54=C54,1,0)</f>
        <v>0</v>
      </c>
      <c r="L54" s="126">
        <f>IF(D54&lt;C54,1,0)</f>
        <v>1</v>
      </c>
      <c r="M54" s="130"/>
      <c r="N54" s="125"/>
      <c r="O54" s="126"/>
      <c r="P54" s="125"/>
      <c r="Q54" s="125"/>
      <c r="R54" s="126"/>
      <c r="T54">
        <v>1</v>
      </c>
      <c r="U54" s="127" t="str">
        <f>G52</f>
        <v>Alemania</v>
      </c>
      <c r="V54" s="127">
        <f>G60</f>
        <v>3</v>
      </c>
      <c r="W54" s="128">
        <f>H60</f>
        <v>0</v>
      </c>
      <c r="X54" s="128">
        <f>I60</f>
        <v>0</v>
      </c>
      <c r="Y54" s="128">
        <f>C54+C56+C58</f>
        <v>7</v>
      </c>
      <c r="Z54" s="128">
        <f>D54+D56+D58</f>
        <v>2</v>
      </c>
      <c r="AA54" s="128">
        <f>Y54-Z54</f>
        <v>5</v>
      </c>
      <c r="AB54" s="144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3" t="str">
        <f>'Fase de grupos'!G58</f>
        <v>Suecia</v>
      </c>
      <c r="C55" s="130">
        <f>'Fase de grupos'!H58</f>
        <v>2</v>
      </c>
      <c r="D55" s="126">
        <f>'Fase de grupos'!I58</f>
        <v>2</v>
      </c>
      <c r="E55" s="13" t="str">
        <f>'Fase de grupos'!J58</f>
        <v>Corea del Sur</v>
      </c>
      <c r="G55" s="130"/>
      <c r="H55" s="125"/>
      <c r="I55" s="126"/>
      <c r="J55" s="130"/>
      <c r="K55" s="125"/>
      <c r="L55" s="126"/>
      <c r="M55" s="130">
        <f>IF(C55&gt;D55,1,0)</f>
        <v>0</v>
      </c>
      <c r="N55" s="125">
        <f>IF(C55=D55,1,0)</f>
        <v>1</v>
      </c>
      <c r="O55" s="126">
        <f>IF(C55&lt;D55,1,0)</f>
        <v>0</v>
      </c>
      <c r="P55" s="125">
        <f>IF(D55&gt;C55,1,0)</f>
        <v>0</v>
      </c>
      <c r="Q55" s="125">
        <f>IF(D55=C55,1,0)</f>
        <v>1</v>
      </c>
      <c r="R55" s="126">
        <f>IF(D55&lt;C55,1,0)</f>
        <v>0</v>
      </c>
      <c r="T55">
        <v>2</v>
      </c>
      <c r="U55" s="130" t="str">
        <f>J52</f>
        <v>México</v>
      </c>
      <c r="V55" s="130">
        <f>J60</f>
        <v>2</v>
      </c>
      <c r="W55" s="125">
        <f>K60</f>
        <v>0</v>
      </c>
      <c r="X55" s="125">
        <f>L60</f>
        <v>1</v>
      </c>
      <c r="Y55" s="125">
        <f>D54+C57+C59</f>
        <v>5</v>
      </c>
      <c r="Z55" s="125">
        <f>C54+D57+D59</f>
        <v>4</v>
      </c>
      <c r="AA55" s="125">
        <f>Y55-Z55</f>
        <v>1</v>
      </c>
      <c r="AB55" s="145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3" t="str">
        <f>'Fase de grupos'!G59</f>
        <v>Alemania</v>
      </c>
      <c r="C56" s="130">
        <f>'Fase de grupos'!H59</f>
        <v>2</v>
      </c>
      <c r="D56" s="126">
        <f>'Fase de grupos'!I59</f>
        <v>0</v>
      </c>
      <c r="E56" s="13" t="str">
        <f>'Fase de grupos'!J59</f>
        <v>Suecia</v>
      </c>
      <c r="G56" s="130">
        <f>IF(C56&gt;D56,1,0)</f>
        <v>1</v>
      </c>
      <c r="H56" s="125">
        <f>IF(C56=D56,1,0)</f>
        <v>0</v>
      </c>
      <c r="I56" s="126">
        <f>IF(C56&lt;D56,1,0)</f>
        <v>0</v>
      </c>
      <c r="J56" s="130"/>
      <c r="K56" s="125"/>
      <c r="L56" s="126"/>
      <c r="M56" s="130">
        <f>IF(D56&gt;C56,1,0)</f>
        <v>0</v>
      </c>
      <c r="N56" s="125">
        <f>IF(D56=C56,1,0)</f>
        <v>0</v>
      </c>
      <c r="O56" s="126">
        <f>IF(D56&lt;C56,1,0)</f>
        <v>1</v>
      </c>
      <c r="P56" s="125"/>
      <c r="Q56" s="125"/>
      <c r="R56" s="126"/>
      <c r="T56">
        <v>3</v>
      </c>
      <c r="U56" s="130" t="str">
        <f>M52</f>
        <v>Suecia</v>
      </c>
      <c r="V56" s="130">
        <f>M60</f>
        <v>0</v>
      </c>
      <c r="W56" s="125">
        <f>N60</f>
        <v>1</v>
      </c>
      <c r="X56" s="125">
        <f>O60</f>
        <v>2</v>
      </c>
      <c r="Y56" s="125">
        <f>C55+D56+D59</f>
        <v>3</v>
      </c>
      <c r="Z56" s="125">
        <f>D55+C56+C59</f>
        <v>6</v>
      </c>
      <c r="AA56" s="125">
        <f>Y56-Z56</f>
        <v>-3</v>
      </c>
      <c r="AB56" s="145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>
      <c r="B57" s="13" t="str">
        <f>'Fase de grupos'!G60</f>
        <v>México</v>
      </c>
      <c r="C57" s="130">
        <f>'Fase de grupos'!H60</f>
        <v>2</v>
      </c>
      <c r="D57" s="126">
        <f>'Fase de grupos'!I60</f>
        <v>1</v>
      </c>
      <c r="E57" s="13" t="str">
        <f>'Fase de grupos'!J60</f>
        <v>Corea del Sur</v>
      </c>
      <c r="G57" s="130"/>
      <c r="H57" s="125"/>
      <c r="I57" s="126"/>
      <c r="J57" s="130">
        <f>IF(C57&gt;D57,1,0)</f>
        <v>1</v>
      </c>
      <c r="K57" s="125">
        <f>IF(C57=D57,1,0)</f>
        <v>0</v>
      </c>
      <c r="L57" s="126">
        <f>IF(C57&lt;D57,1,0)</f>
        <v>0</v>
      </c>
      <c r="M57" s="130"/>
      <c r="N57" s="125"/>
      <c r="O57" s="126"/>
      <c r="P57" s="125">
        <f>IF(D57&gt;C57,1,0)</f>
        <v>0</v>
      </c>
      <c r="Q57" s="125">
        <f>IF(D57=C57,1,0)</f>
        <v>0</v>
      </c>
      <c r="R57" s="126">
        <f>IF(D57&lt;C57,1,0)</f>
        <v>1</v>
      </c>
      <c r="T57">
        <v>4</v>
      </c>
      <c r="U57" s="131" t="str">
        <f>P52</f>
        <v>Corea del Sur</v>
      </c>
      <c r="V57" s="131">
        <f>P60</f>
        <v>0</v>
      </c>
      <c r="W57" s="132">
        <f>Q60</f>
        <v>1</v>
      </c>
      <c r="X57" s="132">
        <f>R60</f>
        <v>2</v>
      </c>
      <c r="Y57" s="132">
        <f>D55+D57+D58</f>
        <v>4</v>
      </c>
      <c r="Z57" s="132">
        <f>C55+C57+C58</f>
        <v>7</v>
      </c>
      <c r="AA57" s="132">
        <f>Y57-Z57</f>
        <v>-3</v>
      </c>
      <c r="AB57" s="146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3" t="str">
        <f>'Fase de grupos'!G61</f>
        <v>Alemania</v>
      </c>
      <c r="C58" s="130">
        <f>'Fase de grupos'!H61</f>
        <v>3</v>
      </c>
      <c r="D58" s="126">
        <f>'Fase de grupos'!I61</f>
        <v>1</v>
      </c>
      <c r="E58" s="13" t="str">
        <f>'Fase de grupos'!J61</f>
        <v>Corea del Sur</v>
      </c>
      <c r="G58" s="130">
        <f>IF(C58&gt;D58,1,0)</f>
        <v>1</v>
      </c>
      <c r="H58" s="125">
        <f>IF(C58=D58,1,0)</f>
        <v>0</v>
      </c>
      <c r="I58" s="126">
        <f>IF(C58&lt;D58,1,0)</f>
        <v>0</v>
      </c>
      <c r="J58" s="130"/>
      <c r="K58" s="125"/>
      <c r="L58" s="126"/>
      <c r="M58" s="130"/>
      <c r="N58" s="125"/>
      <c r="O58" s="126"/>
      <c r="P58" s="125">
        <f>IF(D58&gt;C58,1,0)</f>
        <v>0</v>
      </c>
      <c r="Q58" s="125">
        <f>IF(D58=C58,1,0)</f>
        <v>0</v>
      </c>
      <c r="R58" s="126">
        <f>IF(D58&lt;C58,1,0)</f>
        <v>1</v>
      </c>
      <c r="U58"/>
    </row>
    <row r="59" spans="2:36">
      <c r="B59" s="13" t="str">
        <f>'Fase de grupos'!G62</f>
        <v>México</v>
      </c>
      <c r="C59" s="131">
        <f>'Fase de grupos'!H62</f>
        <v>2</v>
      </c>
      <c r="D59" s="133">
        <f>'Fase de grupos'!I62</f>
        <v>1</v>
      </c>
      <c r="E59" s="13" t="str">
        <f>'Fase de grupos'!J62</f>
        <v>Suecia</v>
      </c>
      <c r="G59" s="130"/>
      <c r="H59" s="125"/>
      <c r="I59" s="126"/>
      <c r="J59" s="130">
        <f>IF(C59&gt;D59,1,0)</f>
        <v>1</v>
      </c>
      <c r="K59" s="125">
        <f>IF(C59=D59,1,0)</f>
        <v>0</v>
      </c>
      <c r="L59" s="126">
        <f>IF(C59&lt;D59,1,0)</f>
        <v>0</v>
      </c>
      <c r="M59" s="130">
        <f>IF(D59&gt;C59,1,0)</f>
        <v>0</v>
      </c>
      <c r="N59" s="125">
        <f>IF(D59=C59,1,0)</f>
        <v>0</v>
      </c>
      <c r="O59" s="126">
        <f>IF(D59&lt;C59,1,0)</f>
        <v>1</v>
      </c>
      <c r="P59" s="125"/>
      <c r="Q59" s="125"/>
      <c r="R59" s="126"/>
      <c r="U59"/>
    </row>
    <row r="60" spans="2:36">
      <c r="G60" s="143">
        <f t="shared" ref="G60:R60" si="5">SUM(G54:G59)</f>
        <v>3</v>
      </c>
      <c r="H60" s="147">
        <f t="shared" si="5"/>
        <v>0</v>
      </c>
      <c r="I60" s="124">
        <f t="shared" si="5"/>
        <v>0</v>
      </c>
      <c r="J60" s="143">
        <f t="shared" si="5"/>
        <v>2</v>
      </c>
      <c r="K60" s="147">
        <f t="shared" si="5"/>
        <v>0</v>
      </c>
      <c r="L60" s="124">
        <f t="shared" si="5"/>
        <v>1</v>
      </c>
      <c r="M60" s="143">
        <f t="shared" si="5"/>
        <v>0</v>
      </c>
      <c r="N60" s="147">
        <f t="shared" si="5"/>
        <v>1</v>
      </c>
      <c r="O60" s="124">
        <f t="shared" si="5"/>
        <v>2</v>
      </c>
      <c r="P60" s="147">
        <f t="shared" si="5"/>
        <v>0</v>
      </c>
      <c r="Q60" s="147">
        <f t="shared" si="5"/>
        <v>1</v>
      </c>
      <c r="R60" s="124">
        <f t="shared" si="5"/>
        <v>2</v>
      </c>
      <c r="U60"/>
    </row>
    <row r="62" spans="2:36">
      <c r="G62" s="2" t="str">
        <f>B64</f>
        <v>Bélgica</v>
      </c>
      <c r="H62" s="2"/>
      <c r="I62" s="2"/>
      <c r="J62" s="2" t="str">
        <f>E64</f>
        <v>Panamá</v>
      </c>
      <c r="K62" s="2"/>
      <c r="L62" s="2"/>
      <c r="M62" s="2" t="str">
        <f>B65</f>
        <v>Túnez</v>
      </c>
      <c r="N62" s="2"/>
      <c r="O62" s="2"/>
      <c r="P62" s="1" t="str">
        <f>E65</f>
        <v>Inglaterra</v>
      </c>
      <c r="Q62" s="1"/>
      <c r="R62" s="1"/>
      <c r="U62" s="32"/>
      <c r="V62" s="32"/>
      <c r="W62" s="32"/>
      <c r="X62" s="32"/>
      <c r="Y62" s="32"/>
      <c r="Z62" s="32"/>
      <c r="AA62" s="32"/>
      <c r="AB62" s="32"/>
      <c r="AC62" s="119"/>
      <c r="AD62" s="119"/>
      <c r="AE62" s="119"/>
      <c r="AF62" s="119"/>
      <c r="AG62" s="119"/>
      <c r="AH62" s="119"/>
    </row>
    <row r="63" spans="2:36">
      <c r="G63" s="123" t="s">
        <v>224</v>
      </c>
      <c r="H63" s="123" t="s">
        <v>225</v>
      </c>
      <c r="I63" s="124" t="s">
        <v>226</v>
      </c>
      <c r="J63" s="123" t="s">
        <v>224</v>
      </c>
      <c r="K63" s="123" t="s">
        <v>225</v>
      </c>
      <c r="L63" s="124" t="s">
        <v>226</v>
      </c>
      <c r="M63" s="123" t="s">
        <v>224</v>
      </c>
      <c r="N63" s="123" t="s">
        <v>225</v>
      </c>
      <c r="O63" s="124" t="s">
        <v>226</v>
      </c>
      <c r="P63" s="123" t="s">
        <v>224</v>
      </c>
      <c r="Q63" s="123" t="s">
        <v>225</v>
      </c>
      <c r="R63" s="124" t="s">
        <v>226</v>
      </c>
      <c r="U63"/>
      <c r="V63" s="127" t="s">
        <v>55</v>
      </c>
      <c r="W63" s="128" t="s">
        <v>56</v>
      </c>
      <c r="X63" s="128" t="s">
        <v>57</v>
      </c>
      <c r="Y63" s="128" t="s">
        <v>58</v>
      </c>
      <c r="Z63" s="128" t="s">
        <v>59</v>
      </c>
      <c r="AA63" s="129"/>
      <c r="AB63" s="129" t="s">
        <v>61</v>
      </c>
    </row>
    <row r="64" spans="2:36">
      <c r="B64" s="13" t="str">
        <f>'Fase de grupos'!G67</f>
        <v>Bélgica</v>
      </c>
      <c r="C64" s="127">
        <f>'Fase de grupos'!H67</f>
        <v>3</v>
      </c>
      <c r="D64" s="129">
        <f>'Fase de grupos'!I67</f>
        <v>0</v>
      </c>
      <c r="E64" s="13" t="str">
        <f>'Fase de grupos'!J67</f>
        <v>Panamá</v>
      </c>
      <c r="G64" s="130">
        <f>IF(C64&gt;D64,1,0)</f>
        <v>1</v>
      </c>
      <c r="H64" s="125">
        <f>IF(C64=D64,1,0)</f>
        <v>0</v>
      </c>
      <c r="I64" s="126">
        <f>IF(C64&lt;D64,1,0)</f>
        <v>0</v>
      </c>
      <c r="J64" s="130">
        <f>IF(D64&gt;C64,1,0)</f>
        <v>0</v>
      </c>
      <c r="K64" s="125">
        <f>IF(D64=C64,1,0)</f>
        <v>0</v>
      </c>
      <c r="L64" s="126">
        <f>IF(D64&lt;C64,1,0)</f>
        <v>1</v>
      </c>
      <c r="M64" s="130"/>
      <c r="N64" s="125"/>
      <c r="O64" s="126"/>
      <c r="P64" s="125"/>
      <c r="Q64" s="125"/>
      <c r="R64" s="126"/>
      <c r="T64">
        <v>1</v>
      </c>
      <c r="U64" s="127" t="str">
        <f>G62</f>
        <v>Bélgica</v>
      </c>
      <c r="V64" s="127">
        <f>G70</f>
        <v>2</v>
      </c>
      <c r="W64" s="128">
        <f>H70</f>
        <v>0</v>
      </c>
      <c r="X64" s="128">
        <f>I70</f>
        <v>1</v>
      </c>
      <c r="Y64" s="128">
        <f>C64+C66+C68</f>
        <v>7</v>
      </c>
      <c r="Z64" s="128">
        <f>D64+D66+D68</f>
        <v>3</v>
      </c>
      <c r="AA64" s="128">
        <f>Y64-Z64</f>
        <v>4</v>
      </c>
      <c r="AB64" s="144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3" t="str">
        <f>'Fase de grupos'!G68</f>
        <v>Túnez</v>
      </c>
      <c r="C65" s="130">
        <f>'Fase de grupos'!H68</f>
        <v>1</v>
      </c>
      <c r="D65" s="126">
        <f>'Fase de grupos'!I68</f>
        <v>3</v>
      </c>
      <c r="E65" s="13" t="str">
        <f>'Fase de grupos'!J68</f>
        <v>Inglaterra</v>
      </c>
      <c r="G65" s="130"/>
      <c r="H65" s="125"/>
      <c r="I65" s="126"/>
      <c r="J65" s="130"/>
      <c r="K65" s="125"/>
      <c r="L65" s="126"/>
      <c r="M65" s="130">
        <f>IF(C65&gt;D65,1,0)</f>
        <v>0</v>
      </c>
      <c r="N65" s="125">
        <f>IF(C65=D65,1,0)</f>
        <v>0</v>
      </c>
      <c r="O65" s="126">
        <f>IF(C65&lt;D65,1,0)</f>
        <v>1</v>
      </c>
      <c r="P65" s="125">
        <f>IF(D65&gt;C65,1,0)</f>
        <v>1</v>
      </c>
      <c r="Q65" s="125">
        <f>IF(D65=C65,1,0)</f>
        <v>0</v>
      </c>
      <c r="R65" s="126">
        <f>IF(D65&lt;C65,1,0)</f>
        <v>0</v>
      </c>
      <c r="T65">
        <v>2</v>
      </c>
      <c r="U65" s="130" t="str">
        <f>J62</f>
        <v>Panamá</v>
      </c>
      <c r="V65" s="130">
        <f>J70</f>
        <v>1</v>
      </c>
      <c r="W65" s="125">
        <f>K70</f>
        <v>0</v>
      </c>
      <c r="X65" s="125">
        <f>L70</f>
        <v>2</v>
      </c>
      <c r="Y65" s="125">
        <f>D64+C67+C69</f>
        <v>3</v>
      </c>
      <c r="Z65" s="125">
        <f>C64+D67+D69</f>
        <v>7</v>
      </c>
      <c r="AA65" s="125">
        <f>Y65-Z65</f>
        <v>-4</v>
      </c>
      <c r="AB65" s="145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3" t="str">
        <f>'Fase de grupos'!G69</f>
        <v>Bélgica</v>
      </c>
      <c r="C66" s="130">
        <f>'Fase de grupos'!H69</f>
        <v>2</v>
      </c>
      <c r="D66" s="126">
        <f>'Fase de grupos'!I69</f>
        <v>0</v>
      </c>
      <c r="E66" s="13" t="str">
        <f>'Fase de grupos'!J69</f>
        <v>Túnez</v>
      </c>
      <c r="G66" s="130">
        <f>IF(C66&gt;D66,1,0)</f>
        <v>1</v>
      </c>
      <c r="H66" s="125">
        <f>IF(C66=D66,1,0)</f>
        <v>0</v>
      </c>
      <c r="I66" s="126">
        <f>IF(C66&lt;D66,1,0)</f>
        <v>0</v>
      </c>
      <c r="J66" s="130"/>
      <c r="K66" s="125"/>
      <c r="L66" s="126"/>
      <c r="M66" s="130">
        <f>IF(D66&gt;C66,1,0)</f>
        <v>0</v>
      </c>
      <c r="N66" s="125">
        <f>IF(D66=C66,1,0)</f>
        <v>0</v>
      </c>
      <c r="O66" s="126">
        <f>IF(D66&lt;C66,1,0)</f>
        <v>1</v>
      </c>
      <c r="P66" s="125"/>
      <c r="Q66" s="125"/>
      <c r="R66" s="126"/>
      <c r="T66">
        <v>3</v>
      </c>
      <c r="U66" s="130" t="str">
        <f>M62</f>
        <v>Túnez</v>
      </c>
      <c r="V66" s="130">
        <f>M70</f>
        <v>0</v>
      </c>
      <c r="W66" s="125">
        <f>N70</f>
        <v>0</v>
      </c>
      <c r="X66" s="125">
        <f>O70</f>
        <v>3</v>
      </c>
      <c r="Y66" s="125">
        <f>C65+D66+D69</f>
        <v>2</v>
      </c>
      <c r="Z66" s="125">
        <f>D65+C66+C69</f>
        <v>7</v>
      </c>
      <c r="AA66" s="125">
        <f>Y66-Z66</f>
        <v>-5</v>
      </c>
      <c r="AB66" s="145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>
      <c r="B67" s="13" t="str">
        <f>'Fase de grupos'!G70</f>
        <v>Panamá</v>
      </c>
      <c r="C67" s="130">
        <f>'Fase de grupos'!H70</f>
        <v>1</v>
      </c>
      <c r="D67" s="126">
        <f>'Fase de grupos'!I70</f>
        <v>3</v>
      </c>
      <c r="E67" s="13" t="str">
        <f>'Fase de grupos'!J70</f>
        <v>Inglaterra</v>
      </c>
      <c r="G67" s="130"/>
      <c r="H67" s="125"/>
      <c r="I67" s="126"/>
      <c r="J67" s="130">
        <f>IF(C67&gt;D67,1,0)</f>
        <v>0</v>
      </c>
      <c r="K67" s="125">
        <f>IF(C67=D67,1,0)</f>
        <v>0</v>
      </c>
      <c r="L67" s="126">
        <f>IF(C67&lt;D67,1,0)</f>
        <v>1</v>
      </c>
      <c r="M67" s="130"/>
      <c r="N67" s="125"/>
      <c r="O67" s="126"/>
      <c r="P67" s="125">
        <f>IF(D67&gt;C67,1,0)</f>
        <v>1</v>
      </c>
      <c r="Q67" s="125">
        <f>IF(D67=C67,1,0)</f>
        <v>0</v>
      </c>
      <c r="R67" s="126">
        <f>IF(D67&lt;C67,1,0)</f>
        <v>0</v>
      </c>
      <c r="T67">
        <v>4</v>
      </c>
      <c r="U67" s="131" t="str">
        <f>P62</f>
        <v>Inglaterra</v>
      </c>
      <c r="V67" s="131">
        <f>P70</f>
        <v>3</v>
      </c>
      <c r="W67" s="132">
        <f>Q70</f>
        <v>0</v>
      </c>
      <c r="X67" s="132">
        <f>R70</f>
        <v>0</v>
      </c>
      <c r="Y67" s="132">
        <f>D65+D67+D68</f>
        <v>9</v>
      </c>
      <c r="Z67" s="132">
        <f>C65+C67+C68</f>
        <v>4</v>
      </c>
      <c r="AA67" s="132">
        <f>Y67-Z67</f>
        <v>5</v>
      </c>
      <c r="AB67" s="146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3" t="str">
        <f>'Fase de grupos'!G71</f>
        <v>Bélgica</v>
      </c>
      <c r="C68" s="130">
        <f>'Fase de grupos'!H71</f>
        <v>2</v>
      </c>
      <c r="D68" s="126">
        <f>'Fase de grupos'!I71</f>
        <v>3</v>
      </c>
      <c r="E68" s="13" t="str">
        <f>'Fase de grupos'!J71</f>
        <v>Inglaterra</v>
      </c>
      <c r="G68" s="130">
        <f>IF(C68&gt;D68,1,0)</f>
        <v>0</v>
      </c>
      <c r="H68" s="125">
        <f>IF(C68=D68,1,0)</f>
        <v>0</v>
      </c>
      <c r="I68" s="126">
        <f>IF(C68&lt;D68,1,0)</f>
        <v>1</v>
      </c>
      <c r="J68" s="130"/>
      <c r="K68" s="125"/>
      <c r="L68" s="126"/>
      <c r="M68" s="130"/>
      <c r="N68" s="125"/>
      <c r="O68" s="126"/>
      <c r="P68" s="125">
        <f>IF(D68&gt;C68,1,0)</f>
        <v>1</v>
      </c>
      <c r="Q68" s="125">
        <f>IF(D68=C68,1,0)</f>
        <v>0</v>
      </c>
      <c r="R68" s="126">
        <f>IF(D68&lt;C68,1,0)</f>
        <v>0</v>
      </c>
      <c r="U68"/>
    </row>
    <row r="69" spans="2:36">
      <c r="B69" s="13" t="str">
        <f>'Fase de grupos'!G72</f>
        <v>Panamá</v>
      </c>
      <c r="C69" s="131">
        <f>'Fase de grupos'!H72</f>
        <v>2</v>
      </c>
      <c r="D69" s="133">
        <f>'Fase de grupos'!I72</f>
        <v>1</v>
      </c>
      <c r="E69" s="13" t="str">
        <f>'Fase de grupos'!J72</f>
        <v>Túnez</v>
      </c>
      <c r="G69" s="130"/>
      <c r="H69" s="125"/>
      <c r="I69" s="126"/>
      <c r="J69" s="130">
        <f>IF(C69&gt;D69,1,0)</f>
        <v>1</v>
      </c>
      <c r="K69" s="125">
        <f>IF(C69=D69,1,0)</f>
        <v>0</v>
      </c>
      <c r="L69" s="126">
        <f>IF(C69&lt;D69,1,0)</f>
        <v>0</v>
      </c>
      <c r="M69" s="130">
        <f>IF(D69&gt;C69,1,0)</f>
        <v>0</v>
      </c>
      <c r="N69" s="125">
        <f>IF(D69=C69,1,0)</f>
        <v>0</v>
      </c>
      <c r="O69" s="126">
        <f>IF(D69&lt;C69,1,0)</f>
        <v>1</v>
      </c>
      <c r="P69" s="125"/>
      <c r="Q69" s="125"/>
      <c r="R69" s="126"/>
      <c r="U69"/>
    </row>
    <row r="70" spans="2:36">
      <c r="G70" s="143">
        <f t="shared" ref="G70:R70" si="6">SUM(G64:G69)</f>
        <v>2</v>
      </c>
      <c r="H70" s="147">
        <f t="shared" si="6"/>
        <v>0</v>
      </c>
      <c r="I70" s="124">
        <f t="shared" si="6"/>
        <v>1</v>
      </c>
      <c r="J70" s="143">
        <f t="shared" si="6"/>
        <v>1</v>
      </c>
      <c r="K70" s="147">
        <f t="shared" si="6"/>
        <v>0</v>
      </c>
      <c r="L70" s="124">
        <f t="shared" si="6"/>
        <v>2</v>
      </c>
      <c r="M70" s="143">
        <f t="shared" si="6"/>
        <v>0</v>
      </c>
      <c r="N70" s="147">
        <f t="shared" si="6"/>
        <v>0</v>
      </c>
      <c r="O70" s="124">
        <f t="shared" si="6"/>
        <v>3</v>
      </c>
      <c r="P70" s="147">
        <f t="shared" si="6"/>
        <v>3</v>
      </c>
      <c r="Q70" s="147">
        <f t="shared" si="6"/>
        <v>0</v>
      </c>
      <c r="R70" s="124">
        <f t="shared" si="6"/>
        <v>0</v>
      </c>
      <c r="U70"/>
    </row>
    <row r="72" spans="2:36">
      <c r="G72" s="2" t="str">
        <f>B74</f>
        <v>Polonia</v>
      </c>
      <c r="H72" s="2"/>
      <c r="I72" s="2"/>
      <c r="J72" s="2" t="str">
        <f>E74</f>
        <v>Senegal</v>
      </c>
      <c r="K72" s="2"/>
      <c r="L72" s="2"/>
      <c r="M72" s="2" t="str">
        <f>B75</f>
        <v>Colombia</v>
      </c>
      <c r="N72" s="2"/>
      <c r="O72" s="2"/>
      <c r="P72" s="1" t="str">
        <f>E75</f>
        <v>Japón</v>
      </c>
      <c r="Q72" s="1"/>
      <c r="R72" s="1"/>
      <c r="U72" s="32"/>
      <c r="V72" s="32"/>
      <c r="W72" s="32"/>
      <c r="X72" s="32"/>
      <c r="Y72" s="32"/>
      <c r="Z72" s="32"/>
      <c r="AA72" s="32"/>
      <c r="AB72" s="32"/>
      <c r="AC72" s="119"/>
      <c r="AD72" s="119"/>
      <c r="AE72" s="119"/>
      <c r="AF72" s="119"/>
      <c r="AG72" s="119"/>
      <c r="AH72" s="119"/>
    </row>
    <row r="73" spans="2:36">
      <c r="G73" s="123" t="s">
        <v>224</v>
      </c>
      <c r="H73" s="123" t="s">
        <v>225</v>
      </c>
      <c r="I73" s="124" t="s">
        <v>226</v>
      </c>
      <c r="J73" s="123" t="s">
        <v>224</v>
      </c>
      <c r="K73" s="123" t="s">
        <v>225</v>
      </c>
      <c r="L73" s="124" t="s">
        <v>226</v>
      </c>
      <c r="M73" s="123" t="s">
        <v>224</v>
      </c>
      <c r="N73" s="123" t="s">
        <v>225</v>
      </c>
      <c r="O73" s="124" t="s">
        <v>226</v>
      </c>
      <c r="P73" s="123" t="s">
        <v>224</v>
      </c>
      <c r="Q73" s="123" t="s">
        <v>225</v>
      </c>
      <c r="R73" s="124" t="s">
        <v>226</v>
      </c>
      <c r="U73"/>
      <c r="V73" s="127" t="s">
        <v>55</v>
      </c>
      <c r="W73" s="128" t="s">
        <v>56</v>
      </c>
      <c r="X73" s="128" t="s">
        <v>57</v>
      </c>
      <c r="Y73" s="128" t="s">
        <v>58</v>
      </c>
      <c r="Z73" s="128" t="s">
        <v>59</v>
      </c>
      <c r="AA73" s="129"/>
      <c r="AB73" s="129" t="s">
        <v>61</v>
      </c>
    </row>
    <row r="74" spans="2:36">
      <c r="B74" s="13" t="str">
        <f>'Fase de grupos'!G77</f>
        <v>Polonia</v>
      </c>
      <c r="C74" s="127">
        <f>'Fase de grupos'!H77</f>
        <v>1</v>
      </c>
      <c r="D74" s="129">
        <f>'Fase de grupos'!I77</f>
        <v>0</v>
      </c>
      <c r="E74" s="13" t="str">
        <f>'Fase de grupos'!J77</f>
        <v>Senegal</v>
      </c>
      <c r="G74" s="130">
        <f>IF(C74&gt;D74,1,0)</f>
        <v>1</v>
      </c>
      <c r="H74" s="125">
        <f>IF(C74=D74,1,0)</f>
        <v>0</v>
      </c>
      <c r="I74" s="126">
        <f>IF(C74&lt;D74,1,0)</f>
        <v>0</v>
      </c>
      <c r="J74" s="130">
        <f>IF(D74&gt;C74,1,0)</f>
        <v>0</v>
      </c>
      <c r="K74" s="125">
        <f>IF(D74=C74,1,0)</f>
        <v>0</v>
      </c>
      <c r="L74" s="126">
        <f>IF(D74&lt;C74,1,0)</f>
        <v>1</v>
      </c>
      <c r="M74" s="130"/>
      <c r="N74" s="125"/>
      <c r="O74" s="126"/>
      <c r="P74" s="125"/>
      <c r="Q74" s="125"/>
      <c r="R74" s="126"/>
      <c r="T74">
        <v>1</v>
      </c>
      <c r="U74" s="127" t="str">
        <f>G72</f>
        <v>Polonia</v>
      </c>
      <c r="V74" s="127">
        <f>G80</f>
        <v>1</v>
      </c>
      <c r="W74" s="128">
        <f>H80</f>
        <v>1</v>
      </c>
      <c r="X74" s="128">
        <f>I80</f>
        <v>1</v>
      </c>
      <c r="Y74" s="128">
        <f>C74+C76+C78</f>
        <v>3</v>
      </c>
      <c r="Z74" s="128">
        <f>D74+D76+D78</f>
        <v>3</v>
      </c>
      <c r="AA74" s="128">
        <f>Y74-Z74</f>
        <v>0</v>
      </c>
      <c r="AB74" s="144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3" t="str">
        <f>'Fase de grupos'!G78</f>
        <v>Colombia</v>
      </c>
      <c r="C75" s="130">
        <f>'Fase de grupos'!H78</f>
        <v>3</v>
      </c>
      <c r="D75" s="126">
        <f>'Fase de grupos'!I78</f>
        <v>1</v>
      </c>
      <c r="E75" s="13" t="str">
        <f>'Fase de grupos'!J78</f>
        <v>Japón</v>
      </c>
      <c r="G75" s="130"/>
      <c r="H75" s="125"/>
      <c r="I75" s="126"/>
      <c r="J75" s="130"/>
      <c r="K75" s="125"/>
      <c r="L75" s="126"/>
      <c r="M75" s="130">
        <f>IF(C75&gt;D75,1,0)</f>
        <v>1</v>
      </c>
      <c r="N75" s="125">
        <f>IF(C75=D75,1,0)</f>
        <v>0</v>
      </c>
      <c r="O75" s="126">
        <f>IF(C75&lt;D75,1,0)</f>
        <v>0</v>
      </c>
      <c r="P75" s="125">
        <f>IF(D75&gt;C75,1,0)</f>
        <v>0</v>
      </c>
      <c r="Q75" s="125">
        <f>IF(D75=C75,1,0)</f>
        <v>0</v>
      </c>
      <c r="R75" s="126">
        <f>IF(D75&lt;C75,1,0)</f>
        <v>1</v>
      </c>
      <c r="T75">
        <v>2</v>
      </c>
      <c r="U75" s="130" t="str">
        <f>J72</f>
        <v>Senegal</v>
      </c>
      <c r="V75" s="130">
        <f>J80</f>
        <v>0</v>
      </c>
      <c r="W75" s="125">
        <f>K80</f>
        <v>0</v>
      </c>
      <c r="X75" s="125">
        <f>L80</f>
        <v>3</v>
      </c>
      <c r="Y75" s="125">
        <f>D74+C77+C79</f>
        <v>1</v>
      </c>
      <c r="Z75" s="125">
        <f>C74+D77+D79</f>
        <v>5</v>
      </c>
      <c r="AA75" s="125">
        <f>Y75-Z75</f>
        <v>-4</v>
      </c>
      <c r="AB75" s="145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3" t="str">
        <f>'Fase de grupos'!G79</f>
        <v>Polonia</v>
      </c>
      <c r="C76" s="130">
        <f>'Fase de grupos'!H79</f>
        <v>1</v>
      </c>
      <c r="D76" s="126">
        <f>'Fase de grupos'!I79</f>
        <v>2</v>
      </c>
      <c r="E76" s="13" t="str">
        <f>'Fase de grupos'!J79</f>
        <v>Colombia</v>
      </c>
      <c r="G76" s="130">
        <f>IF(C76&gt;D76,1,0)</f>
        <v>0</v>
      </c>
      <c r="H76" s="125">
        <f>IF(C76=D76,1,0)</f>
        <v>0</v>
      </c>
      <c r="I76" s="126">
        <f>IF(C76&lt;D76,1,0)</f>
        <v>1</v>
      </c>
      <c r="J76" s="130"/>
      <c r="K76" s="125"/>
      <c r="L76" s="126"/>
      <c r="M76" s="130">
        <f>IF(D76&gt;C76,1,0)</f>
        <v>1</v>
      </c>
      <c r="N76" s="125">
        <f>IF(D76=C76,1,0)</f>
        <v>0</v>
      </c>
      <c r="O76" s="126">
        <f>IF(D76&lt;C76,1,0)</f>
        <v>0</v>
      </c>
      <c r="P76" s="125"/>
      <c r="Q76" s="125"/>
      <c r="R76" s="126"/>
      <c r="T76">
        <v>3</v>
      </c>
      <c r="U76" s="130" t="str">
        <f>M72</f>
        <v>Colombia</v>
      </c>
      <c r="V76" s="130">
        <f>M80</f>
        <v>3</v>
      </c>
      <c r="W76" s="125">
        <f>N80</f>
        <v>0</v>
      </c>
      <c r="X76" s="125">
        <f>O80</f>
        <v>0</v>
      </c>
      <c r="Y76" s="125">
        <f>C75+D76+D79</f>
        <v>7</v>
      </c>
      <c r="Z76" s="125">
        <f>D75+C76+C79</f>
        <v>2</v>
      </c>
      <c r="AA76" s="125">
        <f>Y76-Z76</f>
        <v>5</v>
      </c>
      <c r="AB76" s="145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>
      <c r="B77" s="13" t="str">
        <f>'Fase de grupos'!G80</f>
        <v>Senegal</v>
      </c>
      <c r="C77" s="130">
        <f>'Fase de grupos'!H80</f>
        <v>1</v>
      </c>
      <c r="D77" s="126">
        <f>'Fase de grupos'!I80</f>
        <v>2</v>
      </c>
      <c r="E77" s="13" t="str">
        <f>'Fase de grupos'!J80</f>
        <v>Japón</v>
      </c>
      <c r="G77" s="130"/>
      <c r="H77" s="125"/>
      <c r="I77" s="126"/>
      <c r="J77" s="130">
        <f>IF(C77&gt;D77,1,0)</f>
        <v>0</v>
      </c>
      <c r="K77" s="125">
        <f>IF(C77=D77,1,0)</f>
        <v>0</v>
      </c>
      <c r="L77" s="126">
        <f>IF(C77&lt;D77,1,0)</f>
        <v>1</v>
      </c>
      <c r="M77" s="130"/>
      <c r="N77" s="125"/>
      <c r="O77" s="126"/>
      <c r="P77" s="125">
        <f>IF(D77&gt;C77,1,0)</f>
        <v>1</v>
      </c>
      <c r="Q77" s="125">
        <f>IF(D77=C77,1,0)</f>
        <v>0</v>
      </c>
      <c r="R77" s="126">
        <f>IF(D77&lt;C77,1,0)</f>
        <v>0</v>
      </c>
      <c r="T77">
        <v>4</v>
      </c>
      <c r="U77" s="131" t="str">
        <f>P72</f>
        <v>Japón</v>
      </c>
      <c r="V77" s="131">
        <f>P80</f>
        <v>1</v>
      </c>
      <c r="W77" s="132">
        <f>Q80</f>
        <v>1</v>
      </c>
      <c r="X77" s="132">
        <f>R80</f>
        <v>1</v>
      </c>
      <c r="Y77" s="132">
        <f>D75+D77+D78</f>
        <v>4</v>
      </c>
      <c r="Z77" s="132">
        <f>C75+C77+C78</f>
        <v>5</v>
      </c>
      <c r="AA77" s="132">
        <f>Y77-Z77</f>
        <v>-1</v>
      </c>
      <c r="AB77" s="146">
        <f>3*V77+W77</f>
        <v>4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3" t="str">
        <f>'Fase de grupos'!G81</f>
        <v>Polonia</v>
      </c>
      <c r="C78" s="130">
        <f>'Fase de grupos'!H81</f>
        <v>1</v>
      </c>
      <c r="D78" s="126">
        <f>'Fase de grupos'!I81</f>
        <v>1</v>
      </c>
      <c r="E78" s="13" t="str">
        <f>'Fase de grupos'!J81</f>
        <v>Japón</v>
      </c>
      <c r="G78" s="130">
        <f>IF(C78&gt;D78,1,0)</f>
        <v>0</v>
      </c>
      <c r="H78" s="125">
        <f>IF(C78=D78,1,0)</f>
        <v>1</v>
      </c>
      <c r="I78" s="126">
        <f>IF(C78&lt;D78,1,0)</f>
        <v>0</v>
      </c>
      <c r="J78" s="130"/>
      <c r="K78" s="125"/>
      <c r="L78" s="126"/>
      <c r="M78" s="130"/>
      <c r="N78" s="125"/>
      <c r="O78" s="126"/>
      <c r="P78" s="125">
        <f>IF(D78&gt;C78,1,0)</f>
        <v>0</v>
      </c>
      <c r="Q78" s="125">
        <f>IF(D78=C78,1,0)</f>
        <v>1</v>
      </c>
      <c r="R78" s="126">
        <f>IF(D78&lt;C78,1,0)</f>
        <v>0</v>
      </c>
    </row>
    <row r="79" spans="2:36">
      <c r="B79" s="13" t="str">
        <f>'Fase de grupos'!G82</f>
        <v>Senegal</v>
      </c>
      <c r="C79" s="131">
        <f>'Fase de grupos'!H82</f>
        <v>0</v>
      </c>
      <c r="D79" s="133">
        <f>'Fase de grupos'!I82</f>
        <v>2</v>
      </c>
      <c r="E79" s="13" t="str">
        <f>'Fase de grupos'!J82</f>
        <v>Colombia</v>
      </c>
      <c r="G79" s="130"/>
      <c r="H79" s="125"/>
      <c r="I79" s="126"/>
      <c r="J79" s="130">
        <f>IF(C79&gt;D79,1,0)</f>
        <v>0</v>
      </c>
      <c r="K79" s="125">
        <f>IF(C79=D79,1,0)</f>
        <v>0</v>
      </c>
      <c r="L79" s="126">
        <f>IF(C79&lt;D79,1,0)</f>
        <v>1</v>
      </c>
      <c r="M79" s="130">
        <f>IF(D79&gt;C79,1,0)</f>
        <v>1</v>
      </c>
      <c r="N79" s="125">
        <f>IF(D79=C79,1,0)</f>
        <v>0</v>
      </c>
      <c r="O79" s="126">
        <f>IF(D79&lt;C79,1,0)</f>
        <v>0</v>
      </c>
      <c r="P79" s="125"/>
      <c r="Q79" s="125"/>
      <c r="R79" s="126"/>
    </row>
    <row r="80" spans="2:36">
      <c r="G80" s="143">
        <f t="shared" ref="G80:R80" si="7">SUM(G74:G79)</f>
        <v>1</v>
      </c>
      <c r="H80" s="147">
        <f t="shared" si="7"/>
        <v>1</v>
      </c>
      <c r="I80" s="124">
        <f t="shared" si="7"/>
        <v>1</v>
      </c>
      <c r="J80" s="143">
        <f t="shared" si="7"/>
        <v>0</v>
      </c>
      <c r="K80" s="147">
        <f t="shared" si="7"/>
        <v>0</v>
      </c>
      <c r="L80" s="124">
        <f t="shared" si="7"/>
        <v>3</v>
      </c>
      <c r="M80" s="143">
        <f t="shared" si="7"/>
        <v>3</v>
      </c>
      <c r="N80" s="147">
        <f t="shared" si="7"/>
        <v>0</v>
      </c>
      <c r="O80" s="124">
        <f t="shared" si="7"/>
        <v>0</v>
      </c>
      <c r="P80" s="147">
        <f t="shared" si="7"/>
        <v>1</v>
      </c>
      <c r="Q80" s="147">
        <f t="shared" si="7"/>
        <v>1</v>
      </c>
      <c r="R80" s="124">
        <f t="shared" si="7"/>
        <v>1</v>
      </c>
    </row>
  </sheetData>
  <sheetProtection sheet="1" objects="1" scenarios="1"/>
  <mergeCells count="32">
    <mergeCell ref="G62:I62"/>
    <mergeCell ref="J62:L62"/>
    <mergeCell ref="M62:O62"/>
    <mergeCell ref="P62:R62"/>
    <mergeCell ref="G72:I72"/>
    <mergeCell ref="J72:L72"/>
    <mergeCell ref="M72:O72"/>
    <mergeCell ref="P72:R72"/>
    <mergeCell ref="G42:I42"/>
    <mergeCell ref="J42:L42"/>
    <mergeCell ref="M42:O42"/>
    <mergeCell ref="P42:R42"/>
    <mergeCell ref="G52:I52"/>
    <mergeCell ref="J52:L52"/>
    <mergeCell ref="M52:O52"/>
    <mergeCell ref="P52:R52"/>
    <mergeCell ref="G22:I22"/>
    <mergeCell ref="J22:L22"/>
    <mergeCell ref="M22:O22"/>
    <mergeCell ref="P22:R22"/>
    <mergeCell ref="G32:I32"/>
    <mergeCell ref="J32:L32"/>
    <mergeCell ref="M32:O32"/>
    <mergeCell ref="P32:R3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revision>0</cp:revision>
  <dcterms:created xsi:type="dcterms:W3CDTF">2010-03-03T16:28:09Z</dcterms:created>
  <dcterms:modified xsi:type="dcterms:W3CDTF">2018-06-12T22:38:17Z</dcterms:modified>
  <dc:language>es-UY</dc:language>
</cp:coreProperties>
</file>