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1.jpeg" ContentType="image/jpeg"/>
  <Override PartName="/xl/media/image10.png" ContentType="image/png"/>
  <Override PartName="/xl/media/image9.png" ContentType="image/png"/>
  <Override PartName="/xl/media/image7.png" ContentType="image/png"/>
  <Override PartName="/xl/media/image2.jpeg" ContentType="image/jpeg"/>
  <Override PartName="/xl/media/image8.png" ContentType="image/png"/>
  <Override PartName="/xl/media/image1.jpeg" ContentType="image/jpeg"/>
  <Override PartName="/xl/media/image6.png" ContentType="image/png"/>
  <Override PartName="/xl/media/image3.png" ContentType="image/png"/>
  <Override PartName="/xl/media/image4.png" ContentType="image/png"/>
  <Override PartName="/xl/media/image5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Bases" sheetId="1" state="visible" r:id="rId2"/>
    <sheet name="Fase de grupos" sheetId="2" state="visible" r:id="rId3"/>
    <sheet name="Fase final" sheetId="3" state="visible" r:id="rId4"/>
    <sheet name="Corrección" sheetId="4" state="hidden" r:id="rId5"/>
    <sheet name="No modificar!!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<sst xmlns="http://schemas.openxmlformats.org/spreadsheetml/2006/main" count="455" uniqueCount="226">
  <si>
    <t xml:space="preserve">Modo de completar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</si>
  <si>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de grupos"</t>
    </r>
    <r>
      <rPr>
        <sz val="11"/>
        <color rgb="FF000000"/>
        <rFont val="Calibri"/>
        <family val="2"/>
        <charset val="1"/>
      </rPr>
      <t xml:space="preserve"> se deben completar las casillas "Nombre"; "e-mail" y las que se encuentran recuadradas en </t>
    </r>
  </si>
  <si>
    <t xml:space="preserve">ARGOS UNIVERSITARIO</t>
  </si>
  <si>
    <t xml:space="preserve">cada uno de los grupos, es decir los resultados, con goles, de cada uno de los partidos de la fase de grupos.</t>
  </si>
  <si>
    <t xml:space="preserve">Decano de la Liga Universitaria</t>
  </si>
  <si>
    <t xml:space="preserve">El programa automáticamente realiza la tabla de posiciones final en cada uno de los grupos y coloca a los clasificados en la</t>
  </si>
  <si>
    <t xml:space="preserve"> siguiente fase. Para el correcto funcionamiento de los calculos se deberan completar la totalidad de las casillas requeridas.</t>
  </si>
  <si>
    <t xml:space="preserve">Si las tablas no se actualizan automáticamente, activar la opción en Excel en Fórmulas -&gt; Opciones para el cálculo -&gt; Automático</t>
  </si>
  <si>
    <t xml:space="preserve">En caso de haber empate (en esta o culaquier otra etapa) el programa lo indicará y el clasificado deberá ser colocado por el </t>
  </si>
  <si>
    <t xml:space="preserve">usuario, se leerá "Manualmente" en la casilla a completar.</t>
  </si>
  <si>
    <r>
      <rPr>
        <sz val="11"/>
        <color rgb="FF000000"/>
        <rFont val="Calibri"/>
        <family val="2"/>
        <charset val="1"/>
      </rPr>
      <t xml:space="preserve">En la pestaña </t>
    </r>
    <r>
      <rPr>
        <b val="true"/>
        <sz val="11"/>
        <color rgb="FF000000"/>
        <rFont val="Calibri"/>
        <family val="2"/>
        <charset val="1"/>
      </rPr>
      <t xml:space="preserve">"Fase final" </t>
    </r>
    <r>
      <rPr>
        <sz val="11"/>
        <color rgb="FF000000"/>
        <rFont val="Calibri"/>
        <family val="2"/>
        <charset val="1"/>
      </rPr>
      <t xml:space="preserve">se deberán completar las casillas que digan "Manualmente" y los goles de cada uno de los equipos</t>
    </r>
  </si>
  <si>
    <t xml:space="preserve">en los respectivos cruces.</t>
  </si>
  <si>
    <t xml:space="preserve">Se podrá entregar el formulario hasta la hora 12 del día inaugural del certamen</t>
  </si>
  <si>
    <t xml:space="preserve">Puntuación</t>
  </si>
  <si>
    <r>
      <rPr>
        <b val="true"/>
        <sz val="11"/>
        <color rgb="FF000000"/>
        <rFont val="Calibri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 punto por acertar la cantidad de goles exacta de uno de los equipos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</si>
  <si>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ganador o empate *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</si>
  <si>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cada uno de los clasificados a la siguiente fase en su posición correspondiente</t>
    </r>
  </si>
  <si>
    <r>
      <rPr>
        <b val="true"/>
        <sz val="11"/>
        <color rgb="FF000000"/>
        <rFont val="Calibri"/>
        <family val="2"/>
        <charset val="1"/>
      </rPr>
      <t xml:space="preserve">5</t>
    </r>
    <r>
      <rPr>
        <sz val="11"/>
        <color rgb="FF000000"/>
        <rFont val="Calibri"/>
        <family val="2"/>
        <charset val="1"/>
      </rPr>
      <t xml:space="preserve"> puntos por acertar el campeón del torneo</t>
    </r>
  </si>
  <si>
    <r>
      <rPr>
        <b val="true"/>
        <sz val="11"/>
        <color rgb="FF000000"/>
        <rFont val="Calibri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 puntos por acertar el goleador del torneo</t>
    </r>
  </si>
  <si>
    <t xml:space="preserve">Tablas y Posiciones</t>
  </si>
  <si>
    <t xml:space="preserve">Se enviaran vía correo electrónico las tablas de posiciones</t>
  </si>
  <si>
    <r>
      <rPr>
        <b val="true"/>
        <sz val="11"/>
        <color rgb="FF000000"/>
        <rFont val="Calibri"/>
        <family val="2"/>
        <charset val="1"/>
      </rPr>
      <t xml:space="preserve">Tabla 1</t>
    </r>
    <r>
      <rPr>
        <sz val="11"/>
        <color rgb="FF000000"/>
        <rFont val="Calibri"/>
        <family val="2"/>
        <charset val="1"/>
      </rPr>
      <t xml:space="preserve"> - Luego de la primer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</si>
  <si>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2</t>
    </r>
    <r>
      <rPr>
        <sz val="11"/>
        <color rgb="FF000000"/>
        <rFont val="Calibri"/>
        <family val="2"/>
        <charset val="1"/>
      </rPr>
      <t xml:space="preserve"> - Luego de la segunda fecha de la fase de grupos</t>
    </r>
  </si>
  <si>
    <t xml:space="preserve">93 años - 1925-2018</t>
  </si>
  <si>
    <r>
      <rPr>
        <b val="true"/>
        <sz val="11"/>
        <color rgb="FF000000"/>
        <rFont val="Calibri"/>
        <family val="2"/>
        <charset val="1"/>
      </rPr>
      <t xml:space="preserve">Tabla 3</t>
    </r>
    <r>
      <rPr>
        <sz val="11"/>
        <color rgb="FF000000"/>
        <rFont val="Calibri"/>
        <family val="2"/>
        <charset val="1"/>
      </rPr>
      <t xml:space="preserve"> - Luego de la tercer fecha de la fase de grupos</t>
    </r>
  </si>
  <si>
    <r>
      <rPr>
        <b val="true"/>
        <sz val="11"/>
        <color rgb="FF000000"/>
        <rFont val="Calibri"/>
        <family val="2"/>
        <charset val="1"/>
      </rPr>
      <t xml:space="preserve">Tabla 4</t>
    </r>
    <r>
      <rPr>
        <sz val="11"/>
        <color rgb="FF000000"/>
        <rFont val="Calibri"/>
        <family val="2"/>
        <charset val="1"/>
      </rPr>
      <t xml:space="preserve"> - Luego de los cuartos de final</t>
    </r>
  </si>
  <si>
    <t xml:space="preserve">*</t>
  </si>
  <si>
    <t xml:space="preserve">Uruguay</t>
  </si>
  <si>
    <t xml:space="preserve">Argentina</t>
  </si>
  <si>
    <t xml:space="preserve">Real</t>
  </si>
  <si>
    <r>
      <rPr>
        <b val="true"/>
        <sz val="11"/>
        <color rgb="FF000000"/>
        <rFont val="Calibri"/>
        <family val="2"/>
        <charset val="1"/>
      </rPr>
      <t xml:space="preserve">Tabla 5</t>
    </r>
    <r>
      <rPr>
        <sz val="11"/>
        <color rgb="FF000000"/>
        <rFont val="Calibri"/>
        <family val="2"/>
        <charset val="1"/>
      </rPr>
      <t xml:space="preserve"> - Luego de las semifinales</t>
    </r>
  </si>
  <si>
    <r>
      <rPr>
        <b val="true"/>
        <sz val="11"/>
        <color rgb="FF000000"/>
        <rFont val="Calibri"/>
        <family val="2"/>
        <charset val="1"/>
      </rPr>
      <t xml:space="preserve">Tabla 6 </t>
    </r>
    <r>
      <rPr>
        <sz val="11"/>
        <color rgb="FF000000"/>
        <rFont val="Calibri"/>
        <family val="2"/>
        <charset val="1"/>
      </rPr>
      <t xml:space="preserve"> - Luego de finalizado el torneo</t>
    </r>
  </si>
  <si>
    <t xml:space="preserve">1 pt</t>
  </si>
  <si>
    <t xml:space="preserve">Costos y Premios</t>
  </si>
  <si>
    <t xml:space="preserve">El valor de la penca es de $100</t>
  </si>
  <si>
    <r>
      <rPr>
        <b val="true"/>
        <sz val="11"/>
        <rFont val="Calibri"/>
        <family val="2"/>
        <charset val="1"/>
      </rPr>
      <t xml:space="preserve">Primer premio </t>
    </r>
    <r>
      <rPr>
        <sz val="11"/>
        <rFont val="Calibri"/>
        <family val="2"/>
        <charset val="1"/>
      </rPr>
      <t xml:space="preserve">- $5000</t>
    </r>
  </si>
  <si>
    <t xml:space="preserve">3 pts</t>
  </si>
  <si>
    <r>
      <rPr>
        <b val="true"/>
        <sz val="11"/>
        <color rgb="FF000000"/>
        <rFont val="Calibri"/>
        <family val="2"/>
        <charset val="1"/>
      </rPr>
      <t xml:space="preserve">Segundo premio </t>
    </r>
    <r>
      <rPr>
        <sz val="11"/>
        <color rgb="FF000000"/>
        <rFont val="Calibri"/>
        <family val="2"/>
        <charset val="1"/>
      </rPr>
      <t xml:space="preserve">- Whisky Johnnie Walker Double Black + Fernet Branca</t>
    </r>
  </si>
  <si>
    <t xml:space="preserve">4 pts</t>
  </si>
  <si>
    <r>
      <rPr>
        <b val="true"/>
        <sz val="11"/>
        <color rgb="FF000000"/>
        <rFont val="Calibri"/>
        <family val="2"/>
        <charset val="1"/>
      </rPr>
      <t xml:space="preserve">Tercer premio </t>
    </r>
    <r>
      <rPr>
        <sz val="11"/>
        <color rgb="FF000000"/>
        <rFont val="Calibri"/>
        <family val="2"/>
        <charset val="1"/>
      </rPr>
      <t xml:space="preserve">- Whisky Jhonnie Walker Et.Negra + Vino H. Stagnari</t>
    </r>
  </si>
  <si>
    <r>
      <rPr>
        <b val="true"/>
        <sz val="11"/>
        <color rgb="FF000000"/>
        <rFont val="Calibri"/>
        <family val="2"/>
        <charset val="1"/>
      </rPr>
      <t xml:space="preserve">Cuarto premio </t>
    </r>
    <r>
      <rPr>
        <sz val="11"/>
        <color rgb="FF000000"/>
        <rFont val="Calibri"/>
        <family val="2"/>
        <charset val="1"/>
      </rPr>
      <t xml:space="preserve">- Whisky Ballantine's + Vino H. Stagnari</t>
    </r>
  </si>
  <si>
    <t xml:space="preserve">5 pts</t>
  </si>
  <si>
    <r>
      <rPr>
        <b val="true"/>
        <sz val="11"/>
        <color rgb="FF000000"/>
        <rFont val="Calibri"/>
        <family val="2"/>
        <charset val="1"/>
      </rPr>
      <t xml:space="preserve">Quinto premio </t>
    </r>
    <r>
      <rPr>
        <sz val="11"/>
        <color rgb="FF000000"/>
        <rFont val="Calibri"/>
        <family val="2"/>
        <charset val="1"/>
      </rPr>
      <t xml:space="preserve">- Pack cervezas artesanales</t>
    </r>
  </si>
  <si>
    <r>
      <rPr>
        <b val="true"/>
        <sz val="11"/>
        <color rgb="FF000000"/>
        <rFont val="Calibri"/>
        <family val="2"/>
        <charset val="1"/>
      </rPr>
      <t xml:space="preserve">Sexto premio </t>
    </r>
    <r>
      <rPr>
        <sz val="11"/>
        <color rgb="FF000000"/>
        <rFont val="Calibri"/>
        <family val="2"/>
        <charset val="1"/>
      </rPr>
      <t xml:space="preserve">- Whisky Sandy Mac</t>
    </r>
  </si>
  <si>
    <r>
      <rPr>
        <b val="true"/>
        <sz val="11"/>
        <color rgb="FF000000"/>
        <rFont val="Calibri"/>
        <family val="2"/>
        <charset val="1"/>
      </rPr>
      <t xml:space="preserve">Séptimo premio </t>
    </r>
    <r>
      <rPr>
        <sz val="11"/>
        <color rgb="FF000000"/>
        <rFont val="Calibri"/>
        <family val="2"/>
        <charset val="1"/>
      </rPr>
      <t xml:space="preserve">- Dos botellas vino Traversa</t>
    </r>
  </si>
  <si>
    <r>
      <rPr>
        <b val="true"/>
        <sz val="11"/>
        <color rgb="FF000000"/>
        <rFont val="Calibri"/>
        <family val="2"/>
        <charset val="1"/>
      </rPr>
      <t xml:space="preserve">Octavo premio </t>
    </r>
    <r>
      <rPr>
        <sz val="11"/>
        <color rgb="FF000000"/>
        <rFont val="Calibri"/>
        <family val="2"/>
        <charset val="1"/>
      </rPr>
      <t xml:space="preserve">- Botella de espumante</t>
    </r>
  </si>
  <si>
    <t xml:space="preserve">Consultas</t>
  </si>
  <si>
    <t xml:space="preserve">penca2018argos@gmail.com</t>
  </si>
  <si>
    <t xml:space="preserve">Nombre</t>
  </si>
  <si>
    <t xml:space="preserve">Giuliana Perdomo</t>
  </si>
  <si>
    <t xml:space="preserve">e-mail</t>
  </si>
  <si>
    <t xml:space="preserve">giulianaperdomo20@gmail.com</t>
  </si>
  <si>
    <r>
      <rPr>
        <sz val="11"/>
        <color rgb="FF000000"/>
        <rFont val="Dusha V5"/>
        <family val="0"/>
        <charset val="1"/>
      </rPr>
      <t xml:space="preserve">Consulta resultados </t>
    </r>
    <r>
      <rPr>
        <b val="true"/>
        <sz val="11"/>
        <color rgb="FF000000"/>
        <rFont val="Dusha V5"/>
        <family val="0"/>
        <charset val="1"/>
      </rPr>
      <t xml:space="preserve">CLIC!</t>
    </r>
  </si>
  <si>
    <t xml:space="preserve">GRUPO A</t>
  </si>
  <si>
    <t xml:space="preserve">14/06 - Moscú</t>
  </si>
  <si>
    <t xml:space="preserve">PG</t>
  </si>
  <si>
    <t xml:space="preserve">PE</t>
  </si>
  <si>
    <t xml:space="preserve">PP</t>
  </si>
  <si>
    <t xml:space="preserve">GF</t>
  </si>
  <si>
    <t xml:space="preserve">GC</t>
  </si>
  <si>
    <t xml:space="preserve">Saldo</t>
  </si>
  <si>
    <t xml:space="preserve">Pts</t>
  </si>
  <si>
    <t xml:space="preserve">Rusia</t>
  </si>
  <si>
    <t xml:space="preserve">15/06 - Ekaterimburgo</t>
  </si>
  <si>
    <t xml:space="preserve">1°</t>
  </si>
  <si>
    <t xml:space="preserve">Arabia Saudita</t>
  </si>
  <si>
    <t xml:space="preserve">19/06 - San Petesburgo</t>
  </si>
  <si>
    <t xml:space="preserve">2°</t>
  </si>
  <si>
    <t xml:space="preserve">Egipto</t>
  </si>
  <si>
    <t xml:space="preserve">20/06 - Rostov del Don</t>
  </si>
  <si>
    <t xml:space="preserve">3°</t>
  </si>
  <si>
    <t xml:space="preserve">25/06 - Samara</t>
  </si>
  <si>
    <t xml:space="preserve">4°</t>
  </si>
  <si>
    <t xml:space="preserve">25/06 - Volgogrado</t>
  </si>
  <si>
    <t xml:space="preserve">GRUPO B</t>
  </si>
  <si>
    <t xml:space="preserve">15/06 - Sochi</t>
  </si>
  <si>
    <t xml:space="preserve">Portugal</t>
  </si>
  <si>
    <t xml:space="preserve">15/06 - San Petesburgo</t>
  </si>
  <si>
    <t xml:space="preserve">España</t>
  </si>
  <si>
    <t xml:space="preserve">20/06 - Moscú</t>
  </si>
  <si>
    <t xml:space="preserve">Marruecos</t>
  </si>
  <si>
    <t xml:space="preserve">20/06 - Kazán</t>
  </si>
  <si>
    <t xml:space="preserve">Irán</t>
  </si>
  <si>
    <t xml:space="preserve">25/06 - Saransk</t>
  </si>
  <si>
    <t xml:space="preserve">25/06 - Kaliningrado</t>
  </si>
  <si>
    <t xml:space="preserve">GRUPO C</t>
  </si>
  <si>
    <t xml:space="preserve">16/06 - Kazán</t>
  </si>
  <si>
    <t xml:space="preserve">Francia</t>
  </si>
  <si>
    <t xml:space="preserve">16/06 - Saransk</t>
  </si>
  <si>
    <t xml:space="preserve">Australia</t>
  </si>
  <si>
    <t xml:space="preserve">21/06 - Ekaterimburgo</t>
  </si>
  <si>
    <t xml:space="preserve">Perú</t>
  </si>
  <si>
    <t xml:space="preserve">21/06 - Samara</t>
  </si>
  <si>
    <t xml:space="preserve">Dinamarca</t>
  </si>
  <si>
    <t xml:space="preserve">26/06 - Moscú</t>
  </si>
  <si>
    <t xml:space="preserve">26/06 - Sochi</t>
  </si>
  <si>
    <t xml:space="preserve">GRUPO D</t>
  </si>
  <si>
    <t xml:space="preserve">16/06 - Moscú</t>
  </si>
  <si>
    <t xml:space="preserve">16/06 - Kaliningrado</t>
  </si>
  <si>
    <t xml:space="preserve">Islandia</t>
  </si>
  <si>
    <t xml:space="preserve">21/06 - Nizhni Nóvgorod</t>
  </si>
  <si>
    <t xml:space="preserve">Croacia</t>
  </si>
  <si>
    <t xml:space="preserve">22/06 - Volgogrado</t>
  </si>
  <si>
    <t xml:space="preserve">Nigeria</t>
  </si>
  <si>
    <t xml:space="preserve">26/06 - San Petesburgo</t>
  </si>
  <si>
    <t xml:space="preserve">26/06 - Rostov del Don</t>
  </si>
  <si>
    <t xml:space="preserve">GRUPO E</t>
  </si>
  <si>
    <t xml:space="preserve">17/06 - Rostov del Don</t>
  </si>
  <si>
    <t xml:space="preserve">Brasil</t>
  </si>
  <si>
    <t xml:space="preserve">17/06 - Samara</t>
  </si>
  <si>
    <t xml:space="preserve">Suiza</t>
  </si>
  <si>
    <t xml:space="preserve">22/06 - San Petesburgo</t>
  </si>
  <si>
    <t xml:space="preserve">Costa Rica</t>
  </si>
  <si>
    <t xml:space="preserve">22/06 - Kaliningrado</t>
  </si>
  <si>
    <t xml:space="preserve">Serbia</t>
  </si>
  <si>
    <t xml:space="preserve">27/06 - Moscú</t>
  </si>
  <si>
    <t xml:space="preserve">27/06 - Nizhni Nóvgorod</t>
  </si>
  <si>
    <t xml:space="preserve">GRUPO F</t>
  </si>
  <si>
    <t xml:space="preserve">17/06 - Moscú</t>
  </si>
  <si>
    <t xml:space="preserve">Alemania</t>
  </si>
  <si>
    <t xml:space="preserve">18/06 - Nizhni Nóvgorod</t>
  </si>
  <si>
    <t xml:space="preserve">México</t>
  </si>
  <si>
    <t xml:space="preserve">23/06 - Sochi</t>
  </si>
  <si>
    <t xml:space="preserve">Suecia</t>
  </si>
  <si>
    <t xml:space="preserve">23/06 - Rostov del Don</t>
  </si>
  <si>
    <t xml:space="preserve">Corea del Sur</t>
  </si>
  <si>
    <t xml:space="preserve">27/06 - Kazán</t>
  </si>
  <si>
    <t xml:space="preserve">27/06 - Ekaterimburgo</t>
  </si>
  <si>
    <t xml:space="preserve">GRUPO G</t>
  </si>
  <si>
    <t xml:space="preserve">18/06 - Sochi</t>
  </si>
  <si>
    <t xml:space="preserve">Bélgica</t>
  </si>
  <si>
    <t xml:space="preserve">18/06 - Volgogrado</t>
  </si>
  <si>
    <t xml:space="preserve">Panamá</t>
  </si>
  <si>
    <t xml:space="preserve">23/06 - Moscú</t>
  </si>
  <si>
    <t xml:space="preserve">Túnez</t>
  </si>
  <si>
    <t xml:space="preserve">24/06 - Nizhni Nóvgorod</t>
  </si>
  <si>
    <t xml:space="preserve">Inglaterra</t>
  </si>
  <si>
    <t xml:space="preserve">28/06 - Kaliningrado</t>
  </si>
  <si>
    <t xml:space="preserve">28/06 - Saransk</t>
  </si>
  <si>
    <t xml:space="preserve">GRUPO H</t>
  </si>
  <si>
    <t xml:space="preserve">19/06 - Moscú</t>
  </si>
  <si>
    <t xml:space="preserve">Polonia</t>
  </si>
  <si>
    <t xml:space="preserve">19/06 - Saransk</t>
  </si>
  <si>
    <t xml:space="preserve">Senegal</t>
  </si>
  <si>
    <t xml:space="preserve">24/06 - Kazán</t>
  </si>
  <si>
    <t xml:space="preserve">Colombia</t>
  </si>
  <si>
    <t xml:space="preserve">24/06 - Ekaterimburgo</t>
  </si>
  <si>
    <t xml:space="preserve">Japón</t>
  </si>
  <si>
    <t xml:space="preserve">28/06 - Volgogrado</t>
  </si>
  <si>
    <t xml:space="preserve">28/06 - Samara</t>
  </si>
  <si>
    <t xml:space="preserve">Octavos de final</t>
  </si>
  <si>
    <t xml:space="preserve">Cuartos de final</t>
  </si>
  <si>
    <t xml:space="preserve">Semifinales</t>
  </si>
  <si>
    <t xml:space="preserve">30/06 - Sochi</t>
  </si>
  <si>
    <t xml:space="preserve">1° Grupo A</t>
  </si>
  <si>
    <t xml:space="preserve">2° Grupo B</t>
  </si>
  <si>
    <t xml:space="preserve">30/06 - Kazán</t>
  </si>
  <si>
    <t xml:space="preserve">06/07 - Nizhny Nóvgorod</t>
  </si>
  <si>
    <t xml:space="preserve">1° Grupo C</t>
  </si>
  <si>
    <t xml:space="preserve">Final</t>
  </si>
  <si>
    <t xml:space="preserve">2° Grupo D</t>
  </si>
  <si>
    <t xml:space="preserve">10/07 - San Petesburgo</t>
  </si>
  <si>
    <t xml:space="preserve">Campeón</t>
  </si>
  <si>
    <t xml:space="preserve">02/07 - Samara</t>
  </si>
  <si>
    <t xml:space="preserve">15/07 - Moscú</t>
  </si>
  <si>
    <t xml:space="preserve">1° Grupo E</t>
  </si>
  <si>
    <t xml:space="preserve">2° Grupo F</t>
  </si>
  <si>
    <t xml:space="preserve">02/07 - Rostov del Don</t>
  </si>
  <si>
    <t xml:space="preserve">06/07 - Kazán</t>
  </si>
  <si>
    <t xml:space="preserve">Goleador</t>
  </si>
  <si>
    <t xml:space="preserve">1° Grupo G</t>
  </si>
  <si>
    <t xml:space="preserve">Edinson Cavani</t>
  </si>
  <si>
    <t xml:space="preserve">2° Grupo H</t>
  </si>
  <si>
    <t xml:space="preserve">01/07 - Moscú</t>
  </si>
  <si>
    <t xml:space="preserve">3er y 4° puesto</t>
  </si>
  <si>
    <t xml:space="preserve">1° Grupo B</t>
  </si>
  <si>
    <t xml:space="preserve">2° Grupo A</t>
  </si>
  <si>
    <t xml:space="preserve">01/07 - Nizhny Nóvgorod</t>
  </si>
  <si>
    <t xml:space="preserve">07/07 - Sochi</t>
  </si>
  <si>
    <t xml:space="preserve">1° Grupo D</t>
  </si>
  <si>
    <t xml:space="preserve">2° Grupo C</t>
  </si>
  <si>
    <t xml:space="preserve">11/07 - Moscú</t>
  </si>
  <si>
    <t xml:space="preserve">03/07 - San Petesburgo</t>
  </si>
  <si>
    <t xml:space="preserve">1° Grupo F</t>
  </si>
  <si>
    <t xml:space="preserve">2° Grupo E</t>
  </si>
  <si>
    <t xml:space="preserve">Suare</t>
  </si>
  <si>
    <t xml:space="preserve">03/07 - Moscú</t>
  </si>
  <si>
    <t xml:space="preserve">07/07 - Samara</t>
  </si>
  <si>
    <t xml:space="preserve">1° Grupo H</t>
  </si>
  <si>
    <t xml:space="preserve">2° Grupo G</t>
  </si>
  <si>
    <t xml:space="preserve">1A</t>
  </si>
  <si>
    <t xml:space="preserve">2A</t>
  </si>
  <si>
    <t xml:space="preserve">1B</t>
  </si>
  <si>
    <t xml:space="preserve">2B</t>
  </si>
  <si>
    <t xml:space="preserve">1C</t>
  </si>
  <si>
    <t xml:space="preserve">2C</t>
  </si>
  <si>
    <t xml:space="preserve">1D</t>
  </si>
  <si>
    <t xml:space="preserve">2D</t>
  </si>
  <si>
    <t xml:space="preserve">1E</t>
  </si>
  <si>
    <t xml:space="preserve">2E</t>
  </si>
  <si>
    <t xml:space="preserve">1F</t>
  </si>
  <si>
    <t xml:space="preserve">2F</t>
  </si>
  <si>
    <t xml:space="preserve">1G</t>
  </si>
  <si>
    <t xml:space="preserve">2G</t>
  </si>
  <si>
    <t xml:space="preserve">1H</t>
  </si>
  <si>
    <t xml:space="preserve">2H</t>
  </si>
  <si>
    <t xml:space="preserve">I1</t>
  </si>
  <si>
    <t xml:space="preserve">I2</t>
  </si>
  <si>
    <t xml:space="preserve">J1</t>
  </si>
  <si>
    <t xml:space="preserve">J2</t>
  </si>
  <si>
    <t xml:space="preserve">K1</t>
  </si>
  <si>
    <t xml:space="preserve">K2</t>
  </si>
  <si>
    <t xml:space="preserve">L1</t>
  </si>
  <si>
    <t xml:space="preserve">L2</t>
  </si>
  <si>
    <t xml:space="preserve">M1</t>
  </si>
  <si>
    <t xml:space="preserve">M2</t>
  </si>
  <si>
    <t xml:space="preserve">N1</t>
  </si>
  <si>
    <t xml:space="preserve">N2</t>
  </si>
  <si>
    <t xml:space="preserve">O1</t>
  </si>
  <si>
    <t xml:space="preserve">O2</t>
  </si>
  <si>
    <t xml:space="preserve">P1</t>
  </si>
  <si>
    <t xml:space="preserve">P2</t>
  </si>
  <si>
    <t xml:space="preserve">**</t>
  </si>
  <si>
    <t xml:space="preserve">G</t>
  </si>
  <si>
    <t xml:space="preserve">E</t>
  </si>
  <si>
    <t xml:space="preserve">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</si>
</sst>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\ H:MM"/>
  </numFmts>
  <fonts count="2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11"/>
      <color rgb="FF000000"/>
      <name val="Dusha V5"/>
      <family val="0"/>
      <charset val="1"/>
    </font>
    <font>
      <sz val="11"/>
      <color rgb="FF000000"/>
      <name val="Dusha V5"/>
      <family val="0"/>
      <charset val="1"/>
    </font>
    <font>
      <b val="true"/>
      <sz val="11"/>
      <color rgb="FFFFFFFF"/>
      <name val="Dusha V5"/>
      <family val="0"/>
      <charset val="1"/>
    </font>
    <font>
      <sz val="10"/>
      <color rgb="FF404040"/>
      <name val="Dusha V5"/>
      <family val="0"/>
      <charset val="1"/>
    </font>
    <font>
      <sz val="10"/>
      <color rgb="FF000000"/>
      <name val="Dusha V5"/>
      <family val="0"/>
      <charset val="1"/>
    </font>
    <font>
      <sz val="10"/>
      <color rgb="FF0B7F19"/>
      <name val="Dusha V5"/>
      <family val="0"/>
      <charset val="1"/>
    </font>
    <font>
      <b val="true"/>
      <sz val="10"/>
      <color rgb="FFFF0000"/>
      <name val="Dusha V5"/>
      <family val="0"/>
      <charset val="1"/>
    </font>
    <font>
      <sz val="10"/>
      <color rgb="FFFF0000"/>
      <name val="Dusha V5"/>
      <family val="0"/>
      <charset val="1"/>
    </font>
    <font>
      <b val="true"/>
      <sz val="10"/>
      <color rgb="FF000000"/>
      <name val="Dusha V5"/>
      <family val="0"/>
      <charset val="1"/>
    </font>
    <font>
      <sz val="11"/>
      <color rgb="FFFF0000"/>
      <name val="Calibri"/>
      <family val="2"/>
      <charset val="1"/>
    </font>
    <font>
      <sz val="13"/>
      <color rgb="FFFFFFFF"/>
      <name val="Dusha V5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6D9F1"/>
      </patternFill>
    </fill>
    <fill>
      <patternFill patternType="solid">
        <fgColor rgb="FF376092"/>
        <bgColor rgb="FF333399"/>
      </patternFill>
    </fill>
    <fill>
      <patternFill patternType="solid">
        <fgColor rgb="FFC6D9F1"/>
        <bgColor rgb="FFD9D9D9"/>
      </patternFill>
    </fill>
    <fill>
      <patternFill patternType="solid">
        <fgColor rgb="FF17375E"/>
        <bgColor rgb="FF333399"/>
      </patternFill>
    </fill>
    <fill>
      <patternFill patternType="solid">
        <fgColor rgb="FF860D04"/>
        <bgColor rgb="FF8000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7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60D04"/>
      <rgbColor rgb="FF0B7F19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76092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3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6.png"/><Relationship Id="rId6" Type="http://schemas.openxmlformats.org/officeDocument/2006/relationships/image" Target="../media/image7.png"/><Relationship Id="rId7" Type="http://schemas.openxmlformats.org/officeDocument/2006/relationships/image" Target="../media/image8.png"/><Relationship Id="rId8" Type="http://schemas.openxmlformats.org/officeDocument/2006/relationships/image" Target="../media/image9.png"/><Relationship Id="rId9" Type="http://schemas.openxmlformats.org/officeDocument/2006/relationships/image" Target="../media/image10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47520</xdr:colOff>
      <xdr:row>3</xdr:row>
      <xdr:rowOff>57240</xdr:rowOff>
    </xdr:from>
    <xdr:to>
      <xdr:col>8</xdr:col>
      <xdr:colOff>707040</xdr:colOff>
      <xdr:row>16</xdr:row>
      <xdr:rowOff>164880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12114360" y="637920"/>
          <a:ext cx="3351960" cy="2565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313560</xdr:colOff>
      <xdr:row>3</xdr:row>
      <xdr:rowOff>9000</xdr:rowOff>
    </xdr:from>
    <xdr:to>
      <xdr:col>21</xdr:col>
      <xdr:colOff>1347120</xdr:colOff>
      <xdr:row>6</xdr:row>
      <xdr:rowOff>47880</xdr:rowOff>
    </xdr:to>
    <xdr:pic>
      <xdr:nvPicPr>
        <xdr:cNvPr id="1" name="13 Imagen" descr=""/>
        <xdr:cNvPicPr/>
      </xdr:nvPicPr>
      <xdr:blipFill>
        <a:blip r:embed="rId1"/>
        <a:stretch/>
      </xdr:blipFill>
      <xdr:spPr>
        <a:xfrm>
          <a:off x="13902840" y="608760"/>
          <a:ext cx="1033560" cy="619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5</xdr:row>
      <xdr:rowOff>133200</xdr:rowOff>
    </xdr:from>
    <xdr:to>
      <xdr:col>4</xdr:col>
      <xdr:colOff>275760</xdr:colOff>
      <xdr:row>12</xdr:row>
      <xdr:rowOff>159840</xdr:rowOff>
    </xdr:to>
    <xdr:pic>
      <xdr:nvPicPr>
        <xdr:cNvPr id="2" name="Imagen 8" descr=""/>
        <xdr:cNvPicPr/>
      </xdr:nvPicPr>
      <xdr:blipFill>
        <a:blip r:embed="rId2"/>
        <a:stretch/>
      </xdr:blipFill>
      <xdr:spPr>
        <a:xfrm>
          <a:off x="593280" y="1114200"/>
          <a:ext cx="2095200" cy="1398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237960</xdr:colOff>
      <xdr:row>15</xdr:row>
      <xdr:rowOff>104760</xdr:rowOff>
    </xdr:from>
    <xdr:to>
      <xdr:col>4</xdr:col>
      <xdr:colOff>304200</xdr:colOff>
      <xdr:row>22</xdr:row>
      <xdr:rowOff>180000</xdr:rowOff>
    </xdr:to>
    <xdr:pic>
      <xdr:nvPicPr>
        <xdr:cNvPr id="3" name="Imagen 14" descr=""/>
        <xdr:cNvPicPr/>
      </xdr:nvPicPr>
      <xdr:blipFill>
        <a:blip r:embed="rId3"/>
        <a:stretch/>
      </xdr:blipFill>
      <xdr:spPr>
        <a:xfrm>
          <a:off x="491760" y="3028680"/>
          <a:ext cx="2225160" cy="1446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0</xdr:colOff>
      <xdr:row>25</xdr:row>
      <xdr:rowOff>76320</xdr:rowOff>
    </xdr:from>
    <xdr:to>
      <xdr:col>4</xdr:col>
      <xdr:colOff>294840</xdr:colOff>
      <xdr:row>32</xdr:row>
      <xdr:rowOff>159120</xdr:rowOff>
    </xdr:to>
    <xdr:pic>
      <xdr:nvPicPr>
        <xdr:cNvPr id="4" name="Imagen 18" descr=""/>
        <xdr:cNvPicPr/>
      </xdr:nvPicPr>
      <xdr:blipFill>
        <a:blip r:embed="rId4"/>
        <a:stretch/>
      </xdr:blipFill>
      <xdr:spPr>
        <a:xfrm>
          <a:off x="583920" y="4943520"/>
          <a:ext cx="2123640" cy="145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35</xdr:row>
      <xdr:rowOff>123840</xdr:rowOff>
    </xdr:from>
    <xdr:to>
      <xdr:col>4</xdr:col>
      <xdr:colOff>285480</xdr:colOff>
      <xdr:row>42</xdr:row>
      <xdr:rowOff>181440</xdr:rowOff>
    </xdr:to>
    <xdr:pic>
      <xdr:nvPicPr>
        <xdr:cNvPr id="5" name="Imagen 20" descr=""/>
        <xdr:cNvPicPr/>
      </xdr:nvPicPr>
      <xdr:blipFill>
        <a:blip r:embed="rId5"/>
        <a:stretch/>
      </xdr:blipFill>
      <xdr:spPr>
        <a:xfrm>
          <a:off x="603000" y="6933960"/>
          <a:ext cx="2095200" cy="1429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45</xdr:row>
      <xdr:rowOff>123840</xdr:rowOff>
    </xdr:from>
    <xdr:to>
      <xdr:col>4</xdr:col>
      <xdr:colOff>285480</xdr:colOff>
      <xdr:row>52</xdr:row>
      <xdr:rowOff>190080</xdr:rowOff>
    </xdr:to>
    <xdr:pic>
      <xdr:nvPicPr>
        <xdr:cNvPr id="6" name="Imagen 22" descr=""/>
        <xdr:cNvPicPr/>
      </xdr:nvPicPr>
      <xdr:blipFill>
        <a:blip r:embed="rId6"/>
        <a:stretch/>
      </xdr:blipFill>
      <xdr:spPr>
        <a:xfrm>
          <a:off x="593280" y="8877240"/>
          <a:ext cx="2104920" cy="1437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28440</xdr:colOff>
      <xdr:row>55</xdr:row>
      <xdr:rowOff>76320</xdr:rowOff>
    </xdr:from>
    <xdr:to>
      <xdr:col>4</xdr:col>
      <xdr:colOff>359640</xdr:colOff>
      <xdr:row>62</xdr:row>
      <xdr:rowOff>152280</xdr:rowOff>
    </xdr:to>
    <xdr:pic>
      <xdr:nvPicPr>
        <xdr:cNvPr id="7" name="Imagen 26" descr=""/>
        <xdr:cNvPicPr/>
      </xdr:nvPicPr>
      <xdr:blipFill>
        <a:blip r:embed="rId7"/>
        <a:stretch/>
      </xdr:blipFill>
      <xdr:spPr>
        <a:xfrm>
          <a:off x="612360" y="10772640"/>
          <a:ext cx="2160000" cy="1447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19080</xdr:colOff>
      <xdr:row>65</xdr:row>
      <xdr:rowOff>114480</xdr:rowOff>
    </xdr:from>
    <xdr:to>
      <xdr:col>4</xdr:col>
      <xdr:colOff>361800</xdr:colOff>
      <xdr:row>73</xdr:row>
      <xdr:rowOff>9360</xdr:rowOff>
    </xdr:to>
    <xdr:pic>
      <xdr:nvPicPr>
        <xdr:cNvPr id="8" name="Imagen 28" descr=""/>
        <xdr:cNvPicPr/>
      </xdr:nvPicPr>
      <xdr:blipFill>
        <a:blip r:embed="rId8"/>
        <a:stretch/>
      </xdr:blipFill>
      <xdr:spPr>
        <a:xfrm>
          <a:off x="603000" y="12754080"/>
          <a:ext cx="2171520" cy="1456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9360</xdr:colOff>
      <xdr:row>75</xdr:row>
      <xdr:rowOff>76320</xdr:rowOff>
    </xdr:from>
    <xdr:to>
      <xdr:col>4</xdr:col>
      <xdr:colOff>323280</xdr:colOff>
      <xdr:row>82</xdr:row>
      <xdr:rowOff>137520</xdr:rowOff>
    </xdr:to>
    <xdr:pic>
      <xdr:nvPicPr>
        <xdr:cNvPr id="9" name="Imagen 30" descr=""/>
        <xdr:cNvPicPr/>
      </xdr:nvPicPr>
      <xdr:blipFill>
        <a:blip r:embed="rId9"/>
        <a:stretch/>
      </xdr:blipFill>
      <xdr:spPr>
        <a:xfrm>
          <a:off x="593280" y="14658840"/>
          <a:ext cx="2142720" cy="14328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57240</xdr:colOff>
      <xdr:row>18</xdr:row>
      <xdr:rowOff>123840</xdr:rowOff>
    </xdr:from>
    <xdr:to>
      <xdr:col>16</xdr:col>
      <xdr:colOff>165240</xdr:colOff>
      <xdr:row>31</xdr:row>
      <xdr:rowOff>85320</xdr:rowOff>
    </xdr:to>
    <xdr:pic>
      <xdr:nvPicPr>
        <xdr:cNvPr id="10" name="Imagen 2" descr=""/>
        <xdr:cNvPicPr/>
      </xdr:nvPicPr>
      <xdr:blipFill>
        <a:blip r:embed="rId1"/>
        <a:stretch/>
      </xdr:blipFill>
      <xdr:spPr>
        <a:xfrm>
          <a:off x="10077480" y="3724200"/>
          <a:ext cx="1834920" cy="25617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penca2018argos@gmail.com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giulianaperdomo20@gmail.com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32" activeCellId="0" sqref="C32"/>
    </sheetView>
  </sheetViews>
  <sheetFormatPr defaultRowHeight="15" zeroHeight="false" outlineLevelRow="0" outlineLevelCol="0"/>
  <cols>
    <col collapsed="false" customWidth="true" hidden="false" outlineLevel="0" max="1" min="1" style="0" width="2.71"/>
    <col collapsed="false" customWidth="true" hidden="false" outlineLevel="0" max="2" min="2" style="1" width="18.43"/>
    <col collapsed="false" customWidth="true" hidden="false" outlineLevel="0" max="3" min="3" style="0" width="112.85"/>
    <col collapsed="false" customWidth="true" hidden="false" outlineLevel="0" max="4" min="4" style="0" width="1.71"/>
    <col collapsed="false" customWidth="false" hidden="false" outlineLevel="0" max="5" min="5" style="1" width="11.43"/>
    <col collapsed="false" customWidth="true" hidden="false" outlineLevel="0" max="7" min="6" style="1" width="3.71"/>
    <col collapsed="false" customWidth="false" hidden="false" outlineLevel="0" max="9" min="8" style="1" width="11.43"/>
    <col collapsed="false" customWidth="true" hidden="false" outlineLevel="0" max="1025" min="10" style="0" width="10.53"/>
  </cols>
  <sheetData>
    <row r="2" customFormat="false" ht="15" hidden="false" customHeight="false" outlineLevel="0" collapsed="false">
      <c r="B2" s="2" t="s">
        <v>0</v>
      </c>
      <c r="C2" s="0" t="s">
        <v>1</v>
      </c>
      <c r="E2" s="3" t="s">
        <v>2</v>
      </c>
      <c r="F2" s="3"/>
      <c r="G2" s="3"/>
      <c r="H2" s="3"/>
      <c r="I2" s="3"/>
    </row>
    <row r="3" customFormat="false" ht="15.75" hidden="false" customHeight="false" outlineLevel="0" collapsed="false">
      <c r="C3" s="0" t="s">
        <v>3</v>
      </c>
      <c r="E3" s="4" t="s">
        <v>4</v>
      </c>
      <c r="F3" s="4"/>
      <c r="G3" s="4"/>
      <c r="H3" s="4"/>
      <c r="I3" s="4"/>
    </row>
    <row r="4" customFormat="false" ht="15" hidden="false" customHeight="false" outlineLevel="0" collapsed="false">
      <c r="C4" s="0" t="s">
        <v>5</v>
      </c>
      <c r="E4" s="5"/>
      <c r="F4" s="6"/>
      <c r="G4" s="6"/>
      <c r="H4" s="6"/>
      <c r="I4" s="7"/>
    </row>
    <row r="5" customFormat="false" ht="14.25" hidden="false" customHeight="true" outlineLevel="0" collapsed="false">
      <c r="C5" s="8" t="s">
        <v>6</v>
      </c>
      <c r="E5" s="9"/>
      <c r="F5" s="10"/>
      <c r="G5" s="10"/>
      <c r="H5" s="10"/>
      <c r="I5" s="11"/>
    </row>
    <row r="6" s="8" customFormat="true" ht="14.25" hidden="false" customHeight="true" outlineLevel="0" collapsed="false">
      <c r="B6" s="1"/>
      <c r="C6" s="8" t="s">
        <v>7</v>
      </c>
      <c r="E6" s="9"/>
      <c r="F6" s="10"/>
      <c r="G6" s="10"/>
      <c r="H6" s="10"/>
      <c r="I6" s="11"/>
    </row>
    <row r="7" customFormat="false" ht="15" hidden="false" customHeight="false" outlineLevel="0" collapsed="false">
      <c r="C7" s="0" t="s">
        <v>8</v>
      </c>
      <c r="E7" s="9"/>
      <c r="F7" s="10"/>
      <c r="G7" s="10"/>
      <c r="H7" s="10"/>
      <c r="I7" s="11"/>
    </row>
    <row r="8" customFormat="false" ht="15" hidden="false" customHeight="false" outlineLevel="0" collapsed="false">
      <c r="C8" s="0" t="s">
        <v>9</v>
      </c>
      <c r="E8" s="9"/>
      <c r="F8" s="10"/>
      <c r="G8" s="10"/>
      <c r="H8" s="10"/>
      <c r="I8" s="11"/>
    </row>
    <row r="9" customFormat="false" ht="15" hidden="false" customHeight="false" outlineLevel="0" collapsed="false">
      <c r="C9" s="0" t="s">
        <v>10</v>
      </c>
      <c r="E9" s="9"/>
      <c r="F9" s="10"/>
      <c r="G9" s="10"/>
      <c r="H9" s="10"/>
      <c r="I9" s="11"/>
    </row>
    <row r="10" customFormat="false" ht="15" hidden="false" customHeight="false" outlineLevel="0" collapsed="false">
      <c r="C10" s="0" t="s">
        <v>11</v>
      </c>
      <c r="E10" s="9"/>
      <c r="F10" s="10"/>
      <c r="G10" s="10"/>
      <c r="H10" s="10"/>
      <c r="I10" s="11"/>
    </row>
    <row r="11" customFormat="false" ht="15" hidden="false" customHeight="false" outlineLevel="0" collapsed="false">
      <c r="C11" s="0" t="s">
        <v>12</v>
      </c>
      <c r="E11" s="9"/>
      <c r="F11" s="10"/>
      <c r="G11" s="10"/>
      <c r="H11" s="10"/>
      <c r="I11" s="11"/>
    </row>
    <row r="12" customFormat="false" ht="15" hidden="false" customHeight="false" outlineLevel="0" collapsed="false">
      <c r="B12" s="2" t="s">
        <v>13</v>
      </c>
      <c r="C12" s="12" t="s">
        <v>14</v>
      </c>
      <c r="E12" s="9"/>
      <c r="F12" s="10"/>
      <c r="G12" s="10"/>
      <c r="H12" s="10"/>
      <c r="I12" s="11"/>
    </row>
    <row r="13" customFormat="false" ht="15" hidden="false" customHeight="false" outlineLevel="0" collapsed="false">
      <c r="C13" s="12" t="s">
        <v>15</v>
      </c>
      <c r="E13" s="9"/>
      <c r="F13" s="10"/>
      <c r="G13" s="10"/>
      <c r="H13" s="10"/>
      <c r="I13" s="11"/>
    </row>
    <row r="14" customFormat="false" ht="15" hidden="false" customHeight="false" outlineLevel="0" collapsed="false">
      <c r="C14" s="12" t="s">
        <v>16</v>
      </c>
      <c r="E14" s="9"/>
      <c r="F14" s="10"/>
      <c r="G14" s="10"/>
      <c r="H14" s="10"/>
      <c r="I14" s="11"/>
    </row>
    <row r="15" customFormat="false" ht="15" hidden="false" customHeight="false" outlineLevel="0" collapsed="false">
      <c r="C15" s="12" t="s">
        <v>17</v>
      </c>
      <c r="E15" s="9"/>
      <c r="F15" s="10"/>
      <c r="G15" s="10"/>
      <c r="H15" s="10"/>
      <c r="I15" s="11"/>
    </row>
    <row r="16" customFormat="false" ht="15" hidden="false" customHeight="false" outlineLevel="0" collapsed="false">
      <c r="C16" s="12" t="s">
        <v>18</v>
      </c>
      <c r="E16" s="9"/>
      <c r="F16" s="10"/>
      <c r="G16" s="10"/>
      <c r="H16" s="10"/>
      <c r="I16" s="11"/>
    </row>
    <row r="17" customFormat="false" ht="15" hidden="false" customHeight="false" outlineLevel="0" collapsed="false">
      <c r="B17" s="2" t="s">
        <v>19</v>
      </c>
      <c r="C17" s="0" t="s">
        <v>20</v>
      </c>
      <c r="E17" s="9"/>
      <c r="F17" s="10"/>
      <c r="G17" s="10"/>
      <c r="H17" s="10"/>
      <c r="I17" s="11"/>
    </row>
    <row r="18" customFormat="false" ht="15.75" hidden="false" customHeight="false" outlineLevel="0" collapsed="false">
      <c r="C18" s="12" t="s">
        <v>21</v>
      </c>
      <c r="E18" s="13"/>
      <c r="F18" s="14"/>
      <c r="G18" s="14"/>
      <c r="H18" s="14"/>
      <c r="I18" s="15"/>
    </row>
    <row r="19" customFormat="false" ht="15" hidden="false" customHeight="false" outlineLevel="0" collapsed="false">
      <c r="C19" s="12" t="s">
        <v>22</v>
      </c>
      <c r="E19" s="16" t="s">
        <v>23</v>
      </c>
      <c r="F19" s="16"/>
      <c r="G19" s="16"/>
      <c r="H19" s="16"/>
      <c r="I19" s="16"/>
    </row>
    <row r="20" customFormat="false" ht="15.75" hidden="false" customHeight="false" outlineLevel="0" collapsed="false">
      <c r="C20" s="12" t="s">
        <v>24</v>
      </c>
    </row>
    <row r="21" customFormat="false" ht="15.75" hidden="false" customHeight="false" outlineLevel="0" collapsed="false">
      <c r="C21" s="12" t="s">
        <v>25</v>
      </c>
      <c r="D21" s="0" t="s">
        <v>26</v>
      </c>
      <c r="E21" s="17" t="s">
        <v>27</v>
      </c>
      <c r="F21" s="18" t="n">
        <v>3</v>
      </c>
      <c r="G21" s="19" t="n">
        <v>1</v>
      </c>
      <c r="H21" s="20" t="s">
        <v>28</v>
      </c>
      <c r="I21" s="21" t="s">
        <v>29</v>
      </c>
    </row>
    <row r="22" customFormat="false" ht="15.75" hidden="false" customHeight="false" outlineLevel="0" collapsed="false">
      <c r="C22" s="12" t="s">
        <v>30</v>
      </c>
      <c r="E22" s="22"/>
      <c r="F22" s="23"/>
      <c r="G22" s="23"/>
      <c r="H22" s="23"/>
      <c r="I22" s="24"/>
    </row>
    <row r="23" customFormat="false" ht="15.75" hidden="false" customHeight="false" outlineLevel="0" collapsed="false">
      <c r="C23" s="12" t="s">
        <v>31</v>
      </c>
      <c r="E23" s="22" t="s">
        <v>27</v>
      </c>
      <c r="F23" s="18" t="n">
        <v>3</v>
      </c>
      <c r="G23" s="19" t="n">
        <v>4</v>
      </c>
      <c r="H23" s="23" t="str">
        <f aca="false">H21</f>
        <v>Argentina</v>
      </c>
      <c r="I23" s="24" t="s">
        <v>32</v>
      </c>
    </row>
    <row r="24" customFormat="false" ht="15.75" hidden="false" customHeight="false" outlineLevel="0" collapsed="false">
      <c r="B24" s="2" t="s">
        <v>33</v>
      </c>
      <c r="C24" s="12" t="s">
        <v>34</v>
      </c>
      <c r="E24" s="22" t="s">
        <v>27</v>
      </c>
      <c r="F24" s="18" t="n">
        <v>1</v>
      </c>
      <c r="G24" s="19" t="n">
        <v>1</v>
      </c>
      <c r="H24" s="23" t="str">
        <f aca="false">H23</f>
        <v>Argentina</v>
      </c>
      <c r="I24" s="24" t="s">
        <v>32</v>
      </c>
    </row>
    <row r="25" customFormat="false" ht="15.75" hidden="false" customHeight="false" outlineLevel="0" collapsed="false">
      <c r="C25" s="25" t="s">
        <v>35</v>
      </c>
      <c r="E25" s="22" t="s">
        <v>27</v>
      </c>
      <c r="F25" s="18" t="n">
        <v>2</v>
      </c>
      <c r="G25" s="19" t="n">
        <v>0</v>
      </c>
      <c r="H25" s="23" t="str">
        <f aca="false">H24</f>
        <v>Argentina</v>
      </c>
      <c r="I25" s="24" t="s">
        <v>36</v>
      </c>
    </row>
    <row r="26" customFormat="false" ht="15.75" hidden="false" customHeight="false" outlineLevel="0" collapsed="false">
      <c r="C26" s="12" t="s">
        <v>37</v>
      </c>
      <c r="E26" s="22" t="s">
        <v>27</v>
      </c>
      <c r="F26" s="18" t="n">
        <v>2</v>
      </c>
      <c r="G26" s="19" t="n">
        <v>1</v>
      </c>
      <c r="H26" s="23" t="str">
        <f aca="false">H25</f>
        <v>Argentina</v>
      </c>
      <c r="I26" s="24" t="s">
        <v>38</v>
      </c>
    </row>
    <row r="27" customFormat="false" ht="15.75" hidden="false" customHeight="false" outlineLevel="0" collapsed="false">
      <c r="C27" s="12" t="s">
        <v>39</v>
      </c>
      <c r="E27" s="22" t="s">
        <v>27</v>
      </c>
      <c r="F27" s="18" t="n">
        <v>3</v>
      </c>
      <c r="G27" s="19" t="n">
        <v>2</v>
      </c>
      <c r="H27" s="23" t="str">
        <f aca="false">H26</f>
        <v>Argentina</v>
      </c>
      <c r="I27" s="24" t="s">
        <v>38</v>
      </c>
    </row>
    <row r="28" customFormat="false" ht="15.75" hidden="false" customHeight="false" outlineLevel="0" collapsed="false">
      <c r="C28" s="12" t="s">
        <v>40</v>
      </c>
      <c r="E28" s="26" t="s">
        <v>27</v>
      </c>
      <c r="F28" s="18" t="n">
        <v>3</v>
      </c>
      <c r="G28" s="19" t="n">
        <v>1</v>
      </c>
      <c r="H28" s="27" t="str">
        <f aca="false">H27</f>
        <v>Argentina</v>
      </c>
      <c r="I28" s="28" t="s">
        <v>41</v>
      </c>
    </row>
    <row r="29" customFormat="false" ht="15" hidden="false" customHeight="false" outlineLevel="0" collapsed="false">
      <c r="C29" s="12" t="s">
        <v>42</v>
      </c>
    </row>
    <row r="30" customFormat="false" ht="15" hidden="false" customHeight="false" outlineLevel="0" collapsed="false">
      <c r="C30" s="12" t="s">
        <v>43</v>
      </c>
    </row>
    <row r="31" customFormat="false" ht="15" hidden="false" customHeight="false" outlineLevel="0" collapsed="false">
      <c r="C31" s="12" t="s">
        <v>44</v>
      </c>
    </row>
    <row r="32" customFormat="false" ht="15" hidden="false" customHeight="false" outlineLevel="0" collapsed="false">
      <c r="C32" s="12" t="s">
        <v>45</v>
      </c>
    </row>
    <row r="33" customFormat="false" ht="15" hidden="false" customHeight="false" outlineLevel="0" collapsed="false">
      <c r="B33" s="2" t="s">
        <v>46</v>
      </c>
      <c r="C33" s="29" t="s">
        <v>47</v>
      </c>
    </row>
  </sheetData>
  <mergeCells count="3">
    <mergeCell ref="E2:I2"/>
    <mergeCell ref="E3:I3"/>
    <mergeCell ref="E19:I19"/>
  </mergeCells>
  <hyperlinks>
    <hyperlink ref="C33" r:id="rId1" display="penca2018argos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8"/>
  <sheetViews>
    <sheetView showFormulas="false" showGridLines="true" showRowColHeaders="true" showZeros="true" rightToLeft="false" tabSelected="true" showOutlineSymbols="true" defaultGridColor="true" view="normal" topLeftCell="B44" colorId="64" zoomScale="100" zoomScaleNormal="100" zoomScalePageLayoutView="100" workbookViewId="0">
      <selection pane="topLeft" activeCell="X68" activeCellId="0" sqref="X68"/>
    </sheetView>
  </sheetViews>
  <sheetFormatPr defaultRowHeight="15" zeroHeight="false" outlineLevelRow="0" outlineLevelCol="0"/>
  <cols>
    <col collapsed="false" customWidth="true" hidden="false" outlineLevel="0" max="1" min="1" style="30" width="2.86"/>
    <col collapsed="false" customWidth="true" hidden="false" outlineLevel="0" max="2" min="2" style="0" width="3.71"/>
    <col collapsed="false" customWidth="true" hidden="false" outlineLevel="0" max="3" min="3" style="0" width="4.85"/>
    <col collapsed="false" customWidth="true" hidden="false" outlineLevel="0" max="4" min="4" style="0" width="15.71"/>
    <col collapsed="false" customWidth="true" hidden="false" outlineLevel="0" max="5" min="5" style="0" width="8"/>
    <col collapsed="false" customWidth="true" hidden="false" outlineLevel="0" max="6" min="6" style="0" width="22"/>
    <col collapsed="false" customWidth="true" hidden="false" outlineLevel="0" max="7" min="7" style="0" width="15.71"/>
    <col collapsed="false" customWidth="true" hidden="false" outlineLevel="0" max="9" min="8" style="0" width="4.71"/>
    <col collapsed="false" customWidth="true" hidden="false" outlineLevel="0" max="10" min="10" style="0" width="15.71"/>
    <col collapsed="false" customWidth="true" hidden="false" outlineLevel="0" max="11" min="11" style="0" width="3.71"/>
    <col collapsed="false" customWidth="true" hidden="false" outlineLevel="0" max="12" min="12" style="1" width="3.71"/>
    <col collapsed="false" customWidth="true" hidden="false" outlineLevel="0" max="13" min="13" style="0" width="15.71"/>
    <col collapsed="false" customWidth="true" hidden="false" outlineLevel="0" max="18" min="14" style="0" width="3.71"/>
    <col collapsed="false" customWidth="true" hidden="false" outlineLevel="0" max="19" min="19" style="0" width="5.71"/>
    <col collapsed="false" customWidth="true" hidden="false" outlineLevel="0" max="20" min="20" style="0" width="4.71"/>
    <col collapsed="false" customWidth="true" hidden="false" outlineLevel="0" max="21" min="21" style="12" width="2.71"/>
    <col collapsed="false" customWidth="true" hidden="false" outlineLevel="0" max="22" min="22" style="0" width="25.15"/>
    <col collapsed="false" customWidth="true" hidden="false" outlineLevel="0" max="23" min="23" style="0" width="2.71"/>
    <col collapsed="false" customWidth="false" hidden="false" outlineLevel="0" max="30" min="24" style="31" width="11.43"/>
    <col collapsed="false" customWidth="false" hidden="false" outlineLevel="0" max="39" min="31" style="32" width="11.43"/>
    <col collapsed="false" customWidth="true" hidden="false" outlineLevel="0" max="1025" min="40" style="0" width="10.53"/>
  </cols>
  <sheetData>
    <row r="1" s="30" customFormat="true" ht="15.75" hidden="false" customHeight="false" outlineLevel="0" collapsed="false">
      <c r="A1" s="33"/>
      <c r="L1" s="34"/>
      <c r="U1" s="35"/>
    </row>
    <row r="2" s="32" customFormat="true" ht="15.75" hidden="false" customHeight="false" outlineLevel="0" collapsed="false">
      <c r="A2" s="36"/>
      <c r="B2" s="37"/>
      <c r="C2" s="38"/>
      <c r="D2" s="38"/>
      <c r="E2" s="38"/>
      <c r="F2" s="38"/>
      <c r="G2" s="38"/>
      <c r="H2" s="38"/>
      <c r="I2" s="38"/>
      <c r="J2" s="38"/>
      <c r="K2" s="38"/>
      <c r="L2" s="6"/>
      <c r="M2" s="38"/>
      <c r="N2" s="38"/>
      <c r="O2" s="38"/>
      <c r="P2" s="38"/>
      <c r="Q2" s="38"/>
      <c r="R2" s="38"/>
      <c r="S2" s="38"/>
      <c r="T2" s="38"/>
      <c r="U2" s="39"/>
      <c r="V2" s="38"/>
      <c r="W2" s="40"/>
      <c r="X2" s="30"/>
      <c r="Y2" s="30"/>
      <c r="Z2" s="30"/>
      <c r="AA2" s="30"/>
      <c r="AB2" s="30"/>
      <c r="AC2" s="30"/>
      <c r="AD2" s="31"/>
    </row>
    <row r="3" customFormat="false" ht="15.75" hidden="false" customHeight="false" outlineLevel="0" collapsed="false">
      <c r="A3" s="36"/>
      <c r="B3" s="41"/>
      <c r="C3" s="42"/>
      <c r="D3" s="43" t="s">
        <v>48</v>
      </c>
      <c r="E3" s="44" t="s">
        <v>49</v>
      </c>
      <c r="F3" s="44"/>
      <c r="G3" s="44"/>
      <c r="H3" s="45"/>
      <c r="I3" s="45"/>
      <c r="J3" s="46" t="s">
        <v>50</v>
      </c>
      <c r="K3" s="47" t="s">
        <v>51</v>
      </c>
      <c r="L3" s="47"/>
      <c r="M3" s="47"/>
      <c r="N3" s="47"/>
      <c r="O3" s="47"/>
      <c r="P3" s="47"/>
      <c r="Q3" s="47"/>
      <c r="R3" s="47"/>
      <c r="S3" s="47"/>
      <c r="T3" s="42"/>
      <c r="U3" s="48"/>
      <c r="V3" s="49" t="s">
        <v>52</v>
      </c>
      <c r="W3" s="50"/>
      <c r="X3" s="30"/>
      <c r="Y3" s="30"/>
      <c r="Z3" s="30"/>
      <c r="AA3" s="30"/>
      <c r="AB3" s="30"/>
      <c r="AC3" s="30"/>
    </row>
    <row r="4" customFormat="false" ht="15" hidden="false" customHeight="false" outlineLevel="0" collapsed="false">
      <c r="A4" s="36"/>
      <c r="B4" s="41"/>
      <c r="C4" s="42"/>
      <c r="D4" s="42"/>
      <c r="E4" s="42"/>
      <c r="F4" s="42"/>
      <c r="G4" s="42"/>
      <c r="H4" s="42"/>
      <c r="I4" s="42"/>
      <c r="J4" s="42"/>
      <c r="K4" s="42"/>
      <c r="L4" s="10"/>
      <c r="M4" s="42"/>
      <c r="N4" s="42"/>
      <c r="O4" s="42"/>
      <c r="P4" s="42"/>
      <c r="Q4" s="42"/>
      <c r="R4" s="42"/>
      <c r="S4" s="42"/>
      <c r="T4" s="42"/>
      <c r="U4" s="48"/>
      <c r="V4" s="42"/>
      <c r="W4" s="50"/>
      <c r="X4" s="30"/>
      <c r="Y4" s="30"/>
      <c r="Z4" s="30"/>
      <c r="AA4" s="30"/>
      <c r="AB4" s="30"/>
      <c r="AC4" s="30"/>
    </row>
    <row r="5" customFormat="false" ht="15" hidden="false" customHeight="false" outlineLevel="0" collapsed="false">
      <c r="A5" s="36"/>
      <c r="B5" s="41"/>
      <c r="C5" s="51" t="s">
        <v>53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48"/>
      <c r="V5" s="42"/>
      <c r="W5" s="50"/>
      <c r="X5" s="30"/>
      <c r="Y5" s="30"/>
      <c r="Z5" s="30"/>
      <c r="AA5" s="30"/>
      <c r="AB5" s="30"/>
      <c r="AC5" s="30"/>
    </row>
    <row r="6" customFormat="false" ht="15.75" hidden="false" customHeight="false" outlineLevel="0" collapsed="false">
      <c r="A6" s="36"/>
      <c r="B6" s="41"/>
      <c r="C6" s="42"/>
      <c r="D6" s="42"/>
      <c r="E6" s="42"/>
      <c r="F6" s="42"/>
      <c r="G6" s="42"/>
      <c r="H6" s="42"/>
      <c r="I6" s="42"/>
      <c r="J6" s="42"/>
      <c r="K6" s="42"/>
      <c r="L6" s="10"/>
      <c r="M6" s="42"/>
      <c r="N6" s="42"/>
      <c r="O6" s="42"/>
      <c r="P6" s="42"/>
      <c r="Q6" s="42"/>
      <c r="R6" s="42"/>
      <c r="S6" s="42"/>
      <c r="T6" s="42"/>
      <c r="U6" s="48"/>
      <c r="V6" s="42"/>
      <c r="W6" s="50"/>
      <c r="X6" s="30"/>
      <c r="Y6" s="30"/>
      <c r="Z6" s="30"/>
      <c r="AA6" s="30"/>
      <c r="AB6" s="30"/>
      <c r="AC6" s="30"/>
    </row>
    <row r="7" customFormat="false" ht="15.75" hidden="false" customHeight="false" outlineLevel="0" collapsed="false">
      <c r="A7" s="36"/>
      <c r="B7" s="41"/>
      <c r="C7" s="42"/>
      <c r="D7" s="42"/>
      <c r="E7" s="42"/>
      <c r="F7" s="52" t="s">
        <v>54</v>
      </c>
      <c r="G7" s="53" t="str">
        <f aca="false">D8</f>
        <v>Rusia</v>
      </c>
      <c r="H7" s="54" t="n">
        <v>1</v>
      </c>
      <c r="I7" s="55" t="n">
        <v>1</v>
      </c>
      <c r="J7" s="56" t="str">
        <f aca="false">D9</f>
        <v>Arabia Saudita</v>
      </c>
      <c r="K7" s="10"/>
      <c r="L7" s="10"/>
      <c r="M7" s="10"/>
      <c r="N7" s="57" t="s">
        <v>55</v>
      </c>
      <c r="O7" s="58" t="s">
        <v>56</v>
      </c>
      <c r="P7" s="58" t="s">
        <v>57</v>
      </c>
      <c r="Q7" s="58" t="s">
        <v>58</v>
      </c>
      <c r="R7" s="58" t="s">
        <v>59</v>
      </c>
      <c r="S7" s="58" t="s">
        <v>60</v>
      </c>
      <c r="T7" s="59" t="s">
        <v>61</v>
      </c>
      <c r="U7" s="48"/>
      <c r="V7" s="60"/>
      <c r="W7" s="50"/>
      <c r="X7" s="30"/>
      <c r="Y7" s="30"/>
      <c r="Z7" s="30"/>
      <c r="AA7" s="30"/>
      <c r="AB7" s="30"/>
      <c r="AC7" s="30"/>
    </row>
    <row r="8" customFormat="false" ht="15" hidden="false" customHeight="false" outlineLevel="0" collapsed="false">
      <c r="A8" s="36"/>
      <c r="B8" s="41"/>
      <c r="C8" s="42"/>
      <c r="D8" s="10" t="s">
        <v>62</v>
      </c>
      <c r="E8" s="42"/>
      <c r="F8" s="52" t="s">
        <v>63</v>
      </c>
      <c r="G8" s="61" t="str">
        <f aca="false">D10</f>
        <v>Egipto</v>
      </c>
      <c r="H8" s="62" t="n">
        <v>1</v>
      </c>
      <c r="I8" s="63" t="n">
        <v>2</v>
      </c>
      <c r="J8" s="64" t="str">
        <f aca="false">D11</f>
        <v>Uruguay</v>
      </c>
      <c r="K8" s="10"/>
      <c r="L8" s="57" t="s">
        <v>64</v>
      </c>
      <c r="M8" s="65" t="str">
        <f aca="false">IF('No modificar!!'!AJ4=3,'No modificar!!'!U4,IF('No modificar!!'!AJ5=3,'No modificar!!'!U5,IF('No modificar!!'!AJ6=3,'No modificar!!'!U6,'No modificar!!'!U7)))</f>
        <v>Uruguay</v>
      </c>
      <c r="N8" s="66" t="n">
        <f aca="false">IF('No modificar!!'!AJ4=3,'No modificar!!'!V4,IF('No modificar!!'!AJ5=3,'No modificar!!'!V5,IF('No modificar!!'!AJ6=3,'No modificar!!'!V6,'No modificar!!'!V7)))</f>
        <v>2</v>
      </c>
      <c r="O8" s="67" t="n">
        <f aca="false">IF('No modificar!!'!AJ4=3,'No modificar!!'!W4,IF('No modificar!!'!AJ5=3,'No modificar!!'!W5,IF('No modificar!!'!AJ6=3,'No modificar!!'!W6,'No modificar!!'!W7)))</f>
        <v>1</v>
      </c>
      <c r="P8" s="67" t="n">
        <f aca="false">IF('No modificar!!'!AJ4=3,'No modificar!!'!X4,IF('No modificar!!'!AJ5=3,'No modificar!!'!X5,IF('No modificar!!'!AJ6=3,'No modificar!!'!X6,'No modificar!!'!X7)))</f>
        <v>0</v>
      </c>
      <c r="Q8" s="67" t="n">
        <f aca="false">IF('No modificar!!'!AJ4=3,'No modificar!!'!Y4,IF('No modificar!!'!AJ5=3,'No modificar!!'!Y5,IF('No modificar!!'!AJ6=3,'No modificar!!'!Y6,'No modificar!!'!Y7)))</f>
        <v>5</v>
      </c>
      <c r="R8" s="67" t="n">
        <f aca="false">IF('No modificar!!'!AJ4=3,'No modificar!!'!Z4,IF('No modificar!!'!AJ5=3,'No modificar!!'!Z5,IF('No modificar!!'!AJ6=3,'No modificar!!'!Z6,'No modificar!!'!Z7)))</f>
        <v>2</v>
      </c>
      <c r="S8" s="67" t="n">
        <f aca="false">IF('No modificar!!'!AJ4=3,'No modificar!!'!AA4,IF('No modificar!!'!AJ5=3,'No modificar!!'!AA5,IF('No modificar!!'!AJ6=3,'No modificar!!'!AA6,'No modificar!!'!AA7)))</f>
        <v>3</v>
      </c>
      <c r="T8" s="65" t="n">
        <f aca="false">IF('No modificar!!'!AJ4=3,'No modificar!!'!AB4,IF('No modificar!!'!AJ5=3,'No modificar!!'!AB5,IF('No modificar!!'!AJ6=3,'No modificar!!'!AB6,'No modificar!!'!AB7)))</f>
        <v>7</v>
      </c>
      <c r="U8" s="68" t="str">
        <f aca="false">IF(AND(T8=T9,S8=S9,Q8=Q9),"!!"," ")</f>
        <v> </v>
      </c>
      <c r="V8" s="69" t="str">
        <f aca="false">IF(AND(T8=T9,S8=S9,Q8=Q9),"El 1° se decide por Fair Play"," ")</f>
        <v> </v>
      </c>
      <c r="W8" s="50"/>
      <c r="X8" s="30"/>
      <c r="Y8" s="30"/>
      <c r="Z8" s="30"/>
      <c r="AA8" s="30"/>
      <c r="AB8" s="30"/>
      <c r="AC8" s="30"/>
    </row>
    <row r="9" customFormat="false" ht="15" hidden="false" customHeight="false" outlineLevel="0" collapsed="false">
      <c r="A9" s="36"/>
      <c r="B9" s="41"/>
      <c r="C9" s="42"/>
      <c r="D9" s="10" t="s">
        <v>65</v>
      </c>
      <c r="E9" s="42"/>
      <c r="F9" s="52" t="s">
        <v>66</v>
      </c>
      <c r="G9" s="61" t="str">
        <f aca="false">D8</f>
        <v>Rusia</v>
      </c>
      <c r="H9" s="62" t="n">
        <v>1</v>
      </c>
      <c r="I9" s="63" t="n">
        <v>2</v>
      </c>
      <c r="J9" s="64" t="str">
        <f aca="false">D10</f>
        <v>Egipto</v>
      </c>
      <c r="K9" s="10"/>
      <c r="L9" s="70" t="s">
        <v>67</v>
      </c>
      <c r="M9" s="71" t="str">
        <f aca="false">IF('No modificar!!'!AJ4=2,'No modificar!!'!U4,IF('No modificar!!'!AJ5=2,'No modificar!!'!U5,IF('No modificar!!'!AJ6=2,'No modificar!!'!U6,'No modificar!!'!U7)))</f>
        <v>Egipto</v>
      </c>
      <c r="N9" s="72" t="n">
        <f aca="false">IF('No modificar!!'!AJ4=2,'No modificar!!'!V4,IF('No modificar!!'!AJ5=2,'No modificar!!'!V5,IF('No modificar!!'!AJ6=2,'No modificar!!'!V6,'No modificar!!'!V7)))</f>
        <v>2</v>
      </c>
      <c r="O9" s="73" t="n">
        <f aca="false">IF('No modificar!!'!AJ4=2,'No modificar!!'!W4,IF('No modificar!!'!AJ5=2,'No modificar!!'!W5,IF('No modificar!!'!AJ6=2,'No modificar!!'!W6,'No modificar!!'!W7)))</f>
        <v>0</v>
      </c>
      <c r="P9" s="73" t="n">
        <f aca="false">IF('No modificar!!'!AJ4=2,'No modificar!!'!X4,IF('No modificar!!'!AJ5=2,'No modificar!!'!X5,IF('No modificar!!'!AJ6=2,'No modificar!!'!X6,'No modificar!!'!X7)))</f>
        <v>1</v>
      </c>
      <c r="Q9" s="73" t="n">
        <f aca="false">IF('No modificar!!'!AJ4=2,'No modificar!!'!Y4,IF('No modificar!!'!AJ5=2,'No modificar!!'!Y5,IF('No modificar!!'!AJ6=2,'No modificar!!'!Y6,'No modificar!!'!Y7)))</f>
        <v>5</v>
      </c>
      <c r="R9" s="73" t="n">
        <f aca="false">IF('No modificar!!'!AJ4=2,'No modificar!!'!Z4,IF('No modificar!!'!AJ5=2,'No modificar!!'!Z5,IF('No modificar!!'!AJ6=2,'No modificar!!'!Z6,'No modificar!!'!Z7)))</f>
        <v>3</v>
      </c>
      <c r="S9" s="73" t="n">
        <f aca="false">IF('No modificar!!'!AJ4=2,'No modificar!!'!AA4,IF('No modificar!!'!AJ5=2,'No modificar!!'!AA5,IF('No modificar!!'!AJ6=2,'No modificar!!'!AA6,'No modificar!!'!AA7)))</f>
        <v>2</v>
      </c>
      <c r="T9" s="71" t="n">
        <f aca="false">IF('No modificar!!'!AJ4=2,'No modificar!!'!AB4,IF('No modificar!!'!AJ5=2,'No modificar!!'!AB5,IF('No modificar!!'!AJ6=2,'No modificar!!'!AB6,'No modificar!!'!AB7)))</f>
        <v>6</v>
      </c>
      <c r="U9" s="68" t="str">
        <f aca="false">IF(AND(T9=T10,S9=S10,Q9=Q10),"!!"," ")</f>
        <v> </v>
      </c>
      <c r="V9" s="69" t="str">
        <f aca="false">IF(AND(T9=T10,S9=S10,Q9=Q10),"El 2° se decide por Fair Play"," ")</f>
        <v> </v>
      </c>
      <c r="W9" s="50"/>
      <c r="X9" s="30"/>
      <c r="Y9" s="30"/>
      <c r="Z9" s="30"/>
      <c r="AA9" s="30"/>
      <c r="AB9" s="30"/>
      <c r="AC9" s="30"/>
    </row>
    <row r="10" customFormat="false" ht="15" hidden="false" customHeight="false" outlineLevel="0" collapsed="false">
      <c r="A10" s="36"/>
      <c r="B10" s="41"/>
      <c r="C10" s="42"/>
      <c r="D10" s="10" t="s">
        <v>68</v>
      </c>
      <c r="E10" s="42"/>
      <c r="F10" s="52" t="s">
        <v>69</v>
      </c>
      <c r="G10" s="61" t="str">
        <f aca="false">D9</f>
        <v>Arabia Saudita</v>
      </c>
      <c r="H10" s="62" t="n">
        <v>0</v>
      </c>
      <c r="I10" s="63" t="n">
        <v>2</v>
      </c>
      <c r="J10" s="64" t="str">
        <f aca="false">D11</f>
        <v>Uruguay</v>
      </c>
      <c r="K10" s="10"/>
      <c r="L10" s="70" t="s">
        <v>70</v>
      </c>
      <c r="M10" s="74" t="str">
        <f aca="false">IF('No modificar!!'!AJ4=1,'No modificar!!'!U4,IF('No modificar!!'!AJ5=1,'No modificar!!'!U5,IF('No modificar!!'!AJ6=1,'No modificar!!'!U6,'No modificar!!'!U7)))</f>
        <v>Rusia</v>
      </c>
      <c r="N10" s="75" t="n">
        <f aca="false">IF('No modificar!!'!AJ4=1,'No modificar!!'!V4,IF('No modificar!!'!AJ5=1,'No modificar!!'!V5,IF('No modificar!!'!AJ6=1,'No modificar!!'!V6,'No modificar!!'!V7)))</f>
        <v>0</v>
      </c>
      <c r="O10" s="76" t="n">
        <f aca="false">IF('No modificar!!'!AJ4=1,'No modificar!!'!W4,IF('No modificar!!'!AJ5=1,'No modificar!!'!W5,IF('No modificar!!'!AJ6=1,'No modificar!!'!W6,'No modificar!!'!W7)))</f>
        <v>2</v>
      </c>
      <c r="P10" s="76" t="n">
        <f aca="false">IF('No modificar!!'!AJ4=1,'No modificar!!'!X4,IF('No modificar!!'!AJ5=1,'No modificar!!'!X5,IF('No modificar!!'!AJ6=1,'No modificar!!'!X6,'No modificar!!'!X7)))</f>
        <v>1</v>
      </c>
      <c r="Q10" s="76" t="n">
        <f aca="false">IF('No modificar!!'!AJ4=1,'No modificar!!'!Y4,IF('No modificar!!'!AJ5=1,'No modificar!!'!Y5,IF('No modificar!!'!AJ6=1,'No modificar!!'!Y6,'No modificar!!'!Y7)))</f>
        <v>3</v>
      </c>
      <c r="R10" s="76" t="n">
        <f aca="false">IF('No modificar!!'!AJ4=1,'No modificar!!'!Z4,IF('No modificar!!'!AJ5=1,'No modificar!!'!Z5,IF('No modificar!!'!AJ6=1,'No modificar!!'!Z6,'No modificar!!'!Z7)))</f>
        <v>4</v>
      </c>
      <c r="S10" s="76" t="n">
        <f aca="false">IF('No modificar!!'!AJ4=1,'No modificar!!'!AA4,IF('No modificar!!'!AJ5=1,'No modificar!!'!AA5,IF('No modificar!!'!AJ6=1,'No modificar!!'!AA6,'No modificar!!'!AA7)))</f>
        <v>-1</v>
      </c>
      <c r="T10" s="74" t="n">
        <f aca="false">IF('No modificar!!'!AJ4=1,'No modificar!!'!AB4,IF('No modificar!!'!AJ5=1,'No modificar!!'!AB5,IF('No modificar!!'!AJ6=1,'No modificar!!'!AB6,'No modificar!!'!AB7)))</f>
        <v>2</v>
      </c>
      <c r="U10" s="77"/>
      <c r="V10" s="42"/>
      <c r="W10" s="50"/>
      <c r="X10" s="30"/>
      <c r="Y10" s="30"/>
      <c r="Z10" s="30"/>
      <c r="AA10" s="30"/>
      <c r="AB10" s="30"/>
      <c r="AC10" s="30"/>
    </row>
    <row r="11" customFormat="false" ht="15.75" hidden="false" customHeight="false" outlineLevel="0" collapsed="false">
      <c r="A11" s="36"/>
      <c r="B11" s="41"/>
      <c r="C11" s="42"/>
      <c r="D11" s="10" t="s">
        <v>27</v>
      </c>
      <c r="E11" s="42"/>
      <c r="F11" s="52" t="s">
        <v>71</v>
      </c>
      <c r="G11" s="61" t="str">
        <f aca="false">D8</f>
        <v>Rusia</v>
      </c>
      <c r="H11" s="62" t="n">
        <v>1</v>
      </c>
      <c r="I11" s="63" t="n">
        <v>1</v>
      </c>
      <c r="J11" s="64" t="str">
        <f aca="false">D11</f>
        <v>Uruguay</v>
      </c>
      <c r="K11" s="10"/>
      <c r="L11" s="78" t="s">
        <v>72</v>
      </c>
      <c r="M11" s="79" t="str">
        <f aca="false">IF('No modificar!!'!AJ4=0,'No modificar!!'!U4,IF('No modificar!!'!AJ5=0,'No modificar!!'!U5,IF('No modificar!!'!AJ6=0,'No modificar!!'!U6,'No modificar!!'!U7)))</f>
        <v>Arabia Saudita</v>
      </c>
      <c r="N11" s="80" t="n">
        <f aca="false">IF('No modificar!!'!AJ4=0,'No modificar!!'!V4,IF('No modificar!!'!AJ5=0,'No modificar!!'!V5,IF('No modificar!!'!AJ6=0,'No modificar!!'!V6,'No modificar!!'!V7)))</f>
        <v>0</v>
      </c>
      <c r="O11" s="81" t="n">
        <f aca="false">IF('No modificar!!'!AJ4=0,'No modificar!!'!W4,IF('No modificar!!'!AJ5=0,'No modificar!!'!W5,IF('No modificar!!'!AJ6=0,'No modificar!!'!W6,'No modificar!!'!W7)))</f>
        <v>1</v>
      </c>
      <c r="P11" s="81" t="n">
        <f aca="false">IF('No modificar!!'!AJ4=0,'No modificar!!'!X4,IF('No modificar!!'!AJ5=0,'No modificar!!'!X5,IF('No modificar!!'!AJ6=0,'No modificar!!'!X6,'No modificar!!'!X7)))</f>
        <v>2</v>
      </c>
      <c r="Q11" s="81" t="n">
        <f aca="false">IF('No modificar!!'!AJ4=0,'No modificar!!'!Y4,IF('No modificar!!'!AJ5=0,'No modificar!!'!Y5,IF('No modificar!!'!AJ6=0,'No modificar!!'!Y6,'No modificar!!'!Y7)))</f>
        <v>1</v>
      </c>
      <c r="R11" s="81" t="n">
        <f aca="false">IF('No modificar!!'!AJ4=0,'No modificar!!'!Z4,IF('No modificar!!'!AJ5=0,'No modificar!!'!Z5,IF('No modificar!!'!AJ6=0,'No modificar!!'!Z6,'No modificar!!'!Z7)))</f>
        <v>5</v>
      </c>
      <c r="S11" s="81" t="n">
        <f aca="false">IF('No modificar!!'!AJ4=0,'No modificar!!'!AA4,IF('No modificar!!'!AJ5=0,'No modificar!!'!AA5,IF('No modificar!!'!AJ6=0,'No modificar!!'!AA6,'No modificar!!'!AA7)))</f>
        <v>-4</v>
      </c>
      <c r="T11" s="79" t="n">
        <f aca="false">IF('No modificar!!'!AJ4=0,'No modificar!!'!AB4,IF('No modificar!!'!AJ5=0,'No modificar!!'!AB5,IF('No modificar!!'!AJ6=0,'No modificar!!'!AB6,'No modificar!!'!AB7)))</f>
        <v>1</v>
      </c>
      <c r="U11" s="77"/>
      <c r="V11" s="42"/>
      <c r="W11" s="50"/>
      <c r="X11" s="30"/>
      <c r="Y11" s="30"/>
      <c r="Z11" s="30"/>
      <c r="AA11" s="30"/>
      <c r="AB11" s="30"/>
      <c r="AC11" s="30"/>
    </row>
    <row r="12" customFormat="false" ht="15.75" hidden="false" customHeight="false" outlineLevel="0" collapsed="false">
      <c r="A12" s="36"/>
      <c r="B12" s="41"/>
      <c r="C12" s="42"/>
      <c r="D12" s="42"/>
      <c r="E12" s="42"/>
      <c r="F12" s="52" t="s">
        <v>73</v>
      </c>
      <c r="G12" s="82" t="str">
        <f aca="false">D9</f>
        <v>Arabia Saudita</v>
      </c>
      <c r="H12" s="83" t="n">
        <v>0</v>
      </c>
      <c r="I12" s="84" t="n">
        <v>2</v>
      </c>
      <c r="J12" s="85" t="str">
        <f aca="false">D10</f>
        <v>Egipto</v>
      </c>
      <c r="K12" s="10"/>
      <c r="L12" s="10"/>
      <c r="M12" s="42"/>
      <c r="N12" s="42"/>
      <c r="O12" s="42"/>
      <c r="P12" s="42"/>
      <c r="Q12" s="42"/>
      <c r="R12" s="42"/>
      <c r="S12" s="42"/>
      <c r="T12" s="42"/>
      <c r="U12" s="77"/>
      <c r="V12" s="42"/>
      <c r="W12" s="50"/>
      <c r="X12" s="30"/>
      <c r="Y12" s="30"/>
      <c r="Z12" s="30"/>
      <c r="AA12" s="30"/>
      <c r="AB12" s="30"/>
      <c r="AC12" s="30"/>
    </row>
    <row r="13" customFormat="false" ht="15" hidden="false" customHeight="false" outlineLevel="0" collapsed="false">
      <c r="A13" s="36"/>
      <c r="B13" s="41"/>
      <c r="C13" s="42"/>
      <c r="D13" s="42"/>
      <c r="E13" s="42"/>
      <c r="F13" s="60"/>
      <c r="G13" s="42"/>
      <c r="H13" s="42"/>
      <c r="I13" s="42"/>
      <c r="J13" s="42"/>
      <c r="K13" s="42"/>
      <c r="L13" s="10"/>
      <c r="M13" s="42"/>
      <c r="N13" s="42"/>
      <c r="O13" s="42"/>
      <c r="P13" s="42"/>
      <c r="Q13" s="42"/>
      <c r="R13" s="42"/>
      <c r="S13" s="42"/>
      <c r="T13" s="42"/>
      <c r="U13" s="77"/>
      <c r="V13" s="42"/>
      <c r="W13" s="50"/>
      <c r="X13" s="30"/>
      <c r="Y13" s="30"/>
      <c r="Z13" s="30"/>
      <c r="AA13" s="30"/>
      <c r="AB13" s="30"/>
      <c r="AC13" s="30"/>
    </row>
    <row r="14" customFormat="false" ht="15" hidden="false" customHeight="false" outlineLevel="0" collapsed="false">
      <c r="A14" s="36"/>
      <c r="B14" s="41"/>
      <c r="C14" s="42"/>
      <c r="D14" s="42"/>
      <c r="E14" s="42"/>
      <c r="F14" s="42"/>
      <c r="G14" s="42"/>
      <c r="H14" s="42"/>
      <c r="I14" s="42"/>
      <c r="J14" s="42"/>
      <c r="K14" s="42"/>
      <c r="L14" s="10"/>
      <c r="M14" s="42"/>
      <c r="N14" s="42"/>
      <c r="O14" s="42"/>
      <c r="P14" s="42"/>
      <c r="Q14" s="42"/>
      <c r="R14" s="42"/>
      <c r="S14" s="42"/>
      <c r="T14" s="42"/>
      <c r="U14" s="77"/>
      <c r="V14" s="42"/>
      <c r="W14" s="50"/>
      <c r="X14" s="30"/>
      <c r="Y14" s="30"/>
      <c r="Z14" s="30"/>
      <c r="AA14" s="30"/>
      <c r="AB14" s="30"/>
      <c r="AC14" s="30"/>
    </row>
    <row r="15" customFormat="false" ht="15" hidden="false" customHeight="false" outlineLevel="0" collapsed="false">
      <c r="A15" s="36"/>
      <c r="B15" s="41"/>
      <c r="C15" s="51" t="s">
        <v>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77"/>
      <c r="V15" s="42"/>
      <c r="W15" s="50"/>
      <c r="X15" s="30"/>
      <c r="Y15" s="30"/>
      <c r="Z15" s="30"/>
      <c r="AA15" s="30"/>
      <c r="AB15" s="30"/>
      <c r="AC15" s="30"/>
    </row>
    <row r="16" customFormat="false" ht="15.75" hidden="false" customHeight="false" outlineLevel="0" collapsed="false">
      <c r="A16" s="36"/>
      <c r="B16" s="41"/>
      <c r="C16" s="42"/>
      <c r="D16" s="42"/>
      <c r="E16" s="42"/>
      <c r="F16" s="42"/>
      <c r="G16" s="42"/>
      <c r="H16" s="42"/>
      <c r="I16" s="42"/>
      <c r="J16" s="42"/>
      <c r="K16" s="42"/>
      <c r="L16" s="10"/>
      <c r="M16" s="42"/>
      <c r="N16" s="42"/>
      <c r="O16" s="42"/>
      <c r="P16" s="42"/>
      <c r="Q16" s="42"/>
      <c r="R16" s="42"/>
      <c r="S16" s="42"/>
      <c r="T16" s="42"/>
      <c r="U16" s="77"/>
      <c r="V16" s="42"/>
      <c r="W16" s="50"/>
      <c r="X16" s="30"/>
      <c r="Y16" s="30"/>
      <c r="Z16" s="30"/>
      <c r="AA16" s="30"/>
      <c r="AB16" s="30"/>
      <c r="AC16" s="30"/>
    </row>
    <row r="17" customFormat="false" ht="15.75" hidden="false" customHeight="false" outlineLevel="0" collapsed="false">
      <c r="A17" s="36"/>
      <c r="B17" s="41"/>
      <c r="C17" s="42"/>
      <c r="D17" s="42"/>
      <c r="E17" s="42"/>
      <c r="F17" s="52" t="s">
        <v>75</v>
      </c>
      <c r="G17" s="86" t="str">
        <f aca="false">D18</f>
        <v>Portugal</v>
      </c>
      <c r="H17" s="87" t="n">
        <v>0</v>
      </c>
      <c r="I17" s="88" t="n">
        <v>2</v>
      </c>
      <c r="J17" s="89" t="str">
        <f aca="false">D19</f>
        <v>España</v>
      </c>
      <c r="K17" s="10"/>
      <c r="L17" s="76"/>
      <c r="M17" s="76"/>
      <c r="N17" s="57" t="s">
        <v>55</v>
      </c>
      <c r="O17" s="58" t="s">
        <v>56</v>
      </c>
      <c r="P17" s="58" t="s">
        <v>57</v>
      </c>
      <c r="Q17" s="58" t="s">
        <v>58</v>
      </c>
      <c r="R17" s="58" t="s">
        <v>59</v>
      </c>
      <c r="S17" s="58" t="s">
        <v>60</v>
      </c>
      <c r="T17" s="59" t="s">
        <v>61</v>
      </c>
      <c r="U17" s="90"/>
      <c r="V17" s="91"/>
      <c r="W17" s="50"/>
      <c r="X17" s="30"/>
      <c r="Y17" s="30"/>
      <c r="Z17" s="30"/>
      <c r="AA17" s="30"/>
      <c r="AB17" s="30"/>
      <c r="AC17" s="30"/>
    </row>
    <row r="18" customFormat="false" ht="15" hidden="false" customHeight="false" outlineLevel="0" collapsed="false">
      <c r="A18" s="36"/>
      <c r="B18" s="41"/>
      <c r="C18" s="42"/>
      <c r="D18" s="10" t="s">
        <v>76</v>
      </c>
      <c r="E18" s="42"/>
      <c r="F18" s="52" t="s">
        <v>77</v>
      </c>
      <c r="G18" s="75" t="str">
        <f aca="false">D20</f>
        <v>Marruecos</v>
      </c>
      <c r="H18" s="92" t="n">
        <v>0</v>
      </c>
      <c r="I18" s="93" t="n">
        <v>0</v>
      </c>
      <c r="J18" s="94" t="str">
        <f aca="false">D21</f>
        <v>Irán</v>
      </c>
      <c r="K18" s="10"/>
      <c r="L18" s="57" t="s">
        <v>64</v>
      </c>
      <c r="M18" s="65" t="str">
        <f aca="false">IF('No modificar!!'!AJ14=3,'No modificar!!'!U14,IF('No modificar!!'!AJ15=3,'No modificar!!'!U15,IF('No modificar!!'!AJ16=3,'No modificar!!'!U16,'No modificar!!'!U17)))</f>
        <v>España</v>
      </c>
      <c r="N18" s="66" t="n">
        <f aca="false">IF('No modificar!!'!AJ14=3,'No modificar!!'!V14,IF('No modificar!!'!AJ15=3,'No modificar!!'!V15,IF('No modificar!!'!AJ16=3,'No modificar!!'!V16,'No modificar!!'!V17)))</f>
        <v>3</v>
      </c>
      <c r="O18" s="67" t="n">
        <f aca="false">IF('No modificar!!'!AJ14=3,'No modificar!!'!W14,IF('No modificar!!'!AJ15=3,'No modificar!!'!W15,IF('No modificar!!'!AJ16=3,'No modificar!!'!W16,'No modificar!!'!W17)))</f>
        <v>0</v>
      </c>
      <c r="P18" s="67" t="n">
        <f aca="false">IF('No modificar!!'!AJ14=3,'No modificar!!'!X14,IF('No modificar!!'!AJ15=3,'No modificar!!'!X15,IF('No modificar!!'!AJ16=3,'No modificar!!'!X16,'No modificar!!'!X17)))</f>
        <v>0</v>
      </c>
      <c r="Q18" s="67" t="n">
        <f aca="false">IF('No modificar!!'!AJ14=3,'No modificar!!'!Y14,IF('No modificar!!'!AJ15=3,'No modificar!!'!Y15,IF('No modificar!!'!AJ16=3,'No modificar!!'!Y16,'No modificar!!'!Y17)))</f>
        <v>10</v>
      </c>
      <c r="R18" s="67" t="n">
        <f aca="false">IF('No modificar!!'!AJ14=3,'No modificar!!'!Z14,IF('No modificar!!'!AJ15=3,'No modificar!!'!Z15,IF('No modificar!!'!AJ16=3,'No modificar!!'!Z16,'No modificar!!'!Z17)))</f>
        <v>0</v>
      </c>
      <c r="S18" s="67" t="n">
        <f aca="false">IF('No modificar!!'!AJ14=3,'No modificar!!'!AA14,IF('No modificar!!'!AJ15=3,'No modificar!!'!AA15,IF('No modificar!!'!AJ16=3,'No modificar!!'!AA16,'No modificar!!'!AA17)))</f>
        <v>10</v>
      </c>
      <c r="T18" s="65" t="n">
        <f aca="false">IF('No modificar!!'!AJ14=3,'No modificar!!'!AB14,IF('No modificar!!'!AJ15=3,'No modificar!!'!AB15,IF('No modificar!!'!AJ16=3,'No modificar!!'!AB16,'No modificar!!'!AB17)))</f>
        <v>9</v>
      </c>
      <c r="U18" s="68" t="str">
        <f aca="false">IF(AND(T18=T19,S18=S19,Q18=Q19),"!!"," ")</f>
        <v> </v>
      </c>
      <c r="V18" s="69" t="str">
        <f aca="false">IF(AND(T18=T19,S18=S19,Q18=Q19),"El 1° se decide por Fair Play"," ")</f>
        <v> </v>
      </c>
      <c r="W18" s="50"/>
      <c r="X18" s="30"/>
      <c r="Y18" s="30"/>
      <c r="Z18" s="30"/>
      <c r="AA18" s="30"/>
      <c r="AB18" s="30"/>
      <c r="AC18" s="30"/>
    </row>
    <row r="19" customFormat="false" ht="15" hidden="false" customHeight="false" outlineLevel="0" collapsed="false">
      <c r="A19" s="36"/>
      <c r="B19" s="41"/>
      <c r="C19" s="42"/>
      <c r="D19" s="10" t="s">
        <v>78</v>
      </c>
      <c r="E19" s="42"/>
      <c r="F19" s="52" t="s">
        <v>79</v>
      </c>
      <c r="G19" s="75" t="str">
        <f aca="false">D18</f>
        <v>Portugal</v>
      </c>
      <c r="H19" s="92" t="n">
        <v>3</v>
      </c>
      <c r="I19" s="93" t="n">
        <v>0</v>
      </c>
      <c r="J19" s="94" t="str">
        <f aca="false">D20</f>
        <v>Marruecos</v>
      </c>
      <c r="K19" s="10"/>
      <c r="L19" s="70" t="s">
        <v>67</v>
      </c>
      <c r="M19" s="71" t="str">
        <f aca="false">IF('No modificar!!'!AJ14=2,'No modificar!!'!U14,IF('No modificar!!'!AJ15=2,'No modificar!!'!U15,IF('No modificar!!'!AJ16=2,'No modificar!!'!U16,'No modificar!!'!U17)))</f>
        <v>Portugal</v>
      </c>
      <c r="N19" s="72" t="n">
        <f aca="false">IF('No modificar!!'!AJ14=2,'No modificar!!'!V14,IF('No modificar!!'!AJ15=2,'No modificar!!'!V15,IF('No modificar!!'!AJ16=2,'No modificar!!'!V16,'No modificar!!'!V17)))</f>
        <v>2</v>
      </c>
      <c r="O19" s="73" t="n">
        <f aca="false">IF('No modificar!!'!AJ14=2,'No modificar!!'!W14,IF('No modificar!!'!AJ15=2,'No modificar!!'!W15,IF('No modificar!!'!AJ16=2,'No modificar!!'!W16,'No modificar!!'!W17)))</f>
        <v>0</v>
      </c>
      <c r="P19" s="73" t="n">
        <f aca="false">IF('No modificar!!'!AJ14=2,'No modificar!!'!X14,IF('No modificar!!'!AJ15=2,'No modificar!!'!X15,IF('No modificar!!'!AJ16=2,'No modificar!!'!X16,'No modificar!!'!X17)))</f>
        <v>1</v>
      </c>
      <c r="Q19" s="73" t="n">
        <f aca="false">IF('No modificar!!'!AJ14=2,'No modificar!!'!Y14,IF('No modificar!!'!AJ15=2,'No modificar!!'!Y15,IF('No modificar!!'!AJ16=2,'No modificar!!'!Y16,'No modificar!!'!Y17)))</f>
        <v>5</v>
      </c>
      <c r="R19" s="73" t="n">
        <f aca="false">IF('No modificar!!'!AJ14=2,'No modificar!!'!Z14,IF('No modificar!!'!AJ15=2,'No modificar!!'!Z15,IF('No modificar!!'!AJ16=2,'No modificar!!'!Z16,'No modificar!!'!Z17)))</f>
        <v>2</v>
      </c>
      <c r="S19" s="73" t="n">
        <f aca="false">IF('No modificar!!'!AJ14=2,'No modificar!!'!AA14,IF('No modificar!!'!AJ15=2,'No modificar!!'!AA15,IF('No modificar!!'!AJ16=2,'No modificar!!'!AA16,'No modificar!!'!AA17)))</f>
        <v>3</v>
      </c>
      <c r="T19" s="71" t="n">
        <f aca="false">IF('No modificar!!'!AJ14=2,'No modificar!!'!AB14,IF('No modificar!!'!AJ15=2,'No modificar!!'!AB15,IF('No modificar!!'!AJ16=2,'No modificar!!'!AB16,'No modificar!!'!AB17)))</f>
        <v>6</v>
      </c>
      <c r="U19" s="68" t="str">
        <f aca="false">IF(AND(T19=T20,S19=S20,Q19=Q20),"!!"," ")</f>
        <v> </v>
      </c>
      <c r="V19" s="69" t="str">
        <f aca="false">IF(AND(T19=T20,S19=S20,Q19=Q20),"El 2° se decide por Fair Play"," ")</f>
        <v> </v>
      </c>
      <c r="W19" s="50"/>
      <c r="X19" s="30"/>
      <c r="Y19" s="30"/>
      <c r="Z19" s="30"/>
      <c r="AA19" s="30"/>
      <c r="AB19" s="30"/>
      <c r="AC19" s="30"/>
    </row>
    <row r="20" customFormat="false" ht="15" hidden="false" customHeight="false" outlineLevel="0" collapsed="false">
      <c r="A20" s="36"/>
      <c r="B20" s="41"/>
      <c r="C20" s="42"/>
      <c r="D20" s="10" t="s">
        <v>80</v>
      </c>
      <c r="E20" s="42"/>
      <c r="F20" s="52" t="s">
        <v>81</v>
      </c>
      <c r="G20" s="75" t="str">
        <f aca="false">D19</f>
        <v>España</v>
      </c>
      <c r="H20" s="92" t="n">
        <v>4</v>
      </c>
      <c r="I20" s="93" t="n">
        <v>0</v>
      </c>
      <c r="J20" s="94" t="str">
        <f aca="false">D21</f>
        <v>Irán</v>
      </c>
      <c r="K20" s="10"/>
      <c r="L20" s="70" t="s">
        <v>70</v>
      </c>
      <c r="M20" s="74" t="str">
        <f aca="false">IF('No modificar!!'!AJ14=1,'No modificar!!'!U14,IF('No modificar!!'!AJ15=1,'No modificar!!'!U15,IF('No modificar!!'!AJ16=1,'No modificar!!'!U16,'No modificar!!'!U17)))</f>
        <v>Irán</v>
      </c>
      <c r="N20" s="75" t="n">
        <f aca="false">IF('No modificar!!'!AJ14=1,'No modificar!!'!V14,IF('No modificar!!'!AJ15=1,'No modificar!!'!V15,IF('No modificar!!'!AJ16=1,'No modificar!!'!V16,'No modificar!!'!V17)))</f>
        <v>0</v>
      </c>
      <c r="O20" s="76" t="n">
        <f aca="false">IF('No modificar!!'!AJ14=1,'No modificar!!'!W14,IF('No modificar!!'!AJ15=1,'No modificar!!'!W15,IF('No modificar!!'!AJ16=1,'No modificar!!'!W16,'No modificar!!'!W17)))</f>
        <v>1</v>
      </c>
      <c r="P20" s="76" t="n">
        <f aca="false">IF('No modificar!!'!AJ14=1,'No modificar!!'!X14,IF('No modificar!!'!AJ15=1,'No modificar!!'!X15,IF('No modificar!!'!AJ16=1,'No modificar!!'!X16,'No modificar!!'!X17)))</f>
        <v>2</v>
      </c>
      <c r="Q20" s="76" t="n">
        <f aca="false">IF('No modificar!!'!AJ14=1,'No modificar!!'!Y14,IF('No modificar!!'!AJ15=1,'No modificar!!'!Y15,IF('No modificar!!'!AJ16=1,'No modificar!!'!Y16,'No modificar!!'!Y17)))</f>
        <v>0</v>
      </c>
      <c r="R20" s="76" t="n">
        <f aca="false">IF('No modificar!!'!AJ14=1,'No modificar!!'!Z14,IF('No modificar!!'!AJ15=1,'No modificar!!'!Z15,IF('No modificar!!'!AJ16=1,'No modificar!!'!Z16,'No modificar!!'!Z17)))</f>
        <v>6</v>
      </c>
      <c r="S20" s="76" t="n">
        <f aca="false">IF('No modificar!!'!AJ14=1,'No modificar!!'!AA14,IF('No modificar!!'!AJ15=1,'No modificar!!'!AA15,IF('No modificar!!'!AJ16=1,'No modificar!!'!AA16,'No modificar!!'!AA17)))</f>
        <v>-6</v>
      </c>
      <c r="T20" s="74" t="n">
        <f aca="false">IF('No modificar!!'!AJ14=1,'No modificar!!'!AB14,IF('No modificar!!'!AJ15=1,'No modificar!!'!AB15,IF('No modificar!!'!AJ16=1,'No modificar!!'!AB16,'No modificar!!'!AB17)))</f>
        <v>1</v>
      </c>
      <c r="U20" s="90"/>
      <c r="V20" s="91"/>
      <c r="W20" s="50"/>
      <c r="X20" s="30"/>
      <c r="Y20" s="30"/>
      <c r="Z20" s="30"/>
      <c r="AA20" s="30"/>
      <c r="AB20" s="30"/>
      <c r="AC20" s="30"/>
    </row>
    <row r="21" customFormat="false" ht="15.75" hidden="false" customHeight="false" outlineLevel="0" collapsed="false">
      <c r="A21" s="36"/>
      <c r="B21" s="41"/>
      <c r="C21" s="42"/>
      <c r="D21" s="10" t="s">
        <v>82</v>
      </c>
      <c r="E21" s="42"/>
      <c r="F21" s="52" t="s">
        <v>83</v>
      </c>
      <c r="G21" s="75" t="str">
        <f aca="false">D18</f>
        <v>Portugal</v>
      </c>
      <c r="H21" s="92" t="n">
        <v>2</v>
      </c>
      <c r="I21" s="93" t="n">
        <v>0</v>
      </c>
      <c r="J21" s="94" t="str">
        <f aca="false">D21</f>
        <v>Irán</v>
      </c>
      <c r="K21" s="10"/>
      <c r="L21" s="78" t="s">
        <v>72</v>
      </c>
      <c r="M21" s="79" t="str">
        <f aca="false">IF('No modificar!!'!AJ14=0,'No modificar!!'!U14,IF('No modificar!!'!AJ15=0,'No modificar!!'!U15,IF('No modificar!!'!AJ16=0,'No modificar!!'!U16,'No modificar!!'!U17)))</f>
        <v>Marruecos</v>
      </c>
      <c r="N21" s="80" t="n">
        <f aca="false">IF('No modificar!!'!AJ14=0,'No modificar!!'!V14,IF('No modificar!!'!AJ15=0,'No modificar!!'!V15,IF('No modificar!!'!AJ16=0,'No modificar!!'!V16,'No modificar!!'!V17)))</f>
        <v>0</v>
      </c>
      <c r="O21" s="81" t="n">
        <f aca="false">IF('No modificar!!'!AJ14=0,'No modificar!!'!W14,IF('No modificar!!'!AJ15=0,'No modificar!!'!W15,IF('No modificar!!'!AJ16=0,'No modificar!!'!W16,'No modificar!!'!W17)))</f>
        <v>1</v>
      </c>
      <c r="P21" s="81" t="n">
        <f aca="false">IF('No modificar!!'!AJ14=0,'No modificar!!'!X14,IF('No modificar!!'!AJ15=0,'No modificar!!'!X15,IF('No modificar!!'!AJ16=0,'No modificar!!'!X16,'No modificar!!'!X17)))</f>
        <v>2</v>
      </c>
      <c r="Q21" s="81" t="n">
        <f aca="false">IF('No modificar!!'!AJ14=0,'No modificar!!'!Y14,IF('No modificar!!'!AJ15=0,'No modificar!!'!Y15,IF('No modificar!!'!AJ16=0,'No modificar!!'!Y16,'No modificar!!'!Y17)))</f>
        <v>0</v>
      </c>
      <c r="R21" s="81" t="n">
        <f aca="false">IF('No modificar!!'!AJ14=0,'No modificar!!'!Z14,IF('No modificar!!'!AJ15=0,'No modificar!!'!Z15,IF('No modificar!!'!AJ16=0,'No modificar!!'!Z16,'No modificar!!'!Z17)))</f>
        <v>7</v>
      </c>
      <c r="S21" s="81" t="n">
        <f aca="false">IF('No modificar!!'!AJ14=0,'No modificar!!'!AA14,IF('No modificar!!'!AJ15=0,'No modificar!!'!AA15,IF('No modificar!!'!AJ16=0,'No modificar!!'!AA16,'No modificar!!'!AA17)))</f>
        <v>-7</v>
      </c>
      <c r="T21" s="79" t="n">
        <f aca="false">IF('No modificar!!'!AJ14=0,'No modificar!!'!AB14,IF('No modificar!!'!AJ15=0,'No modificar!!'!AB15,IF('No modificar!!'!AJ16=0,'No modificar!!'!AB16,'No modificar!!'!AB17)))</f>
        <v>1</v>
      </c>
      <c r="U21" s="90"/>
      <c r="V21" s="91"/>
      <c r="W21" s="50"/>
      <c r="X21" s="30"/>
      <c r="Y21" s="30"/>
      <c r="Z21" s="30"/>
      <c r="AA21" s="30"/>
      <c r="AB21" s="30"/>
      <c r="AC21" s="30"/>
    </row>
    <row r="22" customFormat="false" ht="15.75" hidden="false" customHeight="false" outlineLevel="0" collapsed="false">
      <c r="A22" s="36"/>
      <c r="B22" s="41"/>
      <c r="C22" s="42"/>
      <c r="D22" s="42"/>
      <c r="E22" s="42"/>
      <c r="F22" s="52" t="s">
        <v>84</v>
      </c>
      <c r="G22" s="80" t="str">
        <f aca="false">D19</f>
        <v>España</v>
      </c>
      <c r="H22" s="95" t="n">
        <v>4</v>
      </c>
      <c r="I22" s="96" t="n">
        <v>0</v>
      </c>
      <c r="J22" s="97" t="str">
        <f aca="false">D20</f>
        <v>Marruecos</v>
      </c>
      <c r="K22" s="10"/>
      <c r="L22" s="10"/>
      <c r="M22" s="42"/>
      <c r="N22" s="42"/>
      <c r="O22" s="42"/>
      <c r="P22" s="42"/>
      <c r="Q22" s="42"/>
      <c r="R22" s="42"/>
      <c r="S22" s="42"/>
      <c r="T22" s="42"/>
      <c r="U22" s="77"/>
      <c r="V22" s="42"/>
      <c r="W22" s="50"/>
      <c r="X22" s="30"/>
      <c r="Y22" s="30"/>
      <c r="Z22" s="30"/>
      <c r="AA22" s="30"/>
      <c r="AB22" s="30"/>
      <c r="AC22" s="30"/>
    </row>
    <row r="23" customFormat="false" ht="15" hidden="false" customHeight="false" outlineLevel="0" collapsed="false">
      <c r="A23" s="36"/>
      <c r="B23" s="41"/>
      <c r="C23" s="42"/>
      <c r="D23" s="42"/>
      <c r="E23" s="42"/>
      <c r="F23" s="42"/>
      <c r="G23" s="42"/>
      <c r="H23" s="42"/>
      <c r="I23" s="42"/>
      <c r="J23" s="42"/>
      <c r="K23" s="42"/>
      <c r="L23" s="10"/>
      <c r="M23" s="42"/>
      <c r="N23" s="42"/>
      <c r="O23" s="42"/>
      <c r="P23" s="42"/>
      <c r="Q23" s="42"/>
      <c r="R23" s="42"/>
      <c r="S23" s="42"/>
      <c r="T23" s="42"/>
      <c r="U23" s="77"/>
      <c r="V23" s="42"/>
      <c r="W23" s="50"/>
      <c r="X23" s="30"/>
      <c r="Y23" s="30"/>
      <c r="Z23" s="30"/>
      <c r="AA23" s="30"/>
      <c r="AB23" s="30"/>
      <c r="AC23" s="30"/>
    </row>
    <row r="24" customFormat="false" ht="15" hidden="false" customHeight="false" outlineLevel="0" collapsed="false">
      <c r="A24" s="36"/>
      <c r="B24" s="41"/>
      <c r="C24" s="42"/>
      <c r="D24" s="42"/>
      <c r="E24" s="42"/>
      <c r="F24" s="42"/>
      <c r="G24" s="42"/>
      <c r="H24" s="42"/>
      <c r="I24" s="42"/>
      <c r="J24" s="42"/>
      <c r="K24" s="42"/>
      <c r="L24" s="10"/>
      <c r="M24" s="42"/>
      <c r="N24" s="42"/>
      <c r="O24" s="42"/>
      <c r="P24" s="42"/>
      <c r="Q24" s="42"/>
      <c r="R24" s="42"/>
      <c r="S24" s="42"/>
      <c r="T24" s="42"/>
      <c r="U24" s="77"/>
      <c r="V24" s="42"/>
      <c r="W24" s="50"/>
      <c r="X24" s="30"/>
      <c r="Y24" s="30"/>
      <c r="Z24" s="30"/>
      <c r="AA24" s="30"/>
      <c r="AB24" s="30"/>
      <c r="AC24" s="30"/>
    </row>
    <row r="25" customFormat="false" ht="15" hidden="false" customHeight="false" outlineLevel="0" collapsed="false">
      <c r="A25" s="36"/>
      <c r="B25" s="41"/>
      <c r="C25" s="51" t="s">
        <v>85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77"/>
      <c r="V25" s="42"/>
      <c r="W25" s="50"/>
      <c r="X25" s="30"/>
      <c r="Y25" s="30"/>
      <c r="Z25" s="30"/>
      <c r="AA25" s="30"/>
      <c r="AB25" s="30"/>
      <c r="AC25" s="30"/>
    </row>
    <row r="26" customFormat="false" ht="15.75" hidden="false" customHeight="false" outlineLevel="0" collapsed="false">
      <c r="A26" s="36"/>
      <c r="B26" s="41"/>
      <c r="C26" s="42"/>
      <c r="D26" s="42"/>
      <c r="E26" s="42"/>
      <c r="F26" s="42"/>
      <c r="G26" s="42"/>
      <c r="H26" s="42"/>
      <c r="I26" s="42"/>
      <c r="J26" s="42"/>
      <c r="K26" s="42"/>
      <c r="L26" s="10"/>
      <c r="M26" s="42"/>
      <c r="N26" s="42"/>
      <c r="O26" s="42"/>
      <c r="P26" s="42"/>
      <c r="Q26" s="42"/>
      <c r="R26" s="42"/>
      <c r="S26" s="42"/>
      <c r="T26" s="42"/>
      <c r="U26" s="77"/>
      <c r="V26" s="42"/>
      <c r="W26" s="50"/>
      <c r="X26" s="30"/>
      <c r="Y26" s="30"/>
      <c r="Z26" s="30"/>
      <c r="AA26" s="30"/>
      <c r="AB26" s="30"/>
      <c r="AC26" s="30"/>
    </row>
    <row r="27" customFormat="false" ht="15.75" hidden="false" customHeight="false" outlineLevel="0" collapsed="false">
      <c r="A27" s="36"/>
      <c r="B27" s="41"/>
      <c r="C27" s="42"/>
      <c r="D27" s="42"/>
      <c r="E27" s="42"/>
      <c r="F27" s="52" t="s">
        <v>86</v>
      </c>
      <c r="G27" s="86" t="str">
        <f aca="false">D28</f>
        <v>Francia</v>
      </c>
      <c r="H27" s="87" t="n">
        <v>3</v>
      </c>
      <c r="I27" s="88" t="n">
        <v>0</v>
      </c>
      <c r="J27" s="89" t="str">
        <f aca="false">D29</f>
        <v>Australia</v>
      </c>
      <c r="K27" s="76"/>
      <c r="L27" s="76"/>
      <c r="M27" s="76"/>
      <c r="N27" s="57" t="s">
        <v>55</v>
      </c>
      <c r="O27" s="58" t="s">
        <v>56</v>
      </c>
      <c r="P27" s="58" t="s">
        <v>57</v>
      </c>
      <c r="Q27" s="58" t="s">
        <v>58</v>
      </c>
      <c r="R27" s="58" t="s">
        <v>59</v>
      </c>
      <c r="S27" s="58" t="s">
        <v>60</v>
      </c>
      <c r="T27" s="59" t="s">
        <v>61</v>
      </c>
      <c r="U27" s="90"/>
      <c r="V27" s="91"/>
      <c r="W27" s="50"/>
      <c r="X27" s="30"/>
      <c r="Y27" s="30"/>
      <c r="Z27" s="30"/>
      <c r="AA27" s="30"/>
      <c r="AB27" s="30"/>
      <c r="AC27" s="30"/>
    </row>
    <row r="28" customFormat="false" ht="15" hidden="false" customHeight="false" outlineLevel="0" collapsed="false">
      <c r="A28" s="36"/>
      <c r="B28" s="41"/>
      <c r="C28" s="42"/>
      <c r="D28" s="10" t="s">
        <v>87</v>
      </c>
      <c r="E28" s="42"/>
      <c r="F28" s="52" t="s">
        <v>88</v>
      </c>
      <c r="G28" s="75" t="str">
        <f aca="false">D30</f>
        <v>Perú</v>
      </c>
      <c r="H28" s="92" t="n">
        <v>2</v>
      </c>
      <c r="I28" s="93" t="n">
        <v>1</v>
      </c>
      <c r="J28" s="94" t="str">
        <f aca="false">D31</f>
        <v>Dinamarca</v>
      </c>
      <c r="K28" s="76"/>
      <c r="L28" s="57" t="s">
        <v>64</v>
      </c>
      <c r="M28" s="65" t="str">
        <f aca="false">IF('No modificar!!'!AJ24=3,'No modificar!!'!U24,IF('No modificar!!'!AJ25=3,'No modificar!!'!U25,IF('No modificar!!'!AJ26=3,'No modificar!!'!U26,'No modificar!!'!U27)))</f>
        <v>Francia</v>
      </c>
      <c r="N28" s="66" t="n">
        <f aca="false">IF('No modificar!!'!AJ24=3,'No modificar!!'!V24,IF('No modificar!!'!AJ25=3,'No modificar!!'!V25,IF('No modificar!!'!AJ26=3,'No modificar!!'!V26,'No modificar!!'!V27)))</f>
        <v>3</v>
      </c>
      <c r="O28" s="67" t="n">
        <f aca="false">IF('No modificar!!'!AJ24=3,'No modificar!!'!W24,IF('No modificar!!'!AJ25=3,'No modificar!!'!W25,IF('No modificar!!'!AJ26=3,'No modificar!!'!W26,'No modificar!!'!W27)))</f>
        <v>0</v>
      </c>
      <c r="P28" s="67" t="n">
        <f aca="false">IF('No modificar!!'!AJ24=3,'No modificar!!'!X24,IF('No modificar!!'!AJ25=3,'No modificar!!'!X25,IF('No modificar!!'!AJ26=3,'No modificar!!'!X26,'No modificar!!'!X27)))</f>
        <v>0</v>
      </c>
      <c r="Q28" s="67" t="n">
        <f aca="false">IF('No modificar!!'!AJ24=3,'No modificar!!'!Y24,IF('No modificar!!'!AJ25=3,'No modificar!!'!Y25,IF('No modificar!!'!AJ26=3,'No modificar!!'!Y26,'No modificar!!'!Y27)))</f>
        <v>8</v>
      </c>
      <c r="R28" s="67" t="n">
        <f aca="false">IF('No modificar!!'!AJ24=3,'No modificar!!'!Z24,IF('No modificar!!'!AJ25=3,'No modificar!!'!Z25,IF('No modificar!!'!AJ26=3,'No modificar!!'!Z26,'No modificar!!'!Z27)))</f>
        <v>1</v>
      </c>
      <c r="S28" s="67" t="n">
        <f aca="false">IF('No modificar!!'!AJ24=3,'No modificar!!'!AA24,IF('No modificar!!'!AJ25=3,'No modificar!!'!AA25,IF('No modificar!!'!AJ26=3,'No modificar!!'!AA26,'No modificar!!'!AA27)))</f>
        <v>7</v>
      </c>
      <c r="T28" s="65" t="n">
        <f aca="false">IF('No modificar!!'!AJ24=3,'No modificar!!'!AB24,IF('No modificar!!'!AJ25=3,'No modificar!!'!AB25,IF('No modificar!!'!AJ26=3,'No modificar!!'!AB26,'No modificar!!'!AB27)))</f>
        <v>9</v>
      </c>
      <c r="U28" s="68" t="str">
        <f aca="false">IF(AND(T28=T29,S28=S29,Q28=Q29),"!!"," ")</f>
        <v> </v>
      </c>
      <c r="V28" s="69" t="str">
        <f aca="false">IF(AND(T28=T29,S28=S29,Q28=Q29),"El 1° se decide por Fair Play"," ")</f>
        <v> </v>
      </c>
      <c r="W28" s="50"/>
      <c r="X28" s="30"/>
      <c r="Y28" s="30"/>
      <c r="Z28" s="30"/>
      <c r="AA28" s="30"/>
      <c r="AB28" s="30"/>
      <c r="AC28" s="30"/>
    </row>
    <row r="29" customFormat="false" ht="15" hidden="false" customHeight="false" outlineLevel="0" collapsed="false">
      <c r="A29" s="36"/>
      <c r="B29" s="41"/>
      <c r="C29" s="42"/>
      <c r="D29" s="10" t="s">
        <v>89</v>
      </c>
      <c r="E29" s="42"/>
      <c r="F29" s="52" t="s">
        <v>90</v>
      </c>
      <c r="G29" s="75" t="str">
        <f aca="false">D28</f>
        <v>Francia</v>
      </c>
      <c r="H29" s="92" t="n">
        <v>2</v>
      </c>
      <c r="I29" s="93" t="n">
        <v>1</v>
      </c>
      <c r="J29" s="94" t="str">
        <f aca="false">D30</f>
        <v>Perú</v>
      </c>
      <c r="K29" s="76"/>
      <c r="L29" s="70" t="s">
        <v>67</v>
      </c>
      <c r="M29" s="71" t="str">
        <f aca="false">IF('No modificar!!'!AJ24=2,'No modificar!!'!U24,IF('No modificar!!'!AJ25=2,'No modificar!!'!U25,IF('No modificar!!'!AJ26=2,'No modificar!!'!U26,'No modificar!!'!U27)))</f>
        <v>Perú</v>
      </c>
      <c r="N29" s="72" t="n">
        <f aca="false">IF('No modificar!!'!AJ24=2,'No modificar!!'!V24,IF('No modificar!!'!AJ25=2,'No modificar!!'!V25,IF('No modificar!!'!AJ26=2,'No modificar!!'!V26,'No modificar!!'!V27)))</f>
        <v>2</v>
      </c>
      <c r="O29" s="73" t="n">
        <f aca="false">IF('No modificar!!'!AJ24=2,'No modificar!!'!W24,IF('No modificar!!'!AJ25=2,'No modificar!!'!W25,IF('No modificar!!'!AJ26=2,'No modificar!!'!W26,'No modificar!!'!W27)))</f>
        <v>0</v>
      </c>
      <c r="P29" s="73" t="n">
        <f aca="false">IF('No modificar!!'!AJ24=2,'No modificar!!'!X24,IF('No modificar!!'!AJ25=2,'No modificar!!'!X25,IF('No modificar!!'!AJ26=2,'No modificar!!'!X26,'No modificar!!'!X27)))</f>
        <v>1</v>
      </c>
      <c r="Q29" s="73" t="n">
        <f aca="false">IF('No modificar!!'!AJ24=2,'No modificar!!'!Y24,IF('No modificar!!'!AJ25=2,'No modificar!!'!Y25,IF('No modificar!!'!AJ26=2,'No modificar!!'!Y26,'No modificar!!'!Y27)))</f>
        <v>5</v>
      </c>
      <c r="R29" s="73" t="n">
        <f aca="false">IF('No modificar!!'!AJ24=2,'No modificar!!'!Z24,IF('No modificar!!'!AJ25=2,'No modificar!!'!Z25,IF('No modificar!!'!AJ26=2,'No modificar!!'!Z26,'No modificar!!'!Z27)))</f>
        <v>3</v>
      </c>
      <c r="S29" s="73" t="n">
        <f aca="false">IF('No modificar!!'!AJ24=2,'No modificar!!'!AA24,IF('No modificar!!'!AJ25=2,'No modificar!!'!AA25,IF('No modificar!!'!AJ26=2,'No modificar!!'!AA26,'No modificar!!'!AA27)))</f>
        <v>2</v>
      </c>
      <c r="T29" s="71" t="n">
        <f aca="false">IF('No modificar!!'!AJ24=2,'No modificar!!'!AB24,IF('No modificar!!'!AJ25=2,'No modificar!!'!AB25,IF('No modificar!!'!AJ26=2,'No modificar!!'!AB26,'No modificar!!'!AB27)))</f>
        <v>6</v>
      </c>
      <c r="U29" s="68" t="str">
        <f aca="false">IF(AND(T29=T30,S29=S30,Q29=Q30),"!!"," ")</f>
        <v> </v>
      </c>
      <c r="V29" s="69" t="str">
        <f aca="false">IF(AND(T29=T30,S29=S30,Q29=Q30),"El 2° se decide por Fair Play"," ")</f>
        <v> </v>
      </c>
      <c r="W29" s="50"/>
      <c r="X29" s="30"/>
      <c r="Y29" s="30"/>
      <c r="Z29" s="30"/>
      <c r="AA29" s="30"/>
      <c r="AB29" s="30"/>
      <c r="AC29" s="30"/>
    </row>
    <row r="30" customFormat="false" ht="15" hidden="false" customHeight="false" outlineLevel="0" collapsed="false">
      <c r="A30" s="36"/>
      <c r="B30" s="41"/>
      <c r="C30" s="42"/>
      <c r="D30" s="10" t="s">
        <v>91</v>
      </c>
      <c r="E30" s="42"/>
      <c r="F30" s="52" t="s">
        <v>92</v>
      </c>
      <c r="G30" s="75" t="str">
        <f aca="false">D29</f>
        <v>Australia</v>
      </c>
      <c r="H30" s="92" t="n">
        <v>1</v>
      </c>
      <c r="I30" s="93" t="n">
        <v>1</v>
      </c>
      <c r="J30" s="94" t="str">
        <f aca="false">D31</f>
        <v>Dinamarca</v>
      </c>
      <c r="K30" s="76"/>
      <c r="L30" s="70" t="s">
        <v>70</v>
      </c>
      <c r="M30" s="74" t="str">
        <f aca="false">IF('No modificar!!'!AJ24=1,'No modificar!!'!U24,IF('No modificar!!'!AJ25=1,'No modificar!!'!U25,IF('No modificar!!'!AJ26=1,'No modificar!!'!U26,'No modificar!!'!U27)))</f>
        <v>Dinamarca</v>
      </c>
      <c r="N30" s="75" t="n">
        <f aca="false">IF('No modificar!!'!AJ24=1,'No modificar!!'!V24,IF('No modificar!!'!AJ25=1,'No modificar!!'!V25,IF('No modificar!!'!AJ26=1,'No modificar!!'!V26,'No modificar!!'!V27)))</f>
        <v>0</v>
      </c>
      <c r="O30" s="76" t="n">
        <f aca="false">IF('No modificar!!'!AJ24=1,'No modificar!!'!W24,IF('No modificar!!'!AJ25=1,'No modificar!!'!W25,IF('No modificar!!'!AJ26=1,'No modificar!!'!W26,'No modificar!!'!W27)))</f>
        <v>1</v>
      </c>
      <c r="P30" s="76" t="n">
        <f aca="false">IF('No modificar!!'!AJ24=1,'No modificar!!'!X24,IF('No modificar!!'!AJ25=1,'No modificar!!'!X25,IF('No modificar!!'!AJ26=1,'No modificar!!'!X26,'No modificar!!'!X27)))</f>
        <v>2</v>
      </c>
      <c r="Q30" s="76" t="n">
        <f aca="false">IF('No modificar!!'!AJ24=1,'No modificar!!'!Y24,IF('No modificar!!'!AJ25=1,'No modificar!!'!Y25,IF('No modificar!!'!AJ26=1,'No modificar!!'!Y26,'No modificar!!'!Y27)))</f>
        <v>2</v>
      </c>
      <c r="R30" s="76" t="n">
        <f aca="false">IF('No modificar!!'!AJ24=1,'No modificar!!'!Z24,IF('No modificar!!'!AJ25=1,'No modificar!!'!Z25,IF('No modificar!!'!AJ26=1,'No modificar!!'!Z26,'No modificar!!'!Z27)))</f>
        <v>6</v>
      </c>
      <c r="S30" s="76" t="n">
        <f aca="false">IF('No modificar!!'!AJ24=1,'No modificar!!'!AA24,IF('No modificar!!'!AJ25=1,'No modificar!!'!AA25,IF('No modificar!!'!AJ26=1,'No modificar!!'!AA26,'No modificar!!'!AA27)))</f>
        <v>-4</v>
      </c>
      <c r="T30" s="74" t="n">
        <f aca="false">IF('No modificar!!'!AJ24=1,'No modificar!!'!AB24,IF('No modificar!!'!AJ25=1,'No modificar!!'!AB25,IF('No modificar!!'!AJ26=1,'No modificar!!'!AB26,'No modificar!!'!AB27)))</f>
        <v>1</v>
      </c>
      <c r="U30" s="90"/>
      <c r="V30" s="91"/>
      <c r="W30" s="50"/>
      <c r="X30" s="30"/>
      <c r="Y30" s="30"/>
      <c r="Z30" s="30"/>
      <c r="AA30" s="30"/>
      <c r="AB30" s="30"/>
      <c r="AC30" s="30"/>
    </row>
    <row r="31" customFormat="false" ht="15.75" hidden="false" customHeight="false" outlineLevel="0" collapsed="false">
      <c r="A31" s="36"/>
      <c r="B31" s="41"/>
      <c r="C31" s="42"/>
      <c r="D31" s="10" t="s">
        <v>93</v>
      </c>
      <c r="E31" s="42"/>
      <c r="F31" s="52" t="s">
        <v>94</v>
      </c>
      <c r="G31" s="75" t="str">
        <f aca="false">D28</f>
        <v>Francia</v>
      </c>
      <c r="H31" s="92" t="n">
        <v>3</v>
      </c>
      <c r="I31" s="93" t="n">
        <v>0</v>
      </c>
      <c r="J31" s="94" t="str">
        <f aca="false">D31</f>
        <v>Dinamarca</v>
      </c>
      <c r="K31" s="76"/>
      <c r="L31" s="78" t="s">
        <v>72</v>
      </c>
      <c r="M31" s="79" t="str">
        <f aca="false">IF('No modificar!!'!AJ24=0,'No modificar!!'!U24,IF('No modificar!!'!AJ25=0,'No modificar!!'!U25,IF('No modificar!!'!AJ26=0,'No modificar!!'!U26,'No modificar!!'!U27)))</f>
        <v>Australia</v>
      </c>
      <c r="N31" s="80" t="n">
        <f aca="false">IF('No modificar!!'!AJ24=0,'No modificar!!'!V24,IF('No modificar!!'!AJ25=0,'No modificar!!'!V25,IF('No modificar!!'!AJ26=0,'No modificar!!'!V26,'No modificar!!'!V27)))</f>
        <v>0</v>
      </c>
      <c r="O31" s="81" t="n">
        <f aca="false">IF('No modificar!!'!AJ24=0,'No modificar!!'!W24,IF('No modificar!!'!AJ25=0,'No modificar!!'!W25,IF('No modificar!!'!AJ26=0,'No modificar!!'!W26,'No modificar!!'!W27)))</f>
        <v>1</v>
      </c>
      <c r="P31" s="81" t="n">
        <f aca="false">IF('No modificar!!'!AJ24=0,'No modificar!!'!X24,IF('No modificar!!'!AJ25=0,'No modificar!!'!X25,IF('No modificar!!'!AJ26=0,'No modificar!!'!X26,'No modificar!!'!X27)))</f>
        <v>2</v>
      </c>
      <c r="Q31" s="81" t="n">
        <f aca="false">IF('No modificar!!'!AJ24=0,'No modificar!!'!Y24,IF('No modificar!!'!AJ25=0,'No modificar!!'!Y25,IF('No modificar!!'!AJ26=0,'No modificar!!'!Y26,'No modificar!!'!Y27)))</f>
        <v>1</v>
      </c>
      <c r="R31" s="81" t="n">
        <f aca="false">IF('No modificar!!'!AJ24=0,'No modificar!!'!Z24,IF('No modificar!!'!AJ25=0,'No modificar!!'!Z25,IF('No modificar!!'!AJ26=0,'No modificar!!'!Z26,'No modificar!!'!Z27)))</f>
        <v>6</v>
      </c>
      <c r="S31" s="81" t="n">
        <f aca="false">IF('No modificar!!'!AJ24=0,'No modificar!!'!AA24,IF('No modificar!!'!AJ25=0,'No modificar!!'!AA25,IF('No modificar!!'!AJ26=0,'No modificar!!'!AA26,'No modificar!!'!AA27)))</f>
        <v>-5</v>
      </c>
      <c r="T31" s="79" t="n">
        <f aca="false">IF('No modificar!!'!AJ24=0,'No modificar!!'!AB24,IF('No modificar!!'!AJ25=0,'No modificar!!'!AB25,IF('No modificar!!'!AJ26=0,'No modificar!!'!AB26,'No modificar!!'!AB27)))</f>
        <v>1</v>
      </c>
      <c r="U31" s="90"/>
      <c r="V31" s="91"/>
      <c r="W31" s="50"/>
      <c r="X31" s="30"/>
      <c r="Y31" s="30"/>
      <c r="Z31" s="30"/>
      <c r="AA31" s="30"/>
      <c r="AB31" s="30"/>
      <c r="AC31" s="30"/>
    </row>
    <row r="32" customFormat="false" ht="15.75" hidden="false" customHeight="false" outlineLevel="0" collapsed="false">
      <c r="A32" s="36"/>
      <c r="B32" s="41"/>
      <c r="C32" s="42"/>
      <c r="D32" s="42"/>
      <c r="E32" s="42"/>
      <c r="F32" s="52" t="s">
        <v>95</v>
      </c>
      <c r="G32" s="80" t="str">
        <f aca="false">D29</f>
        <v>Australia</v>
      </c>
      <c r="H32" s="95" t="n">
        <v>0</v>
      </c>
      <c r="I32" s="96" t="n">
        <v>2</v>
      </c>
      <c r="J32" s="97" t="str">
        <f aca="false">D30</f>
        <v>Perú</v>
      </c>
      <c r="K32" s="76"/>
      <c r="L32" s="76"/>
      <c r="M32" s="91"/>
      <c r="N32" s="91"/>
      <c r="O32" s="91"/>
      <c r="P32" s="91"/>
      <c r="Q32" s="91"/>
      <c r="R32" s="91"/>
      <c r="S32" s="91"/>
      <c r="T32" s="91"/>
      <c r="U32" s="90"/>
      <c r="V32" s="91"/>
      <c r="W32" s="50"/>
      <c r="X32" s="30"/>
      <c r="Y32" s="30"/>
      <c r="Z32" s="30"/>
      <c r="AA32" s="30"/>
      <c r="AB32" s="30"/>
      <c r="AC32" s="30"/>
    </row>
    <row r="33" customFormat="false" ht="15" hidden="false" customHeight="false" outlineLevel="0" collapsed="false">
      <c r="A33" s="36"/>
      <c r="B33" s="41"/>
      <c r="C33" s="42"/>
      <c r="D33" s="42"/>
      <c r="E33" s="42"/>
      <c r="F33" s="42"/>
      <c r="G33" s="42"/>
      <c r="H33" s="42"/>
      <c r="I33" s="42"/>
      <c r="J33" s="42"/>
      <c r="K33" s="42"/>
      <c r="L33" s="10"/>
      <c r="M33" s="42"/>
      <c r="N33" s="42"/>
      <c r="O33" s="42"/>
      <c r="P33" s="42"/>
      <c r="Q33" s="42"/>
      <c r="R33" s="42"/>
      <c r="S33" s="42"/>
      <c r="T33" s="42"/>
      <c r="U33" s="77"/>
      <c r="V33" s="42"/>
      <c r="W33" s="50"/>
      <c r="X33" s="30"/>
      <c r="Y33" s="30"/>
      <c r="Z33" s="30"/>
      <c r="AA33" s="30"/>
      <c r="AB33" s="30"/>
      <c r="AC33" s="30"/>
    </row>
    <row r="34" customFormat="false" ht="15" hidden="false" customHeight="false" outlineLevel="0" collapsed="false">
      <c r="B34" s="41"/>
      <c r="C34" s="42"/>
      <c r="D34" s="42"/>
      <c r="E34" s="42"/>
      <c r="F34" s="42"/>
      <c r="G34" s="42"/>
      <c r="H34" s="42"/>
      <c r="I34" s="42"/>
      <c r="J34" s="42"/>
      <c r="K34" s="42"/>
      <c r="L34" s="10"/>
      <c r="M34" s="42"/>
      <c r="N34" s="42"/>
      <c r="O34" s="42"/>
      <c r="P34" s="42"/>
      <c r="Q34" s="42"/>
      <c r="R34" s="42"/>
      <c r="S34" s="42"/>
      <c r="T34" s="42"/>
      <c r="U34" s="77"/>
      <c r="V34" s="42"/>
      <c r="W34" s="50"/>
      <c r="X34" s="30"/>
      <c r="Y34" s="30"/>
      <c r="Z34" s="30"/>
      <c r="AA34" s="30"/>
      <c r="AB34" s="30"/>
      <c r="AC34" s="30"/>
    </row>
    <row r="35" customFormat="false" ht="15" hidden="false" customHeight="false" outlineLevel="0" collapsed="false">
      <c r="B35" s="41"/>
      <c r="C35" s="51" t="s">
        <v>96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77"/>
      <c r="V35" s="42"/>
      <c r="W35" s="50"/>
      <c r="X35" s="30"/>
      <c r="Y35" s="30"/>
      <c r="Z35" s="30"/>
      <c r="AA35" s="30"/>
      <c r="AB35" s="30"/>
      <c r="AC35" s="30"/>
    </row>
    <row r="36" customFormat="false" ht="15.75" hidden="false" customHeight="false" outlineLevel="0" collapsed="false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10"/>
      <c r="M36" s="42"/>
      <c r="N36" s="42"/>
      <c r="O36" s="42"/>
      <c r="P36" s="42"/>
      <c r="Q36" s="42"/>
      <c r="R36" s="42"/>
      <c r="S36" s="42"/>
      <c r="T36" s="42"/>
      <c r="U36" s="77"/>
      <c r="V36" s="42"/>
      <c r="W36" s="50"/>
      <c r="X36" s="30"/>
      <c r="Y36" s="30"/>
      <c r="Z36" s="30"/>
      <c r="AA36" s="30"/>
      <c r="AB36" s="30"/>
      <c r="AC36" s="30"/>
    </row>
    <row r="37" customFormat="false" ht="15.75" hidden="false" customHeight="false" outlineLevel="0" collapsed="false">
      <c r="B37" s="41"/>
      <c r="C37" s="42"/>
      <c r="D37" s="42"/>
      <c r="E37" s="42"/>
      <c r="F37" s="52" t="s">
        <v>97</v>
      </c>
      <c r="G37" s="86" t="str">
        <f aca="false">D38</f>
        <v>Argentina</v>
      </c>
      <c r="H37" s="87" t="n">
        <v>3</v>
      </c>
      <c r="I37" s="88" t="n">
        <v>0</v>
      </c>
      <c r="J37" s="89" t="str">
        <f aca="false">D39</f>
        <v>Islandia</v>
      </c>
      <c r="K37" s="76"/>
      <c r="L37" s="76"/>
      <c r="M37" s="76"/>
      <c r="N37" s="57" t="s">
        <v>55</v>
      </c>
      <c r="O37" s="58" t="s">
        <v>56</v>
      </c>
      <c r="P37" s="58" t="s">
        <v>57</v>
      </c>
      <c r="Q37" s="58" t="s">
        <v>58</v>
      </c>
      <c r="R37" s="58" t="s">
        <v>59</v>
      </c>
      <c r="S37" s="58" t="s">
        <v>60</v>
      </c>
      <c r="T37" s="59" t="s">
        <v>61</v>
      </c>
      <c r="U37" s="90"/>
      <c r="V37" s="91"/>
      <c r="W37" s="50"/>
      <c r="X37" s="30"/>
      <c r="Y37" s="30"/>
      <c r="Z37" s="30"/>
      <c r="AA37" s="30"/>
      <c r="AB37" s="30"/>
      <c r="AC37" s="30"/>
    </row>
    <row r="38" customFormat="false" ht="15" hidden="false" customHeight="false" outlineLevel="0" collapsed="false">
      <c r="B38" s="41"/>
      <c r="C38" s="42"/>
      <c r="D38" s="10" t="s">
        <v>28</v>
      </c>
      <c r="E38" s="42"/>
      <c r="F38" s="52" t="s">
        <v>98</v>
      </c>
      <c r="G38" s="75" t="str">
        <f aca="false">D40</f>
        <v>Croacia</v>
      </c>
      <c r="H38" s="92" t="n">
        <v>1</v>
      </c>
      <c r="I38" s="93" t="n">
        <v>1</v>
      </c>
      <c r="J38" s="94" t="str">
        <f aca="false">D41</f>
        <v>Nigeria</v>
      </c>
      <c r="K38" s="76"/>
      <c r="L38" s="57" t="s">
        <v>64</v>
      </c>
      <c r="M38" s="65" t="str">
        <f aca="false">IF('No modificar!!'!AJ34=3,'No modificar!!'!U34,IF('No modificar!!'!AJ35=3,'No modificar!!'!U35,IF('No modificar!!'!AJ36=3,'No modificar!!'!U36,'No modificar!!'!U37)))</f>
        <v>Argentina</v>
      </c>
      <c r="N38" s="66" t="n">
        <f aca="false">IF('No modificar!!'!AJ34=3,'No modificar!!'!V34,IF('No modificar!!'!AJ35=3,'No modificar!!'!V35,IF('No modificar!!'!AJ36=3,'No modificar!!'!V36,'No modificar!!'!V37)))</f>
        <v>2</v>
      </c>
      <c r="O38" s="67" t="n">
        <f aca="false">IF('No modificar!!'!AJ34=3,'No modificar!!'!W34,IF('No modificar!!'!AJ35=3,'No modificar!!'!W35,IF('No modificar!!'!AJ36=3,'No modificar!!'!W36,'No modificar!!'!W37)))</f>
        <v>1</v>
      </c>
      <c r="P38" s="67" t="n">
        <f aca="false">IF('No modificar!!'!AJ34=3,'No modificar!!'!X34,IF('No modificar!!'!AJ35=3,'No modificar!!'!X35,IF('No modificar!!'!AJ36=3,'No modificar!!'!X36,'No modificar!!'!X37)))</f>
        <v>0</v>
      </c>
      <c r="Q38" s="67" t="n">
        <f aca="false">IF('No modificar!!'!AJ34=3,'No modificar!!'!Y34,IF('No modificar!!'!AJ35=3,'No modificar!!'!Y35,IF('No modificar!!'!AJ36=3,'No modificar!!'!Y36,'No modificar!!'!Y37)))</f>
        <v>7</v>
      </c>
      <c r="R38" s="67" t="n">
        <f aca="false">IF('No modificar!!'!AJ34=3,'No modificar!!'!Z34,IF('No modificar!!'!AJ35=3,'No modificar!!'!Z35,IF('No modificar!!'!AJ36=3,'No modificar!!'!Z36,'No modificar!!'!Z37)))</f>
        <v>1</v>
      </c>
      <c r="S38" s="67" t="n">
        <f aca="false">IF('No modificar!!'!AJ34=3,'No modificar!!'!AA34,IF('No modificar!!'!AJ35=3,'No modificar!!'!AA35,IF('No modificar!!'!AJ36=3,'No modificar!!'!AA36,'No modificar!!'!AA37)))</f>
        <v>6</v>
      </c>
      <c r="T38" s="65" t="n">
        <f aca="false">IF('No modificar!!'!AJ34=3,'No modificar!!'!AB34,IF('No modificar!!'!AJ35=3,'No modificar!!'!AB35,IF('No modificar!!'!AJ36=3,'No modificar!!'!AB36,'No modificar!!'!AB37)))</f>
        <v>7</v>
      </c>
      <c r="U38" s="68" t="str">
        <f aca="false">IF(AND(T38=T39,S38=S39,Q38=Q39),"!!"," ")</f>
        <v> </v>
      </c>
      <c r="V38" s="69" t="str">
        <f aca="false">IF(AND(T38=T39,S38=S39,Q38=Q39),"El 1° se decide por Fair Play"," ")</f>
        <v> </v>
      </c>
      <c r="W38" s="50"/>
      <c r="X38" s="30"/>
      <c r="Y38" s="30"/>
      <c r="Z38" s="30"/>
      <c r="AA38" s="30"/>
      <c r="AB38" s="30"/>
      <c r="AC38" s="30"/>
    </row>
    <row r="39" customFormat="false" ht="15" hidden="false" customHeight="false" outlineLevel="0" collapsed="false">
      <c r="B39" s="41"/>
      <c r="C39" s="42"/>
      <c r="D39" s="10" t="s">
        <v>99</v>
      </c>
      <c r="E39" s="42"/>
      <c r="F39" s="52" t="s">
        <v>100</v>
      </c>
      <c r="G39" s="75" t="str">
        <f aca="false">D38</f>
        <v>Argentina</v>
      </c>
      <c r="H39" s="92" t="n">
        <v>3</v>
      </c>
      <c r="I39" s="93" t="n">
        <v>0</v>
      </c>
      <c r="J39" s="94" t="str">
        <f aca="false">D40</f>
        <v>Croacia</v>
      </c>
      <c r="K39" s="76"/>
      <c r="L39" s="70" t="s">
        <v>67</v>
      </c>
      <c r="M39" s="71" t="str">
        <f aca="false">IF('No modificar!!'!AJ34=2,'No modificar!!'!U34,IF('No modificar!!'!AJ35=2,'No modificar!!'!U35,IF('No modificar!!'!AJ36=2,'No modificar!!'!U36,'No modificar!!'!U37)))</f>
        <v>Nigeria</v>
      </c>
      <c r="N39" s="72" t="n">
        <f aca="false">IF('No modificar!!'!AJ34=2,'No modificar!!'!V34,IF('No modificar!!'!AJ35=2,'No modificar!!'!V35,IF('No modificar!!'!AJ36=2,'No modificar!!'!V36,'No modificar!!'!V37)))</f>
        <v>0</v>
      </c>
      <c r="O39" s="73" t="n">
        <f aca="false">IF('No modificar!!'!AJ34=2,'No modificar!!'!W34,IF('No modificar!!'!AJ35=2,'No modificar!!'!W35,IF('No modificar!!'!AJ36=2,'No modificar!!'!W36,'No modificar!!'!W37)))</f>
        <v>3</v>
      </c>
      <c r="P39" s="73" t="n">
        <f aca="false">IF('No modificar!!'!AJ34=2,'No modificar!!'!X34,IF('No modificar!!'!AJ35=2,'No modificar!!'!X35,IF('No modificar!!'!AJ36=2,'No modificar!!'!X36,'No modificar!!'!X37)))</f>
        <v>0</v>
      </c>
      <c r="Q39" s="73" t="n">
        <f aca="false">IF('No modificar!!'!AJ34=2,'No modificar!!'!Y34,IF('No modificar!!'!AJ35=2,'No modificar!!'!Y35,IF('No modificar!!'!AJ36=2,'No modificar!!'!Y36,'No modificar!!'!Y37)))</f>
        <v>3</v>
      </c>
      <c r="R39" s="73" t="n">
        <f aca="false">IF('No modificar!!'!AJ34=2,'No modificar!!'!Z34,IF('No modificar!!'!AJ35=2,'No modificar!!'!Z35,IF('No modificar!!'!AJ36=2,'No modificar!!'!Z36,'No modificar!!'!Z37)))</f>
        <v>3</v>
      </c>
      <c r="S39" s="73" t="n">
        <f aca="false">IF('No modificar!!'!AJ34=2,'No modificar!!'!AA34,IF('No modificar!!'!AJ35=2,'No modificar!!'!AA35,IF('No modificar!!'!AJ36=2,'No modificar!!'!AA36,'No modificar!!'!AA37)))</f>
        <v>0</v>
      </c>
      <c r="T39" s="71" t="n">
        <f aca="false">IF('No modificar!!'!AJ34=2,'No modificar!!'!AB34,IF('No modificar!!'!AJ35=2,'No modificar!!'!AB35,IF('No modificar!!'!AJ36=2,'No modificar!!'!AB36,'No modificar!!'!AB37)))</f>
        <v>3</v>
      </c>
      <c r="U39" s="68" t="str">
        <f aca="false">IF(AND(T39=T40,S39=S40,Q39=Q40),"!!"," ")</f>
        <v> </v>
      </c>
      <c r="V39" s="69" t="str">
        <f aca="false">IF(AND(T39=T40,S39=S40,Q39=Q40),"El 2° se decide por Fair Play"," ")</f>
        <v> </v>
      </c>
      <c r="W39" s="50"/>
      <c r="X39" s="30"/>
      <c r="Y39" s="30"/>
      <c r="Z39" s="30"/>
      <c r="AA39" s="30"/>
      <c r="AB39" s="30"/>
      <c r="AC39" s="30"/>
    </row>
    <row r="40" customFormat="false" ht="15" hidden="false" customHeight="false" outlineLevel="0" collapsed="false">
      <c r="B40" s="41"/>
      <c r="C40" s="42"/>
      <c r="D40" s="10" t="s">
        <v>101</v>
      </c>
      <c r="E40" s="42"/>
      <c r="F40" s="52" t="s">
        <v>102</v>
      </c>
      <c r="G40" s="75" t="str">
        <f aca="false">D39</f>
        <v>Islandia</v>
      </c>
      <c r="H40" s="92" t="n">
        <v>1</v>
      </c>
      <c r="I40" s="93" t="n">
        <v>1</v>
      </c>
      <c r="J40" s="94" t="str">
        <f aca="false">D41</f>
        <v>Nigeria</v>
      </c>
      <c r="K40" s="76"/>
      <c r="L40" s="70" t="s">
        <v>70</v>
      </c>
      <c r="M40" s="74" t="str">
        <f aca="false">IF('No modificar!!'!AJ34=1,'No modificar!!'!U34,IF('No modificar!!'!AJ35=1,'No modificar!!'!U35,IF('No modificar!!'!AJ36=1,'No modificar!!'!U36,'No modificar!!'!U37)))</f>
        <v>Islandia</v>
      </c>
      <c r="N40" s="75" t="n">
        <f aca="false">IF('No modificar!!'!AJ34=1,'No modificar!!'!V34,IF('No modificar!!'!AJ35=1,'No modificar!!'!V35,IF('No modificar!!'!AJ36=1,'No modificar!!'!V36,'No modificar!!'!V37)))</f>
        <v>0</v>
      </c>
      <c r="O40" s="76" t="n">
        <f aca="false">IF('No modificar!!'!AJ34=1,'No modificar!!'!W34,IF('No modificar!!'!AJ35=1,'No modificar!!'!W35,IF('No modificar!!'!AJ36=1,'No modificar!!'!W36,'No modificar!!'!W37)))</f>
        <v>2</v>
      </c>
      <c r="P40" s="76" t="n">
        <f aca="false">IF('No modificar!!'!AJ34=1,'No modificar!!'!X34,IF('No modificar!!'!AJ35=1,'No modificar!!'!X35,IF('No modificar!!'!AJ36=1,'No modificar!!'!X36,'No modificar!!'!X37)))</f>
        <v>1</v>
      </c>
      <c r="Q40" s="76" t="n">
        <f aca="false">IF('No modificar!!'!AJ34=1,'No modificar!!'!Y34,IF('No modificar!!'!AJ35=1,'No modificar!!'!Y35,IF('No modificar!!'!AJ36=1,'No modificar!!'!Y36,'No modificar!!'!Y37)))</f>
        <v>1</v>
      </c>
      <c r="R40" s="76" t="n">
        <f aca="false">IF('No modificar!!'!AJ34=1,'No modificar!!'!Z34,IF('No modificar!!'!AJ35=1,'No modificar!!'!Z35,IF('No modificar!!'!AJ36=1,'No modificar!!'!Z36,'No modificar!!'!Z37)))</f>
        <v>4</v>
      </c>
      <c r="S40" s="76" t="n">
        <f aca="false">IF('No modificar!!'!AJ34=1,'No modificar!!'!AA34,IF('No modificar!!'!AJ35=1,'No modificar!!'!AA35,IF('No modificar!!'!AJ36=1,'No modificar!!'!AA36,'No modificar!!'!AA37)))</f>
        <v>-3</v>
      </c>
      <c r="T40" s="74" t="n">
        <f aca="false">IF('No modificar!!'!AJ34=1,'No modificar!!'!AB34,IF('No modificar!!'!AJ35=1,'No modificar!!'!AB35,IF('No modificar!!'!AJ36=1,'No modificar!!'!AB36,'No modificar!!'!AB37)))</f>
        <v>2</v>
      </c>
      <c r="U40" s="68"/>
      <c r="V40" s="69"/>
      <c r="W40" s="50"/>
      <c r="X40" s="30"/>
      <c r="Y40" s="30"/>
      <c r="Z40" s="30"/>
      <c r="AA40" s="30"/>
      <c r="AB40" s="30"/>
      <c r="AC40" s="30"/>
    </row>
    <row r="41" customFormat="false" ht="15.75" hidden="false" customHeight="false" outlineLevel="0" collapsed="false">
      <c r="B41" s="41"/>
      <c r="C41" s="42"/>
      <c r="D41" s="10" t="s">
        <v>103</v>
      </c>
      <c r="E41" s="42"/>
      <c r="F41" s="52" t="s">
        <v>104</v>
      </c>
      <c r="G41" s="75" t="str">
        <f aca="false">D38</f>
        <v>Argentina</v>
      </c>
      <c r="H41" s="92" t="n">
        <v>1</v>
      </c>
      <c r="I41" s="93" t="n">
        <v>1</v>
      </c>
      <c r="J41" s="94" t="str">
        <f aca="false">D41</f>
        <v>Nigeria</v>
      </c>
      <c r="K41" s="76"/>
      <c r="L41" s="78" t="s">
        <v>72</v>
      </c>
      <c r="M41" s="79" t="str">
        <f aca="false">IF('No modificar!!'!AJ34=0,'No modificar!!'!U34,IF('No modificar!!'!AJ35=0,'No modificar!!'!U35,IF('No modificar!!'!AJ36=0,'No modificar!!'!U36,'No modificar!!'!U37)))</f>
        <v>Croacia</v>
      </c>
      <c r="N41" s="80" t="n">
        <f aca="false">IF('No modificar!!'!AJ34=0,'No modificar!!'!V34,IF('No modificar!!'!AJ35=0,'No modificar!!'!V35,IF('No modificar!!'!AJ36=0,'No modificar!!'!V36,'No modificar!!'!V37)))</f>
        <v>0</v>
      </c>
      <c r="O41" s="81" t="n">
        <f aca="false">IF('No modificar!!'!AJ34=0,'No modificar!!'!W34,IF('No modificar!!'!AJ35=0,'No modificar!!'!W35,IF('No modificar!!'!AJ36=0,'No modificar!!'!W36,'No modificar!!'!W37)))</f>
        <v>2</v>
      </c>
      <c r="P41" s="81" t="n">
        <f aca="false">IF('No modificar!!'!AJ34=0,'No modificar!!'!X34,IF('No modificar!!'!AJ35=0,'No modificar!!'!X35,IF('No modificar!!'!AJ36=0,'No modificar!!'!X36,'No modificar!!'!X37)))</f>
        <v>1</v>
      </c>
      <c r="Q41" s="81" t="n">
        <f aca="false">IF('No modificar!!'!AJ34=0,'No modificar!!'!Y34,IF('No modificar!!'!AJ35=0,'No modificar!!'!Y35,IF('No modificar!!'!AJ36=0,'No modificar!!'!Y36,'No modificar!!'!Y37)))</f>
        <v>1</v>
      </c>
      <c r="R41" s="81" t="n">
        <f aca="false">IF('No modificar!!'!AJ34=0,'No modificar!!'!Z34,IF('No modificar!!'!AJ35=0,'No modificar!!'!Z35,IF('No modificar!!'!AJ36=0,'No modificar!!'!Z36,'No modificar!!'!Z37)))</f>
        <v>4</v>
      </c>
      <c r="S41" s="81" t="n">
        <f aca="false">IF('No modificar!!'!AJ34=0,'No modificar!!'!AA34,IF('No modificar!!'!AJ35=0,'No modificar!!'!AA35,IF('No modificar!!'!AJ36=0,'No modificar!!'!AA36,'No modificar!!'!AA37)))</f>
        <v>-3</v>
      </c>
      <c r="T41" s="79" t="n">
        <f aca="false">IF('No modificar!!'!AJ34=0,'No modificar!!'!AB34,IF('No modificar!!'!AJ35=0,'No modificar!!'!AB35,IF('No modificar!!'!AJ36=0,'No modificar!!'!AB36,'No modificar!!'!AB37)))</f>
        <v>2</v>
      </c>
      <c r="U41" s="68"/>
      <c r="V41" s="69"/>
      <c r="W41" s="50"/>
      <c r="X41" s="30"/>
      <c r="Y41" s="30"/>
      <c r="Z41" s="30"/>
      <c r="AA41" s="30"/>
      <c r="AB41" s="30"/>
      <c r="AC41" s="30"/>
    </row>
    <row r="42" customFormat="false" ht="15.75" hidden="false" customHeight="false" outlineLevel="0" collapsed="false">
      <c r="B42" s="41"/>
      <c r="C42" s="42"/>
      <c r="D42" s="42"/>
      <c r="E42" s="42"/>
      <c r="F42" s="52" t="s">
        <v>105</v>
      </c>
      <c r="G42" s="80" t="str">
        <f aca="false">D39</f>
        <v>Islandia</v>
      </c>
      <c r="H42" s="95" t="n">
        <v>0</v>
      </c>
      <c r="I42" s="96" t="n">
        <v>0</v>
      </c>
      <c r="J42" s="97" t="str">
        <f aca="false">D40</f>
        <v>Croacia</v>
      </c>
      <c r="K42" s="76"/>
      <c r="L42" s="76"/>
      <c r="M42" s="91"/>
      <c r="N42" s="91"/>
      <c r="O42" s="91"/>
      <c r="P42" s="91"/>
      <c r="Q42" s="91"/>
      <c r="R42" s="91"/>
      <c r="S42" s="91"/>
      <c r="T42" s="91"/>
      <c r="U42" s="68"/>
      <c r="V42" s="69"/>
      <c r="W42" s="50"/>
      <c r="X42" s="30"/>
      <c r="Y42" s="30"/>
      <c r="Z42" s="30"/>
      <c r="AA42" s="30"/>
      <c r="AB42" s="30"/>
      <c r="AC42" s="30"/>
    </row>
    <row r="43" customFormat="false" ht="15" hidden="false" customHeight="false" outlineLevel="0" collapsed="false">
      <c r="B43" s="41"/>
      <c r="C43" s="42"/>
      <c r="D43" s="42"/>
      <c r="E43" s="42"/>
      <c r="F43" s="42"/>
      <c r="G43" s="42"/>
      <c r="H43" s="42"/>
      <c r="I43" s="42"/>
      <c r="J43" s="42"/>
      <c r="K43" s="42"/>
      <c r="L43" s="10"/>
      <c r="M43" s="42"/>
      <c r="N43" s="42"/>
      <c r="O43" s="42"/>
      <c r="P43" s="42"/>
      <c r="Q43" s="42"/>
      <c r="R43" s="42"/>
      <c r="S43" s="42"/>
      <c r="T43" s="42"/>
      <c r="U43" s="98"/>
      <c r="V43" s="99"/>
      <c r="W43" s="50"/>
      <c r="X43" s="30"/>
      <c r="Y43" s="30"/>
      <c r="Z43" s="30"/>
      <c r="AA43" s="30"/>
      <c r="AB43" s="30"/>
      <c r="AC43" s="30"/>
    </row>
    <row r="44" customFormat="false" ht="15" hidden="false" customHeight="false" outlineLevel="0" collapsed="false">
      <c r="B44" s="41"/>
      <c r="C44" s="42"/>
      <c r="D44" s="42"/>
      <c r="E44" s="42"/>
      <c r="F44" s="42"/>
      <c r="G44" s="42"/>
      <c r="H44" s="42"/>
      <c r="I44" s="42"/>
      <c r="J44" s="42"/>
      <c r="K44" s="42"/>
      <c r="L44" s="10"/>
      <c r="M44" s="42"/>
      <c r="N44" s="42"/>
      <c r="O44" s="42"/>
      <c r="P44" s="42"/>
      <c r="Q44" s="42"/>
      <c r="R44" s="42"/>
      <c r="S44" s="42"/>
      <c r="T44" s="42"/>
      <c r="U44" s="98"/>
      <c r="V44" s="99"/>
      <c r="W44" s="50"/>
      <c r="X44" s="30"/>
      <c r="Y44" s="30"/>
      <c r="Z44" s="30"/>
      <c r="AA44" s="30"/>
      <c r="AB44" s="30"/>
      <c r="AC44" s="30"/>
    </row>
    <row r="45" customFormat="false" ht="15" hidden="false" customHeight="false" outlineLevel="0" collapsed="false">
      <c r="B45" s="41"/>
      <c r="C45" s="51" t="s">
        <v>106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100"/>
      <c r="V45" s="99"/>
      <c r="W45" s="50"/>
      <c r="X45" s="30"/>
      <c r="Y45" s="30"/>
      <c r="Z45" s="30"/>
      <c r="AA45" s="30"/>
      <c r="AB45" s="30"/>
      <c r="AC45" s="30"/>
    </row>
    <row r="46" customFormat="false" ht="15.75" hidden="false" customHeight="false" outlineLevel="0" collapsed="false">
      <c r="B46" s="41"/>
      <c r="C46" s="42"/>
      <c r="D46" s="42"/>
      <c r="E46" s="42"/>
      <c r="F46" s="42"/>
      <c r="G46" s="42"/>
      <c r="H46" s="42"/>
      <c r="I46" s="42"/>
      <c r="J46" s="42"/>
      <c r="K46" s="42"/>
      <c r="L46" s="10"/>
      <c r="M46" s="42"/>
      <c r="N46" s="42"/>
      <c r="O46" s="42"/>
      <c r="P46" s="42"/>
      <c r="Q46" s="42"/>
      <c r="R46" s="42"/>
      <c r="S46" s="42"/>
      <c r="T46" s="42"/>
      <c r="U46" s="100"/>
      <c r="V46" s="99"/>
      <c r="W46" s="50"/>
      <c r="X46" s="30"/>
      <c r="Y46" s="30"/>
      <c r="Z46" s="30"/>
      <c r="AA46" s="30"/>
      <c r="AB46" s="30"/>
      <c r="AC46" s="30"/>
    </row>
    <row r="47" customFormat="false" ht="15.75" hidden="false" customHeight="false" outlineLevel="0" collapsed="false">
      <c r="B47" s="41"/>
      <c r="C47" s="42"/>
      <c r="D47" s="42"/>
      <c r="E47" s="42"/>
      <c r="F47" s="52" t="s">
        <v>107</v>
      </c>
      <c r="G47" s="86" t="str">
        <f aca="false">D48</f>
        <v>Brasil</v>
      </c>
      <c r="H47" s="87" t="n">
        <v>3</v>
      </c>
      <c r="I47" s="88" t="n">
        <v>0</v>
      </c>
      <c r="J47" s="89" t="str">
        <f aca="false">D49</f>
        <v>Suiza</v>
      </c>
      <c r="K47" s="76"/>
      <c r="L47" s="76"/>
      <c r="M47" s="76"/>
      <c r="N47" s="57" t="s">
        <v>55</v>
      </c>
      <c r="O47" s="58" t="s">
        <v>56</v>
      </c>
      <c r="P47" s="58" t="s">
        <v>57</v>
      </c>
      <c r="Q47" s="58" t="s">
        <v>58</v>
      </c>
      <c r="R47" s="58" t="s">
        <v>59</v>
      </c>
      <c r="S47" s="58" t="s">
        <v>60</v>
      </c>
      <c r="T47" s="59" t="s">
        <v>61</v>
      </c>
      <c r="U47" s="68"/>
      <c r="V47" s="69"/>
      <c r="W47" s="50"/>
      <c r="X47" s="30"/>
      <c r="Y47" s="30"/>
      <c r="Z47" s="30"/>
      <c r="AA47" s="30"/>
      <c r="AB47" s="30"/>
      <c r="AC47" s="30"/>
    </row>
    <row r="48" customFormat="false" ht="15" hidden="false" customHeight="false" outlineLevel="0" collapsed="false">
      <c r="B48" s="41"/>
      <c r="C48" s="42"/>
      <c r="D48" s="10" t="s">
        <v>108</v>
      </c>
      <c r="E48" s="42"/>
      <c r="F48" s="52" t="s">
        <v>109</v>
      </c>
      <c r="G48" s="75" t="str">
        <f aca="false">D50</f>
        <v>Costa Rica</v>
      </c>
      <c r="H48" s="92" t="n">
        <v>1</v>
      </c>
      <c r="I48" s="93" t="n">
        <v>1</v>
      </c>
      <c r="J48" s="94" t="str">
        <f aca="false">D51</f>
        <v>Serbia</v>
      </c>
      <c r="K48" s="76"/>
      <c r="L48" s="57" t="s">
        <v>64</v>
      </c>
      <c r="M48" s="65" t="str">
        <f aca="false">IF('No modificar!!'!AJ44=3,'No modificar!!'!U44,IF('No modificar!!'!AJ45=3,'No modificar!!'!U45,IF('No modificar!!'!AJ46=3,'No modificar!!'!U46,'No modificar!!'!U47)))</f>
        <v>Brasil</v>
      </c>
      <c r="N48" s="66" t="n">
        <f aca="false">IF('No modificar!!'!AJ44=3,'No modificar!!'!V44,IF('No modificar!!'!AJ45=3,'No modificar!!'!V45,IF('No modificar!!'!AJ46=3,'No modificar!!'!V46,'No modificar!!'!V47)))</f>
        <v>3</v>
      </c>
      <c r="O48" s="67" t="n">
        <f aca="false">IF('No modificar!!'!AJ44=3,'No modificar!!'!W44,IF('No modificar!!'!AJ45=3,'No modificar!!'!W45,IF('No modificar!!'!AJ46=3,'No modificar!!'!W46,'No modificar!!'!W47)))</f>
        <v>0</v>
      </c>
      <c r="P48" s="67" t="n">
        <f aca="false">IF('No modificar!!'!AJ44=3,'No modificar!!'!X44,IF('No modificar!!'!AJ45=3,'No modificar!!'!X45,IF('No modificar!!'!AJ46=3,'No modificar!!'!X46,'No modificar!!'!X47)))</f>
        <v>0</v>
      </c>
      <c r="Q48" s="67" t="n">
        <f aca="false">IF('No modificar!!'!AJ44=3,'No modificar!!'!Y44,IF('No modificar!!'!AJ45=3,'No modificar!!'!Y45,IF('No modificar!!'!AJ46=3,'No modificar!!'!Y46,'No modificar!!'!Y47)))</f>
        <v>9</v>
      </c>
      <c r="R48" s="67" t="n">
        <f aca="false">IF('No modificar!!'!AJ44=3,'No modificar!!'!Z44,IF('No modificar!!'!AJ45=3,'No modificar!!'!Z45,IF('No modificar!!'!AJ46=3,'No modificar!!'!Z46,'No modificar!!'!Z47)))</f>
        <v>1</v>
      </c>
      <c r="S48" s="67" t="n">
        <f aca="false">IF('No modificar!!'!AJ44=3,'No modificar!!'!AA44,IF('No modificar!!'!AJ45=3,'No modificar!!'!AA45,IF('No modificar!!'!AJ46=3,'No modificar!!'!AA46,'No modificar!!'!AA47)))</f>
        <v>8</v>
      </c>
      <c r="T48" s="65" t="n">
        <f aca="false">IF('No modificar!!'!AJ44=3,'No modificar!!'!AB44,IF('No modificar!!'!AJ45=3,'No modificar!!'!AB45,IF('No modificar!!'!AJ46=3,'No modificar!!'!AB46,'No modificar!!'!AB47)))</f>
        <v>9</v>
      </c>
      <c r="U48" s="68" t="str">
        <f aca="false">IF(AND(T48=T49,S48=S49,Q48=Q49),"!!"," ")</f>
        <v> </v>
      </c>
      <c r="V48" s="69" t="str">
        <f aca="false">IF(AND(T48=T49,S48=S49,Q48=Q49),"El 1° se decide por Fair Play"," ")</f>
        <v> </v>
      </c>
      <c r="W48" s="50"/>
      <c r="X48" s="30"/>
      <c r="Y48" s="30"/>
      <c r="Z48" s="30"/>
      <c r="AA48" s="30"/>
      <c r="AB48" s="30"/>
      <c r="AC48" s="30"/>
    </row>
    <row r="49" customFormat="false" ht="15" hidden="false" customHeight="false" outlineLevel="0" collapsed="false">
      <c r="B49" s="41"/>
      <c r="C49" s="42"/>
      <c r="D49" s="10" t="s">
        <v>110</v>
      </c>
      <c r="E49" s="42"/>
      <c r="F49" s="52" t="s">
        <v>111</v>
      </c>
      <c r="G49" s="75" t="str">
        <f aca="false">D48</f>
        <v>Brasil</v>
      </c>
      <c r="H49" s="92" t="n">
        <v>3</v>
      </c>
      <c r="I49" s="93" t="n">
        <v>0</v>
      </c>
      <c r="J49" s="94" t="str">
        <f aca="false">D50</f>
        <v>Costa Rica</v>
      </c>
      <c r="K49" s="76"/>
      <c r="L49" s="70" t="s">
        <v>67</v>
      </c>
      <c r="M49" s="71" t="str">
        <f aca="false">IF('No modificar!!'!AJ44=2,'No modificar!!'!U44,IF('No modificar!!'!AJ45=2,'No modificar!!'!U45,IF('No modificar!!'!AJ46=2,'No modificar!!'!U46,'No modificar!!'!U47)))</f>
        <v>Serbia</v>
      </c>
      <c r="N49" s="72" t="n">
        <f aca="false">IF('No modificar!!'!AJ44=2,'No modificar!!'!V44,IF('No modificar!!'!AJ45=2,'No modificar!!'!V45,IF('No modificar!!'!AJ46=2,'No modificar!!'!V46,'No modificar!!'!V47)))</f>
        <v>0</v>
      </c>
      <c r="O49" s="73" t="n">
        <f aca="false">IF('No modificar!!'!AJ44=2,'No modificar!!'!W44,IF('No modificar!!'!AJ45=2,'No modificar!!'!W45,IF('No modificar!!'!AJ46=2,'No modificar!!'!W46,'No modificar!!'!W47)))</f>
        <v>2</v>
      </c>
      <c r="P49" s="73" t="n">
        <f aca="false">IF('No modificar!!'!AJ44=2,'No modificar!!'!X44,IF('No modificar!!'!AJ45=2,'No modificar!!'!X45,IF('No modificar!!'!AJ46=2,'No modificar!!'!X46,'No modificar!!'!X47)))</f>
        <v>1</v>
      </c>
      <c r="Q49" s="73" t="n">
        <f aca="false">IF('No modificar!!'!AJ44=2,'No modificar!!'!Y44,IF('No modificar!!'!AJ45=2,'No modificar!!'!Y45,IF('No modificar!!'!AJ46=2,'No modificar!!'!Y46,'No modificar!!'!Y47)))</f>
        <v>3</v>
      </c>
      <c r="R49" s="73" t="n">
        <f aca="false">IF('No modificar!!'!AJ44=2,'No modificar!!'!Z44,IF('No modificar!!'!AJ45=2,'No modificar!!'!Z45,IF('No modificar!!'!AJ46=2,'No modificar!!'!Z46,'No modificar!!'!Z47)))</f>
        <v>5</v>
      </c>
      <c r="S49" s="73" t="n">
        <f aca="false">IF('No modificar!!'!AJ44=2,'No modificar!!'!AA44,IF('No modificar!!'!AJ45=2,'No modificar!!'!AA45,IF('No modificar!!'!AJ46=2,'No modificar!!'!AA46,'No modificar!!'!AA47)))</f>
        <v>-2</v>
      </c>
      <c r="T49" s="71" t="n">
        <f aca="false">IF('No modificar!!'!AJ44=2,'No modificar!!'!AB44,IF('No modificar!!'!AJ45=2,'No modificar!!'!AB45,IF('No modificar!!'!AJ46=2,'No modificar!!'!AB46,'No modificar!!'!AB47)))</f>
        <v>2</v>
      </c>
      <c r="U49" s="68" t="str">
        <f aca="false">IF(AND(T49=T50,S49=S50,Q49=Q50),"!!"," ")</f>
        <v> </v>
      </c>
      <c r="V49" s="69" t="str">
        <f aca="false">IF(AND(T49=T50,S49=S50,Q49=Q50),"El 2° se decide por Fair Play"," ")</f>
        <v> </v>
      </c>
      <c r="W49" s="50"/>
      <c r="X49" s="30"/>
      <c r="Y49" s="30"/>
      <c r="Z49" s="30"/>
      <c r="AA49" s="30"/>
      <c r="AB49" s="30"/>
      <c r="AC49" s="30"/>
    </row>
    <row r="50" customFormat="false" ht="15" hidden="false" customHeight="false" outlineLevel="0" collapsed="false">
      <c r="B50" s="41"/>
      <c r="C50" s="42"/>
      <c r="D50" s="10" t="s">
        <v>112</v>
      </c>
      <c r="E50" s="42"/>
      <c r="F50" s="52" t="s">
        <v>113</v>
      </c>
      <c r="G50" s="75" t="str">
        <f aca="false">D49</f>
        <v>Suiza</v>
      </c>
      <c r="H50" s="92" t="n">
        <v>1</v>
      </c>
      <c r="I50" s="93" t="n">
        <v>1</v>
      </c>
      <c r="J50" s="94" t="str">
        <f aca="false">D51</f>
        <v>Serbia</v>
      </c>
      <c r="K50" s="76"/>
      <c r="L50" s="70" t="s">
        <v>70</v>
      </c>
      <c r="M50" s="74" t="str">
        <f aca="false">IF('No modificar!!'!AJ44=1,'No modificar!!'!U44,IF('No modificar!!'!AJ45=1,'No modificar!!'!U45,IF('No modificar!!'!AJ46=1,'No modificar!!'!U46,'No modificar!!'!U47)))</f>
        <v>Suiza</v>
      </c>
      <c r="N50" s="75" t="n">
        <f aca="false">IF('No modificar!!'!AJ44=1,'No modificar!!'!V44,IF('No modificar!!'!AJ45=1,'No modificar!!'!V45,IF('No modificar!!'!AJ46=1,'No modificar!!'!V46,'No modificar!!'!V47)))</f>
        <v>0</v>
      </c>
      <c r="O50" s="76" t="n">
        <f aca="false">IF('No modificar!!'!AJ44=1,'No modificar!!'!W44,IF('No modificar!!'!AJ45=1,'No modificar!!'!W45,IF('No modificar!!'!AJ46=1,'No modificar!!'!W46,'No modificar!!'!W47)))</f>
        <v>2</v>
      </c>
      <c r="P50" s="76" t="n">
        <f aca="false">IF('No modificar!!'!AJ44=1,'No modificar!!'!X44,IF('No modificar!!'!AJ45=1,'No modificar!!'!X45,IF('No modificar!!'!AJ46=1,'No modificar!!'!X46,'No modificar!!'!X47)))</f>
        <v>1</v>
      </c>
      <c r="Q50" s="76" t="n">
        <f aca="false">IF('No modificar!!'!AJ44=1,'No modificar!!'!Y44,IF('No modificar!!'!AJ45=1,'No modificar!!'!Y45,IF('No modificar!!'!AJ46=1,'No modificar!!'!Y46,'No modificar!!'!Y47)))</f>
        <v>2</v>
      </c>
      <c r="R50" s="76" t="n">
        <f aca="false">IF('No modificar!!'!AJ44=1,'No modificar!!'!Z44,IF('No modificar!!'!AJ45=1,'No modificar!!'!Z45,IF('No modificar!!'!AJ46=1,'No modificar!!'!Z46,'No modificar!!'!Z47)))</f>
        <v>5</v>
      </c>
      <c r="S50" s="76" t="n">
        <f aca="false">IF('No modificar!!'!AJ44=1,'No modificar!!'!AA44,IF('No modificar!!'!AJ45=1,'No modificar!!'!AA45,IF('No modificar!!'!AJ46=1,'No modificar!!'!AA46,'No modificar!!'!AA47)))</f>
        <v>-3</v>
      </c>
      <c r="T50" s="74" t="n">
        <f aca="false">IF('No modificar!!'!AJ44=1,'No modificar!!'!AB44,IF('No modificar!!'!AJ45=1,'No modificar!!'!AB45,IF('No modificar!!'!AJ46=1,'No modificar!!'!AB46,'No modificar!!'!AB47)))</f>
        <v>2</v>
      </c>
      <c r="U50" s="68"/>
      <c r="V50" s="69"/>
      <c r="W50" s="50"/>
      <c r="X50" s="30"/>
      <c r="Y50" s="30"/>
      <c r="Z50" s="30"/>
      <c r="AA50" s="30"/>
      <c r="AB50" s="30"/>
      <c r="AC50" s="30"/>
    </row>
    <row r="51" customFormat="false" ht="15.75" hidden="false" customHeight="false" outlineLevel="0" collapsed="false">
      <c r="B51" s="41"/>
      <c r="C51" s="42"/>
      <c r="D51" s="10" t="s">
        <v>114</v>
      </c>
      <c r="E51" s="42"/>
      <c r="F51" s="52" t="s">
        <v>115</v>
      </c>
      <c r="G51" s="75" t="str">
        <f aca="false">D48</f>
        <v>Brasil</v>
      </c>
      <c r="H51" s="92" t="n">
        <v>3</v>
      </c>
      <c r="I51" s="93" t="n">
        <v>1</v>
      </c>
      <c r="J51" s="94" t="str">
        <f aca="false">D51</f>
        <v>Serbia</v>
      </c>
      <c r="K51" s="76"/>
      <c r="L51" s="78" t="s">
        <v>72</v>
      </c>
      <c r="M51" s="79" t="str">
        <f aca="false">IF('No modificar!!'!AJ44=0,'No modificar!!'!U44,IF('No modificar!!'!AJ45=0,'No modificar!!'!U45,IF('No modificar!!'!AJ46=0,'No modificar!!'!U46,'No modificar!!'!U47)))</f>
        <v>Costa Rica</v>
      </c>
      <c r="N51" s="80" t="n">
        <f aca="false">IF('No modificar!!'!AJ44=0,'No modificar!!'!V44,IF('No modificar!!'!AJ45=0,'No modificar!!'!V45,IF('No modificar!!'!AJ46=0,'No modificar!!'!V46,'No modificar!!'!V47)))</f>
        <v>0</v>
      </c>
      <c r="O51" s="81" t="n">
        <f aca="false">IF('No modificar!!'!AJ44=0,'No modificar!!'!W44,IF('No modificar!!'!AJ45=0,'No modificar!!'!W45,IF('No modificar!!'!AJ46=0,'No modificar!!'!W46,'No modificar!!'!W47)))</f>
        <v>2</v>
      </c>
      <c r="P51" s="81" t="n">
        <f aca="false">IF('No modificar!!'!AJ44=0,'No modificar!!'!X44,IF('No modificar!!'!AJ45=0,'No modificar!!'!X45,IF('No modificar!!'!AJ46=0,'No modificar!!'!X46,'No modificar!!'!X47)))</f>
        <v>1</v>
      </c>
      <c r="Q51" s="81" t="n">
        <f aca="false">IF('No modificar!!'!AJ44=0,'No modificar!!'!Y44,IF('No modificar!!'!AJ45=0,'No modificar!!'!Y45,IF('No modificar!!'!AJ46=0,'No modificar!!'!Y46,'No modificar!!'!Y47)))</f>
        <v>2</v>
      </c>
      <c r="R51" s="81" t="n">
        <f aca="false">IF('No modificar!!'!AJ44=0,'No modificar!!'!Z44,IF('No modificar!!'!AJ45=0,'No modificar!!'!Z45,IF('No modificar!!'!AJ46=0,'No modificar!!'!Z46,'No modificar!!'!Z47)))</f>
        <v>5</v>
      </c>
      <c r="S51" s="81" t="n">
        <f aca="false">IF('No modificar!!'!AJ44=0,'No modificar!!'!AA44,IF('No modificar!!'!AJ45=0,'No modificar!!'!AA45,IF('No modificar!!'!AJ46=0,'No modificar!!'!AA46,'No modificar!!'!AA47)))</f>
        <v>-3</v>
      </c>
      <c r="T51" s="79" t="n">
        <f aca="false">IF('No modificar!!'!AJ44=0,'No modificar!!'!AB44,IF('No modificar!!'!AJ45=0,'No modificar!!'!AB45,IF('No modificar!!'!AJ46=0,'No modificar!!'!AB46,'No modificar!!'!AB47)))</f>
        <v>2</v>
      </c>
      <c r="U51" s="68"/>
      <c r="V51" s="69"/>
      <c r="W51" s="50"/>
      <c r="X51" s="30"/>
      <c r="Y51" s="30"/>
      <c r="Z51" s="30"/>
      <c r="AA51" s="30"/>
      <c r="AB51" s="30"/>
      <c r="AC51" s="30"/>
    </row>
    <row r="52" customFormat="false" ht="15.75" hidden="false" customHeight="false" outlineLevel="0" collapsed="false">
      <c r="B52" s="41"/>
      <c r="C52" s="42"/>
      <c r="D52" s="42"/>
      <c r="E52" s="42"/>
      <c r="F52" s="52" t="s">
        <v>116</v>
      </c>
      <c r="G52" s="80" t="str">
        <f aca="false">D49</f>
        <v>Suiza</v>
      </c>
      <c r="H52" s="95" t="n">
        <v>1</v>
      </c>
      <c r="I52" s="96" t="n">
        <v>1</v>
      </c>
      <c r="J52" s="97" t="str">
        <f aca="false">D50</f>
        <v>Costa Rica</v>
      </c>
      <c r="K52" s="76"/>
      <c r="L52" s="76"/>
      <c r="M52" s="91"/>
      <c r="N52" s="91"/>
      <c r="O52" s="91"/>
      <c r="P52" s="91"/>
      <c r="Q52" s="91"/>
      <c r="R52" s="91"/>
      <c r="S52" s="91"/>
      <c r="T52" s="91"/>
      <c r="U52" s="68"/>
      <c r="V52" s="69"/>
      <c r="W52" s="50"/>
      <c r="X52" s="30"/>
      <c r="Y52" s="30"/>
      <c r="Z52" s="30"/>
      <c r="AA52" s="30"/>
      <c r="AB52" s="30"/>
      <c r="AC52" s="30"/>
    </row>
    <row r="53" customFormat="false" ht="15" hidden="false" customHeight="false" outlineLevel="0" collapsed="false">
      <c r="B53" s="41"/>
      <c r="C53" s="42"/>
      <c r="D53" s="42"/>
      <c r="E53" s="42"/>
      <c r="F53" s="42"/>
      <c r="G53" s="42"/>
      <c r="H53" s="42"/>
      <c r="I53" s="42"/>
      <c r="J53" s="42"/>
      <c r="K53" s="42"/>
      <c r="L53" s="10"/>
      <c r="M53" s="42"/>
      <c r="N53" s="42"/>
      <c r="O53" s="42"/>
      <c r="P53" s="42"/>
      <c r="Q53" s="42"/>
      <c r="R53" s="42"/>
      <c r="S53" s="42"/>
      <c r="T53" s="42"/>
      <c r="U53" s="98"/>
      <c r="V53" s="99"/>
      <c r="W53" s="50"/>
      <c r="X53" s="30"/>
      <c r="Y53" s="30"/>
      <c r="Z53" s="30"/>
      <c r="AA53" s="30"/>
      <c r="AB53" s="30"/>
      <c r="AC53" s="30"/>
    </row>
    <row r="54" customFormat="false" ht="15" hidden="false" customHeight="false" outlineLevel="0" collapsed="false">
      <c r="B54" s="41"/>
      <c r="C54" s="42"/>
      <c r="D54" s="42"/>
      <c r="E54" s="42"/>
      <c r="F54" s="42"/>
      <c r="G54" s="42"/>
      <c r="H54" s="42"/>
      <c r="I54" s="42"/>
      <c r="J54" s="42"/>
      <c r="K54" s="42"/>
      <c r="L54" s="10"/>
      <c r="M54" s="42"/>
      <c r="N54" s="42"/>
      <c r="O54" s="42"/>
      <c r="P54" s="42"/>
      <c r="Q54" s="42"/>
      <c r="R54" s="42"/>
      <c r="S54" s="42"/>
      <c r="T54" s="42"/>
      <c r="U54" s="98"/>
      <c r="V54" s="99"/>
      <c r="W54" s="50"/>
      <c r="X54" s="30"/>
      <c r="Y54" s="30"/>
      <c r="Z54" s="30"/>
      <c r="AA54" s="30"/>
      <c r="AB54" s="30"/>
      <c r="AC54" s="30"/>
    </row>
    <row r="55" customFormat="false" ht="15" hidden="false" customHeight="false" outlineLevel="0" collapsed="false">
      <c r="B55" s="41"/>
      <c r="C55" s="51" t="s">
        <v>117</v>
      </c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100"/>
      <c r="V55" s="99"/>
      <c r="W55" s="50"/>
      <c r="X55" s="30"/>
      <c r="Y55" s="30"/>
      <c r="Z55" s="30"/>
      <c r="AA55" s="30"/>
      <c r="AB55" s="30"/>
      <c r="AC55" s="30"/>
    </row>
    <row r="56" customFormat="false" ht="15.75" hidden="false" customHeight="false" outlineLevel="0" collapsed="false">
      <c r="B56" s="41"/>
      <c r="C56" s="42"/>
      <c r="D56" s="42"/>
      <c r="E56" s="42"/>
      <c r="F56" s="42"/>
      <c r="G56" s="42"/>
      <c r="H56" s="42"/>
      <c r="I56" s="42"/>
      <c r="J56" s="42"/>
      <c r="K56" s="42"/>
      <c r="L56" s="10"/>
      <c r="M56" s="42"/>
      <c r="N56" s="42"/>
      <c r="O56" s="42"/>
      <c r="P56" s="42"/>
      <c r="Q56" s="42"/>
      <c r="R56" s="42"/>
      <c r="S56" s="42"/>
      <c r="T56" s="42"/>
      <c r="U56" s="100"/>
      <c r="V56" s="99"/>
      <c r="W56" s="50"/>
      <c r="X56" s="30"/>
      <c r="Y56" s="30"/>
      <c r="Z56" s="30"/>
      <c r="AA56" s="30"/>
      <c r="AB56" s="30"/>
      <c r="AC56" s="30"/>
    </row>
    <row r="57" customFormat="false" ht="15.75" hidden="false" customHeight="false" outlineLevel="0" collapsed="false">
      <c r="B57" s="41"/>
      <c r="C57" s="42"/>
      <c r="D57" s="42"/>
      <c r="E57" s="42"/>
      <c r="F57" s="52" t="s">
        <v>118</v>
      </c>
      <c r="G57" s="86" t="str">
        <f aca="false">D58</f>
        <v>Alemania</v>
      </c>
      <c r="H57" s="87" t="n">
        <v>3</v>
      </c>
      <c r="I57" s="88" t="n">
        <v>0</v>
      </c>
      <c r="J57" s="89" t="str">
        <f aca="false">D59</f>
        <v>México</v>
      </c>
      <c r="K57" s="76"/>
      <c r="L57" s="76"/>
      <c r="M57" s="76"/>
      <c r="N57" s="57" t="s">
        <v>55</v>
      </c>
      <c r="O57" s="58" t="s">
        <v>56</v>
      </c>
      <c r="P57" s="58" t="s">
        <v>57</v>
      </c>
      <c r="Q57" s="58" t="s">
        <v>58</v>
      </c>
      <c r="R57" s="58" t="s">
        <v>59</v>
      </c>
      <c r="S57" s="58" t="s">
        <v>60</v>
      </c>
      <c r="T57" s="59" t="s">
        <v>61</v>
      </c>
      <c r="U57" s="68"/>
      <c r="V57" s="69"/>
      <c r="W57" s="50"/>
      <c r="X57" s="30"/>
      <c r="Y57" s="30"/>
      <c r="Z57" s="30"/>
      <c r="AA57" s="30"/>
      <c r="AB57" s="30"/>
      <c r="AC57" s="30"/>
    </row>
    <row r="58" customFormat="false" ht="15" hidden="false" customHeight="false" outlineLevel="0" collapsed="false">
      <c r="B58" s="41"/>
      <c r="C58" s="42"/>
      <c r="D58" s="10" t="s">
        <v>119</v>
      </c>
      <c r="E58" s="42"/>
      <c r="F58" s="52" t="s">
        <v>120</v>
      </c>
      <c r="G58" s="75" t="str">
        <f aca="false">D60</f>
        <v>Suecia</v>
      </c>
      <c r="H58" s="92" t="n">
        <v>2</v>
      </c>
      <c r="I58" s="93" t="n">
        <v>0</v>
      </c>
      <c r="J58" s="94" t="str">
        <f aca="false">D61</f>
        <v>Corea del Sur</v>
      </c>
      <c r="K58" s="76"/>
      <c r="L58" s="57" t="s">
        <v>64</v>
      </c>
      <c r="M58" s="65" t="str">
        <f aca="false">IF('No modificar!!'!AJ54=3,'No modificar!!'!U54,IF('No modificar!!'!AJ55=3,'No modificar!!'!U55,IF('No modificar!!'!AJ56=3,'No modificar!!'!U56,'No modificar!!'!U57)))</f>
        <v>Alemania</v>
      </c>
      <c r="N58" s="66" t="n">
        <f aca="false">IF('No modificar!!'!AJ54=3,'No modificar!!'!V54,IF('No modificar!!'!AJ55=3,'No modificar!!'!V55,IF('No modificar!!'!AJ56=3,'No modificar!!'!V56,'No modificar!!'!V57)))</f>
        <v>3</v>
      </c>
      <c r="O58" s="67" t="n">
        <f aca="false">IF('No modificar!!'!AJ54=3,'No modificar!!'!W54,IF('No modificar!!'!AJ55=3,'No modificar!!'!W55,IF('No modificar!!'!AJ56=3,'No modificar!!'!W56,'No modificar!!'!W57)))</f>
        <v>0</v>
      </c>
      <c r="P58" s="67" t="n">
        <f aca="false">IF('No modificar!!'!AJ54=3,'No modificar!!'!X54,IF('No modificar!!'!AJ55=3,'No modificar!!'!X55,IF('No modificar!!'!AJ56=3,'No modificar!!'!X56,'No modificar!!'!X57)))</f>
        <v>0</v>
      </c>
      <c r="Q58" s="67" t="n">
        <f aca="false">IF('No modificar!!'!AJ54=3,'No modificar!!'!Y54,IF('No modificar!!'!AJ55=3,'No modificar!!'!Y55,IF('No modificar!!'!AJ56=3,'No modificar!!'!Y56,'No modificar!!'!Y57)))</f>
        <v>12</v>
      </c>
      <c r="R58" s="67" t="n">
        <f aca="false">IF('No modificar!!'!AJ54=3,'No modificar!!'!Z54,IF('No modificar!!'!AJ55=3,'No modificar!!'!Z55,IF('No modificar!!'!AJ56=3,'No modificar!!'!Z56,'No modificar!!'!Z57)))</f>
        <v>0</v>
      </c>
      <c r="S58" s="67" t="n">
        <f aca="false">IF('No modificar!!'!AJ54=3,'No modificar!!'!AA54,IF('No modificar!!'!AJ55=3,'No modificar!!'!AA55,IF('No modificar!!'!AJ56=3,'No modificar!!'!AA56,'No modificar!!'!AA57)))</f>
        <v>12</v>
      </c>
      <c r="T58" s="65" t="n">
        <f aca="false">IF('No modificar!!'!AJ54=3,'No modificar!!'!AB54,IF('No modificar!!'!AJ55=3,'No modificar!!'!AB55,IF('No modificar!!'!AJ56=3,'No modificar!!'!AB56,'No modificar!!'!AB57)))</f>
        <v>9</v>
      </c>
      <c r="U58" s="68" t="str">
        <f aca="false">IF(AND(T58=T59,S58=S59,Q58=Q59),"!!"," ")</f>
        <v> </v>
      </c>
      <c r="V58" s="69" t="str">
        <f aca="false">IF(AND(T58=T59,S58=S59,Q58=Q59),"El 1° se decide por Fair Play"," ")</f>
        <v> </v>
      </c>
      <c r="W58" s="50"/>
      <c r="X58" s="30"/>
      <c r="Y58" s="30"/>
      <c r="Z58" s="30"/>
      <c r="AA58" s="30"/>
      <c r="AB58" s="30"/>
      <c r="AC58" s="30"/>
    </row>
    <row r="59" customFormat="false" ht="15" hidden="false" customHeight="false" outlineLevel="0" collapsed="false">
      <c r="B59" s="41"/>
      <c r="C59" s="42"/>
      <c r="D59" s="10" t="s">
        <v>121</v>
      </c>
      <c r="E59" s="42"/>
      <c r="F59" s="52" t="s">
        <v>122</v>
      </c>
      <c r="G59" s="75" t="str">
        <f aca="false">D58</f>
        <v>Alemania</v>
      </c>
      <c r="H59" s="92" t="n">
        <v>4</v>
      </c>
      <c r="I59" s="93" t="n">
        <v>0</v>
      </c>
      <c r="J59" s="94" t="str">
        <f aca="false">D60</f>
        <v>Suecia</v>
      </c>
      <c r="K59" s="76"/>
      <c r="L59" s="70" t="s">
        <v>67</v>
      </c>
      <c r="M59" s="71" t="str">
        <f aca="false">IF('No modificar!!'!AJ54=2,'No modificar!!'!U54,IF('No modificar!!'!AJ55=2,'No modificar!!'!U55,IF('No modificar!!'!AJ56=2,'No modificar!!'!U56,'No modificar!!'!U57)))</f>
        <v>México</v>
      </c>
      <c r="N59" s="72" t="n">
        <f aca="false">IF('No modificar!!'!AJ54=2,'No modificar!!'!V54,IF('No modificar!!'!AJ55=2,'No modificar!!'!V55,IF('No modificar!!'!AJ56=2,'No modificar!!'!V56,'No modificar!!'!V57)))</f>
        <v>2</v>
      </c>
      <c r="O59" s="73" t="n">
        <f aca="false">IF('No modificar!!'!AJ54=2,'No modificar!!'!W54,IF('No modificar!!'!AJ55=2,'No modificar!!'!W55,IF('No modificar!!'!AJ56=2,'No modificar!!'!W56,'No modificar!!'!W57)))</f>
        <v>0</v>
      </c>
      <c r="P59" s="73" t="n">
        <f aca="false">IF('No modificar!!'!AJ54=2,'No modificar!!'!X54,IF('No modificar!!'!AJ55=2,'No modificar!!'!X55,IF('No modificar!!'!AJ56=2,'No modificar!!'!X56,'No modificar!!'!X57)))</f>
        <v>1</v>
      </c>
      <c r="Q59" s="73" t="n">
        <f aca="false">IF('No modificar!!'!AJ54=2,'No modificar!!'!Y54,IF('No modificar!!'!AJ55=2,'No modificar!!'!Y55,IF('No modificar!!'!AJ56=2,'No modificar!!'!Y56,'No modificar!!'!Y57)))</f>
        <v>7</v>
      </c>
      <c r="R59" s="73" t="n">
        <f aca="false">IF('No modificar!!'!AJ54=2,'No modificar!!'!Z54,IF('No modificar!!'!AJ55=2,'No modificar!!'!Z55,IF('No modificar!!'!AJ56=2,'No modificar!!'!Z56,'No modificar!!'!Z57)))</f>
        <v>5</v>
      </c>
      <c r="S59" s="73" t="n">
        <f aca="false">IF('No modificar!!'!AJ54=2,'No modificar!!'!AA54,IF('No modificar!!'!AJ55=2,'No modificar!!'!AA55,IF('No modificar!!'!AJ56=2,'No modificar!!'!AA56,'No modificar!!'!AA57)))</f>
        <v>2</v>
      </c>
      <c r="T59" s="71" t="n">
        <f aca="false">IF('No modificar!!'!AJ54=2,'No modificar!!'!AB54,IF('No modificar!!'!AJ55=2,'No modificar!!'!AB55,IF('No modificar!!'!AJ56=2,'No modificar!!'!AB56,'No modificar!!'!AB57)))</f>
        <v>6</v>
      </c>
      <c r="U59" s="68" t="str">
        <f aca="false">IF(AND(T59=T60,S59=S60,Q59=Q60),"!!"," ")</f>
        <v> </v>
      </c>
      <c r="V59" s="69" t="str">
        <f aca="false">IF(AND(T59=T60,S59=S60,Q59=Q60),"El 2° se decide por Fair Play"," ")</f>
        <v> </v>
      </c>
      <c r="W59" s="50"/>
      <c r="X59" s="30"/>
      <c r="Y59" s="30"/>
      <c r="Z59" s="30"/>
      <c r="AA59" s="30"/>
      <c r="AB59" s="30"/>
      <c r="AC59" s="30"/>
    </row>
    <row r="60" customFormat="false" ht="15" hidden="false" customHeight="false" outlineLevel="0" collapsed="false">
      <c r="B60" s="41"/>
      <c r="C60" s="42"/>
      <c r="D60" s="10" t="s">
        <v>123</v>
      </c>
      <c r="E60" s="42"/>
      <c r="F60" s="52" t="s">
        <v>124</v>
      </c>
      <c r="G60" s="75" t="str">
        <f aca="false">D59</f>
        <v>México</v>
      </c>
      <c r="H60" s="92" t="n">
        <v>4</v>
      </c>
      <c r="I60" s="93" t="n">
        <v>1</v>
      </c>
      <c r="J60" s="94" t="str">
        <f aca="false">D61</f>
        <v>Corea del Sur</v>
      </c>
      <c r="K60" s="76"/>
      <c r="L60" s="70" t="s">
        <v>70</v>
      </c>
      <c r="M60" s="74" t="str">
        <f aca="false">IF('No modificar!!'!AJ54=1,'No modificar!!'!U54,IF('No modificar!!'!AJ55=1,'No modificar!!'!U55,IF('No modificar!!'!AJ56=1,'No modificar!!'!U56,'No modificar!!'!U57)))</f>
        <v>Suecia</v>
      </c>
      <c r="N60" s="75" t="n">
        <f aca="false">IF('No modificar!!'!AJ54=1,'No modificar!!'!V54,IF('No modificar!!'!AJ55=1,'No modificar!!'!V55,IF('No modificar!!'!AJ56=1,'No modificar!!'!V56,'No modificar!!'!V57)))</f>
        <v>1</v>
      </c>
      <c r="O60" s="76" t="n">
        <f aca="false">IF('No modificar!!'!AJ54=1,'No modificar!!'!W54,IF('No modificar!!'!AJ55=1,'No modificar!!'!W55,IF('No modificar!!'!AJ56=1,'No modificar!!'!W56,'No modificar!!'!W57)))</f>
        <v>0</v>
      </c>
      <c r="P60" s="76" t="n">
        <f aca="false">IF('No modificar!!'!AJ54=1,'No modificar!!'!X54,IF('No modificar!!'!AJ55=1,'No modificar!!'!X55,IF('No modificar!!'!AJ56=1,'No modificar!!'!X56,'No modificar!!'!X57)))</f>
        <v>2</v>
      </c>
      <c r="Q60" s="76" t="n">
        <f aca="false">IF('No modificar!!'!AJ54=1,'No modificar!!'!Y54,IF('No modificar!!'!AJ55=1,'No modificar!!'!Y55,IF('No modificar!!'!AJ56=1,'No modificar!!'!Y56,'No modificar!!'!Y57)))</f>
        <v>3</v>
      </c>
      <c r="R60" s="76" t="n">
        <f aca="false">IF('No modificar!!'!AJ54=1,'No modificar!!'!Z54,IF('No modificar!!'!AJ55=1,'No modificar!!'!Z55,IF('No modificar!!'!AJ56=1,'No modificar!!'!Z56,'No modificar!!'!Z57)))</f>
        <v>7</v>
      </c>
      <c r="S60" s="76" t="n">
        <f aca="false">IF('No modificar!!'!AJ54=1,'No modificar!!'!AA54,IF('No modificar!!'!AJ55=1,'No modificar!!'!AA55,IF('No modificar!!'!AJ56=1,'No modificar!!'!AA56,'No modificar!!'!AA57)))</f>
        <v>-4</v>
      </c>
      <c r="T60" s="74" t="n">
        <f aca="false">IF('No modificar!!'!AJ54=1,'No modificar!!'!AB54,IF('No modificar!!'!AJ55=1,'No modificar!!'!AB55,IF('No modificar!!'!AJ56=1,'No modificar!!'!AB56,'No modificar!!'!AB57)))</f>
        <v>3</v>
      </c>
      <c r="U60" s="68"/>
      <c r="V60" s="69"/>
      <c r="W60" s="50"/>
      <c r="X60" s="30"/>
      <c r="Y60" s="30"/>
      <c r="Z60" s="30"/>
      <c r="AA60" s="30"/>
      <c r="AB60" s="30"/>
      <c r="AC60" s="30"/>
    </row>
    <row r="61" customFormat="false" ht="15.75" hidden="false" customHeight="false" outlineLevel="0" collapsed="false">
      <c r="B61" s="41"/>
      <c r="C61" s="42"/>
      <c r="D61" s="10" t="s">
        <v>125</v>
      </c>
      <c r="E61" s="42"/>
      <c r="F61" s="52" t="s">
        <v>126</v>
      </c>
      <c r="G61" s="75" t="str">
        <f aca="false">D58</f>
        <v>Alemania</v>
      </c>
      <c r="H61" s="92" t="n">
        <v>5</v>
      </c>
      <c r="I61" s="93" t="n">
        <v>0</v>
      </c>
      <c r="J61" s="94" t="str">
        <f aca="false">D61</f>
        <v>Corea del Sur</v>
      </c>
      <c r="K61" s="76"/>
      <c r="L61" s="78" t="s">
        <v>72</v>
      </c>
      <c r="M61" s="79" t="str">
        <f aca="false">IF('No modificar!!'!AJ54=0,'No modificar!!'!U54,IF('No modificar!!'!AJ55=0,'No modificar!!'!U55,IF('No modificar!!'!AJ56=0,'No modificar!!'!U56,'No modificar!!'!U57)))</f>
        <v>Corea del Sur</v>
      </c>
      <c r="N61" s="80" t="n">
        <f aca="false">IF('No modificar!!'!AJ54=0,'No modificar!!'!V54,IF('No modificar!!'!AJ55=0,'No modificar!!'!V55,IF('No modificar!!'!AJ56=0,'No modificar!!'!V56,'No modificar!!'!V57)))</f>
        <v>0</v>
      </c>
      <c r="O61" s="81" t="n">
        <f aca="false">IF('No modificar!!'!AJ54=0,'No modificar!!'!W54,IF('No modificar!!'!AJ55=0,'No modificar!!'!W55,IF('No modificar!!'!AJ56=0,'No modificar!!'!W56,'No modificar!!'!W57)))</f>
        <v>0</v>
      </c>
      <c r="P61" s="81" t="n">
        <f aca="false">IF('No modificar!!'!AJ54=0,'No modificar!!'!X54,IF('No modificar!!'!AJ55=0,'No modificar!!'!X55,IF('No modificar!!'!AJ56=0,'No modificar!!'!X56,'No modificar!!'!X57)))</f>
        <v>3</v>
      </c>
      <c r="Q61" s="81" t="n">
        <f aca="false">IF('No modificar!!'!AJ54=0,'No modificar!!'!Y54,IF('No modificar!!'!AJ55=0,'No modificar!!'!Y55,IF('No modificar!!'!AJ56=0,'No modificar!!'!Y56,'No modificar!!'!Y57)))</f>
        <v>1</v>
      </c>
      <c r="R61" s="81" t="n">
        <f aca="false">IF('No modificar!!'!AJ54=0,'No modificar!!'!Z54,IF('No modificar!!'!AJ55=0,'No modificar!!'!Z55,IF('No modificar!!'!AJ56=0,'No modificar!!'!Z56,'No modificar!!'!Z57)))</f>
        <v>11</v>
      </c>
      <c r="S61" s="81" t="n">
        <f aca="false">IF('No modificar!!'!AJ54=0,'No modificar!!'!AA54,IF('No modificar!!'!AJ55=0,'No modificar!!'!AA55,IF('No modificar!!'!AJ56=0,'No modificar!!'!AA56,'No modificar!!'!AA57)))</f>
        <v>-10</v>
      </c>
      <c r="T61" s="79" t="n">
        <f aca="false">IF('No modificar!!'!AJ54=0,'No modificar!!'!AB54,IF('No modificar!!'!AJ55=0,'No modificar!!'!AB55,IF('No modificar!!'!AJ56=0,'No modificar!!'!AB56,'No modificar!!'!AB57)))</f>
        <v>0</v>
      </c>
      <c r="U61" s="68"/>
      <c r="V61" s="69"/>
      <c r="W61" s="50"/>
      <c r="X61" s="30"/>
      <c r="Y61" s="30"/>
      <c r="Z61" s="30"/>
      <c r="AA61" s="30"/>
      <c r="AB61" s="30"/>
      <c r="AC61" s="30"/>
    </row>
    <row r="62" customFormat="false" ht="15.75" hidden="false" customHeight="false" outlineLevel="0" collapsed="false">
      <c r="B62" s="41"/>
      <c r="C62" s="42"/>
      <c r="D62" s="42"/>
      <c r="E62" s="42"/>
      <c r="F62" s="52" t="s">
        <v>127</v>
      </c>
      <c r="G62" s="80" t="str">
        <f aca="false">D59</f>
        <v>México</v>
      </c>
      <c r="H62" s="95" t="n">
        <v>3</v>
      </c>
      <c r="I62" s="96" t="n">
        <v>1</v>
      </c>
      <c r="J62" s="97" t="str">
        <f aca="false">D60</f>
        <v>Suecia</v>
      </c>
      <c r="K62" s="76"/>
      <c r="L62" s="76"/>
      <c r="M62" s="91"/>
      <c r="N62" s="91"/>
      <c r="O62" s="91"/>
      <c r="P62" s="91"/>
      <c r="Q62" s="91"/>
      <c r="R62" s="91"/>
      <c r="S62" s="91"/>
      <c r="T62" s="91"/>
      <c r="U62" s="68"/>
      <c r="V62" s="69"/>
      <c r="W62" s="50"/>
      <c r="X62" s="30"/>
      <c r="Y62" s="30"/>
      <c r="Z62" s="30"/>
      <c r="AA62" s="30"/>
      <c r="AB62" s="30"/>
      <c r="AC62" s="30"/>
    </row>
    <row r="63" customFormat="false" ht="15" hidden="false" customHeight="false" outlineLevel="0" collapsed="false">
      <c r="B63" s="41"/>
      <c r="C63" s="42"/>
      <c r="D63" s="42"/>
      <c r="E63" s="42"/>
      <c r="F63" s="42"/>
      <c r="G63" s="42"/>
      <c r="H63" s="42"/>
      <c r="I63" s="42"/>
      <c r="J63" s="42"/>
      <c r="K63" s="42"/>
      <c r="L63" s="10"/>
      <c r="M63" s="42"/>
      <c r="N63" s="42"/>
      <c r="O63" s="42"/>
      <c r="P63" s="42"/>
      <c r="Q63" s="42"/>
      <c r="R63" s="42"/>
      <c r="S63" s="42"/>
      <c r="T63" s="42"/>
      <c r="U63" s="98"/>
      <c r="V63" s="99"/>
      <c r="W63" s="50"/>
      <c r="X63" s="30"/>
      <c r="Y63" s="30"/>
      <c r="Z63" s="30"/>
      <c r="AA63" s="30"/>
      <c r="AB63" s="30"/>
      <c r="AC63" s="30"/>
    </row>
    <row r="64" customFormat="false" ht="15" hidden="false" customHeight="false" outlineLevel="0" collapsed="false">
      <c r="B64" s="41"/>
      <c r="C64" s="42"/>
      <c r="D64" s="42"/>
      <c r="E64" s="42"/>
      <c r="F64" s="42"/>
      <c r="G64" s="42"/>
      <c r="H64" s="42"/>
      <c r="I64" s="42"/>
      <c r="J64" s="42"/>
      <c r="K64" s="42"/>
      <c r="L64" s="10"/>
      <c r="M64" s="42"/>
      <c r="N64" s="42"/>
      <c r="O64" s="42"/>
      <c r="P64" s="42"/>
      <c r="Q64" s="42"/>
      <c r="R64" s="42"/>
      <c r="S64" s="42"/>
      <c r="T64" s="42"/>
      <c r="U64" s="98"/>
      <c r="V64" s="99"/>
      <c r="W64" s="50"/>
      <c r="X64" s="30"/>
      <c r="Y64" s="30"/>
      <c r="Z64" s="30"/>
      <c r="AA64" s="30"/>
      <c r="AB64" s="30"/>
      <c r="AC64" s="30"/>
    </row>
    <row r="65" customFormat="false" ht="15" hidden="false" customHeight="false" outlineLevel="0" collapsed="false">
      <c r="B65" s="41"/>
      <c r="C65" s="51" t="s">
        <v>128</v>
      </c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100"/>
      <c r="V65" s="99"/>
      <c r="W65" s="50"/>
      <c r="X65" s="30"/>
      <c r="Y65" s="30"/>
      <c r="Z65" s="30"/>
      <c r="AA65" s="30"/>
      <c r="AB65" s="30"/>
      <c r="AC65" s="30"/>
    </row>
    <row r="66" customFormat="false" ht="15.75" hidden="false" customHeight="false" outlineLevel="0" collapsed="false">
      <c r="B66" s="41"/>
      <c r="C66" s="42"/>
      <c r="D66" s="42"/>
      <c r="E66" s="42"/>
      <c r="F66" s="42"/>
      <c r="G66" s="42"/>
      <c r="H66" s="42"/>
      <c r="I66" s="42"/>
      <c r="J66" s="42"/>
      <c r="K66" s="42"/>
      <c r="L66" s="10"/>
      <c r="M66" s="42"/>
      <c r="N66" s="42"/>
      <c r="O66" s="42"/>
      <c r="P66" s="42"/>
      <c r="Q66" s="42"/>
      <c r="R66" s="42"/>
      <c r="S66" s="42"/>
      <c r="T66" s="42"/>
      <c r="U66" s="100"/>
      <c r="V66" s="99"/>
      <c r="W66" s="50"/>
      <c r="X66" s="30"/>
      <c r="Y66" s="30"/>
      <c r="Z66" s="30"/>
      <c r="AA66" s="30"/>
      <c r="AB66" s="30"/>
      <c r="AC66" s="30"/>
    </row>
    <row r="67" customFormat="false" ht="15.75" hidden="false" customHeight="false" outlineLevel="0" collapsed="false">
      <c r="B67" s="41"/>
      <c r="C67" s="42"/>
      <c r="D67" s="42"/>
      <c r="E67" s="42"/>
      <c r="F67" s="52" t="s">
        <v>129</v>
      </c>
      <c r="G67" s="86" t="str">
        <f aca="false">D68</f>
        <v>Bélgica</v>
      </c>
      <c r="H67" s="87" t="n">
        <v>3</v>
      </c>
      <c r="I67" s="88" t="n">
        <v>0</v>
      </c>
      <c r="J67" s="89" t="str">
        <f aca="false">D69</f>
        <v>Panamá</v>
      </c>
      <c r="K67" s="76"/>
      <c r="L67" s="76"/>
      <c r="M67" s="76"/>
      <c r="N67" s="57" t="s">
        <v>55</v>
      </c>
      <c r="O67" s="58" t="s">
        <v>56</v>
      </c>
      <c r="P67" s="58" t="s">
        <v>57</v>
      </c>
      <c r="Q67" s="58" t="s">
        <v>58</v>
      </c>
      <c r="R67" s="58" t="s">
        <v>59</v>
      </c>
      <c r="S67" s="58" t="s">
        <v>60</v>
      </c>
      <c r="T67" s="59" t="s">
        <v>61</v>
      </c>
      <c r="U67" s="68"/>
      <c r="V67" s="69"/>
      <c r="W67" s="50"/>
      <c r="X67" s="30"/>
      <c r="Y67" s="30"/>
      <c r="Z67" s="30"/>
      <c r="AA67" s="30"/>
      <c r="AB67" s="30"/>
      <c r="AC67" s="30"/>
    </row>
    <row r="68" customFormat="false" ht="15" hidden="false" customHeight="false" outlineLevel="0" collapsed="false">
      <c r="B68" s="41"/>
      <c r="C68" s="42"/>
      <c r="D68" s="10" t="s">
        <v>130</v>
      </c>
      <c r="E68" s="42"/>
      <c r="F68" s="52" t="s">
        <v>131</v>
      </c>
      <c r="G68" s="75" t="str">
        <f aca="false">D70</f>
        <v>Túnez</v>
      </c>
      <c r="H68" s="92" t="n">
        <v>1</v>
      </c>
      <c r="I68" s="93" t="n">
        <v>4</v>
      </c>
      <c r="J68" s="94" t="str">
        <f aca="false">D71</f>
        <v>Inglaterra</v>
      </c>
      <c r="K68" s="76"/>
      <c r="L68" s="57" t="s">
        <v>64</v>
      </c>
      <c r="M68" s="65" t="str">
        <f aca="false">IF('No modificar!!'!AJ64=3,'No modificar!!'!U64,IF('No modificar!!'!AJ65=3,'No modificar!!'!U65,IF('No modificar!!'!AJ66=3,'No modificar!!'!U66,'No modificar!!'!U67)))</f>
        <v>Inglaterra</v>
      </c>
      <c r="N68" s="66" t="n">
        <f aca="false">IF('No modificar!!'!AJ64=3,'No modificar!!'!V64,IF('No modificar!!'!AJ65=3,'No modificar!!'!V65,IF('No modificar!!'!AJ66=3,'No modificar!!'!V66,'No modificar!!'!V67)))</f>
        <v>2</v>
      </c>
      <c r="O68" s="67" t="n">
        <f aca="false">IF('No modificar!!'!AJ64=3,'No modificar!!'!W64,IF('No modificar!!'!AJ65=3,'No modificar!!'!W65,IF('No modificar!!'!AJ66=3,'No modificar!!'!W66,'No modificar!!'!W67)))</f>
        <v>1</v>
      </c>
      <c r="P68" s="67" t="n">
        <f aca="false">IF('No modificar!!'!AJ64=3,'No modificar!!'!X64,IF('No modificar!!'!AJ65=3,'No modificar!!'!X65,IF('No modificar!!'!AJ66=3,'No modificar!!'!X66,'No modificar!!'!X67)))</f>
        <v>0</v>
      </c>
      <c r="Q68" s="67" t="n">
        <f aca="false">IF('No modificar!!'!AJ64=3,'No modificar!!'!Y64,IF('No modificar!!'!AJ65=3,'No modificar!!'!Y65,IF('No modificar!!'!AJ66=3,'No modificar!!'!Y66,'No modificar!!'!Y67)))</f>
        <v>9</v>
      </c>
      <c r="R68" s="67" t="n">
        <f aca="false">IF('No modificar!!'!AJ64=3,'No modificar!!'!Z64,IF('No modificar!!'!AJ65=3,'No modificar!!'!Z65,IF('No modificar!!'!AJ66=3,'No modificar!!'!Z66,'No modificar!!'!Z67)))</f>
        <v>4</v>
      </c>
      <c r="S68" s="67" t="n">
        <f aca="false">IF('No modificar!!'!AJ64=3,'No modificar!!'!AA64,IF('No modificar!!'!AJ65=3,'No modificar!!'!AA65,IF('No modificar!!'!AJ66=3,'No modificar!!'!AA66,'No modificar!!'!AA67)))</f>
        <v>5</v>
      </c>
      <c r="T68" s="65" t="n">
        <f aca="false">IF('No modificar!!'!AJ64=3,'No modificar!!'!AB64,IF('No modificar!!'!AJ65=3,'No modificar!!'!AB65,IF('No modificar!!'!AJ66=3,'No modificar!!'!AB66,'No modificar!!'!AB67)))</f>
        <v>7</v>
      </c>
      <c r="U68" s="68" t="str">
        <f aca="false">IF(AND(T68=T69,S68=S69,Q68=Q69),"!!"," ")</f>
        <v> </v>
      </c>
      <c r="V68" s="69" t="str">
        <f aca="false">IF(AND(T68=T69,S68=S69,Q68=Q69),"El 1° se decide por Fair Play"," ")</f>
        <v> </v>
      </c>
      <c r="W68" s="50"/>
      <c r="X68" s="30"/>
      <c r="Y68" s="30"/>
      <c r="Z68" s="30"/>
      <c r="AA68" s="30"/>
      <c r="AB68" s="30"/>
      <c r="AC68" s="30"/>
    </row>
    <row r="69" customFormat="false" ht="15" hidden="false" customHeight="false" outlineLevel="0" collapsed="false">
      <c r="B69" s="41"/>
      <c r="C69" s="42"/>
      <c r="D69" s="10" t="s">
        <v>132</v>
      </c>
      <c r="E69" s="42"/>
      <c r="F69" s="52" t="s">
        <v>133</v>
      </c>
      <c r="G69" s="75" t="str">
        <f aca="false">D68</f>
        <v>Bélgica</v>
      </c>
      <c r="H69" s="92" t="n">
        <v>1</v>
      </c>
      <c r="I69" s="93" t="n">
        <v>1</v>
      </c>
      <c r="J69" s="94" t="str">
        <f aca="false">D70</f>
        <v>Túnez</v>
      </c>
      <c r="K69" s="76"/>
      <c r="L69" s="70" t="s">
        <v>67</v>
      </c>
      <c r="M69" s="71" t="str">
        <f aca="false">IF('No modificar!!'!AJ64=2,'No modificar!!'!U64,IF('No modificar!!'!AJ65=2,'No modificar!!'!U65,IF('No modificar!!'!AJ66=2,'No modificar!!'!U66,'No modificar!!'!U67)))</f>
        <v>Bélgica</v>
      </c>
      <c r="N69" s="72" t="n">
        <f aca="false">IF('No modificar!!'!AJ64=2,'No modificar!!'!V64,IF('No modificar!!'!AJ65=2,'No modificar!!'!V65,IF('No modificar!!'!AJ66=2,'No modificar!!'!V66,'No modificar!!'!V67)))</f>
        <v>1</v>
      </c>
      <c r="O69" s="73" t="n">
        <f aca="false">IF('No modificar!!'!AJ64=2,'No modificar!!'!W64,IF('No modificar!!'!AJ65=2,'No modificar!!'!W65,IF('No modificar!!'!AJ66=2,'No modificar!!'!W66,'No modificar!!'!W67)))</f>
        <v>2</v>
      </c>
      <c r="P69" s="73" t="n">
        <f aca="false">IF('No modificar!!'!AJ64=2,'No modificar!!'!X64,IF('No modificar!!'!AJ65=2,'No modificar!!'!X65,IF('No modificar!!'!AJ66=2,'No modificar!!'!X66,'No modificar!!'!X67)))</f>
        <v>0</v>
      </c>
      <c r="Q69" s="73" t="n">
        <f aca="false">IF('No modificar!!'!AJ64=2,'No modificar!!'!Y64,IF('No modificar!!'!AJ65=2,'No modificar!!'!Y65,IF('No modificar!!'!AJ66=2,'No modificar!!'!Y66,'No modificar!!'!Y67)))</f>
        <v>6</v>
      </c>
      <c r="R69" s="73" t="n">
        <f aca="false">IF('No modificar!!'!AJ64=2,'No modificar!!'!Z64,IF('No modificar!!'!AJ65=2,'No modificar!!'!Z65,IF('No modificar!!'!AJ66=2,'No modificar!!'!Z66,'No modificar!!'!Z67)))</f>
        <v>3</v>
      </c>
      <c r="S69" s="73" t="n">
        <f aca="false">IF('No modificar!!'!AJ64=2,'No modificar!!'!AA64,IF('No modificar!!'!AJ65=2,'No modificar!!'!AA65,IF('No modificar!!'!AJ66=2,'No modificar!!'!AA66,'No modificar!!'!AA67)))</f>
        <v>3</v>
      </c>
      <c r="T69" s="71" t="n">
        <f aca="false">IF('No modificar!!'!AJ64=2,'No modificar!!'!AB64,IF('No modificar!!'!AJ65=2,'No modificar!!'!AB65,IF('No modificar!!'!AJ66=2,'No modificar!!'!AB66,'No modificar!!'!AB67)))</f>
        <v>5</v>
      </c>
      <c r="U69" s="68" t="str">
        <f aca="false">IF(AND(T69=T70,S69=S70,Q69=Q70),"!!"," ")</f>
        <v> </v>
      </c>
      <c r="V69" s="69" t="str">
        <f aca="false">IF(AND(T69=T70,S69=S70,Q69=Q70),"El 2° se decide por Fair Play"," ")</f>
        <v> </v>
      </c>
      <c r="W69" s="50"/>
      <c r="X69" s="30"/>
      <c r="Y69" s="30"/>
      <c r="Z69" s="30"/>
      <c r="AA69" s="30"/>
      <c r="AB69" s="30"/>
      <c r="AC69" s="30"/>
    </row>
    <row r="70" customFormat="false" ht="15" hidden="false" customHeight="false" outlineLevel="0" collapsed="false">
      <c r="B70" s="41"/>
      <c r="C70" s="42"/>
      <c r="D70" s="10" t="s">
        <v>134</v>
      </c>
      <c r="E70" s="42"/>
      <c r="F70" s="52" t="s">
        <v>135</v>
      </c>
      <c r="G70" s="75" t="str">
        <f aca="false">D69</f>
        <v>Panamá</v>
      </c>
      <c r="H70" s="92" t="n">
        <v>1</v>
      </c>
      <c r="I70" s="93" t="n">
        <v>3</v>
      </c>
      <c r="J70" s="94" t="str">
        <f aca="false">D71</f>
        <v>Inglaterra</v>
      </c>
      <c r="K70" s="76"/>
      <c r="L70" s="70" t="s">
        <v>70</v>
      </c>
      <c r="M70" s="74" t="str">
        <f aca="false">IF('No modificar!!'!AJ64=1,'No modificar!!'!U64,IF('No modificar!!'!AJ65=1,'No modificar!!'!U65,IF('No modificar!!'!AJ66=1,'No modificar!!'!U66,'No modificar!!'!U67)))</f>
        <v>Túnez</v>
      </c>
      <c r="N70" s="75" t="n">
        <f aca="false">IF('No modificar!!'!AJ64=1,'No modificar!!'!V64,IF('No modificar!!'!AJ65=1,'No modificar!!'!V65,IF('No modificar!!'!AJ66=1,'No modificar!!'!V66,'No modificar!!'!V67)))</f>
        <v>0</v>
      </c>
      <c r="O70" s="76" t="n">
        <f aca="false">IF('No modificar!!'!AJ64=1,'No modificar!!'!W64,IF('No modificar!!'!AJ65=1,'No modificar!!'!W65,IF('No modificar!!'!AJ66=1,'No modificar!!'!W66,'No modificar!!'!W67)))</f>
        <v>2</v>
      </c>
      <c r="P70" s="76" t="n">
        <f aca="false">IF('No modificar!!'!AJ64=1,'No modificar!!'!X64,IF('No modificar!!'!AJ65=1,'No modificar!!'!X65,IF('No modificar!!'!AJ66=1,'No modificar!!'!X66,'No modificar!!'!X67)))</f>
        <v>1</v>
      </c>
      <c r="Q70" s="76" t="n">
        <f aca="false">IF('No modificar!!'!AJ64=1,'No modificar!!'!Y64,IF('No modificar!!'!AJ65=1,'No modificar!!'!Y65,IF('No modificar!!'!AJ66=1,'No modificar!!'!Y66,'No modificar!!'!Y67)))</f>
        <v>3</v>
      </c>
      <c r="R70" s="76" t="n">
        <f aca="false">IF('No modificar!!'!AJ64=1,'No modificar!!'!Z64,IF('No modificar!!'!AJ65=1,'No modificar!!'!Z65,IF('No modificar!!'!AJ66=1,'No modificar!!'!Z66,'No modificar!!'!Z67)))</f>
        <v>6</v>
      </c>
      <c r="S70" s="76" t="n">
        <f aca="false">IF('No modificar!!'!AJ64=1,'No modificar!!'!AA64,IF('No modificar!!'!AJ65=1,'No modificar!!'!AA65,IF('No modificar!!'!AJ66=1,'No modificar!!'!AA66,'No modificar!!'!AA67)))</f>
        <v>-3</v>
      </c>
      <c r="T70" s="74" t="n">
        <f aca="false">IF('No modificar!!'!AJ64=1,'No modificar!!'!AB64,IF('No modificar!!'!AJ65=1,'No modificar!!'!AB65,IF('No modificar!!'!AJ66=1,'No modificar!!'!AB66,'No modificar!!'!AB67)))</f>
        <v>2</v>
      </c>
      <c r="U70" s="68"/>
      <c r="V70" s="69"/>
      <c r="W70" s="50"/>
      <c r="X70" s="30"/>
      <c r="Y70" s="30"/>
      <c r="Z70" s="30"/>
      <c r="AA70" s="30"/>
      <c r="AB70" s="30"/>
      <c r="AC70" s="30"/>
    </row>
    <row r="71" customFormat="false" ht="15.75" hidden="false" customHeight="false" outlineLevel="0" collapsed="false">
      <c r="B71" s="41"/>
      <c r="C71" s="42"/>
      <c r="D71" s="10" t="s">
        <v>136</v>
      </c>
      <c r="E71" s="42"/>
      <c r="F71" s="52" t="s">
        <v>137</v>
      </c>
      <c r="G71" s="75" t="str">
        <f aca="false">D68</f>
        <v>Bélgica</v>
      </c>
      <c r="H71" s="92" t="n">
        <v>2</v>
      </c>
      <c r="I71" s="93" t="n">
        <v>2</v>
      </c>
      <c r="J71" s="94" t="str">
        <f aca="false">D71</f>
        <v>Inglaterra</v>
      </c>
      <c r="K71" s="76"/>
      <c r="L71" s="78" t="s">
        <v>72</v>
      </c>
      <c r="M71" s="79" t="str">
        <f aca="false">IF('No modificar!!'!AJ64=0,'No modificar!!'!U64,IF('No modificar!!'!AJ65=0,'No modificar!!'!U65,IF('No modificar!!'!AJ66=0,'No modificar!!'!U66,'No modificar!!'!U67)))</f>
        <v>Panamá</v>
      </c>
      <c r="N71" s="80" t="n">
        <f aca="false">IF('No modificar!!'!AJ64=0,'No modificar!!'!V64,IF('No modificar!!'!AJ65=0,'No modificar!!'!V65,IF('No modificar!!'!AJ66=0,'No modificar!!'!V66,'No modificar!!'!V67)))</f>
        <v>0</v>
      </c>
      <c r="O71" s="81" t="n">
        <f aca="false">IF('No modificar!!'!AJ64=0,'No modificar!!'!W64,IF('No modificar!!'!AJ65=0,'No modificar!!'!W65,IF('No modificar!!'!AJ66=0,'No modificar!!'!W66,'No modificar!!'!W67)))</f>
        <v>1</v>
      </c>
      <c r="P71" s="81" t="n">
        <f aca="false">IF('No modificar!!'!AJ64=0,'No modificar!!'!X64,IF('No modificar!!'!AJ65=0,'No modificar!!'!X65,IF('No modificar!!'!AJ66=0,'No modificar!!'!X66,'No modificar!!'!X67)))</f>
        <v>2</v>
      </c>
      <c r="Q71" s="81" t="n">
        <f aca="false">IF('No modificar!!'!AJ64=0,'No modificar!!'!Y64,IF('No modificar!!'!AJ65=0,'No modificar!!'!Y65,IF('No modificar!!'!AJ66=0,'No modificar!!'!Y66,'No modificar!!'!Y67)))</f>
        <v>2</v>
      </c>
      <c r="R71" s="81" t="n">
        <f aca="false">IF('No modificar!!'!AJ64=0,'No modificar!!'!Z64,IF('No modificar!!'!AJ65=0,'No modificar!!'!Z65,IF('No modificar!!'!AJ66=0,'No modificar!!'!Z66,'No modificar!!'!Z67)))</f>
        <v>7</v>
      </c>
      <c r="S71" s="81" t="n">
        <f aca="false">IF('No modificar!!'!AJ64=0,'No modificar!!'!AA64,IF('No modificar!!'!AJ65=0,'No modificar!!'!AA65,IF('No modificar!!'!AJ66=0,'No modificar!!'!AA66,'No modificar!!'!AA67)))</f>
        <v>-5</v>
      </c>
      <c r="T71" s="79" t="n">
        <f aca="false">IF('No modificar!!'!AJ64=0,'No modificar!!'!AB64,IF('No modificar!!'!AJ65=0,'No modificar!!'!AB65,IF('No modificar!!'!AJ66=0,'No modificar!!'!AB66,'No modificar!!'!AB67)))</f>
        <v>1</v>
      </c>
      <c r="U71" s="68"/>
      <c r="V71" s="69"/>
      <c r="W71" s="50"/>
      <c r="X71" s="30"/>
      <c r="Y71" s="30"/>
      <c r="Z71" s="30"/>
      <c r="AA71" s="30"/>
      <c r="AB71" s="30"/>
      <c r="AC71" s="30"/>
    </row>
    <row r="72" customFormat="false" ht="15.75" hidden="false" customHeight="false" outlineLevel="0" collapsed="false">
      <c r="B72" s="41"/>
      <c r="C72" s="42"/>
      <c r="D72" s="42"/>
      <c r="E72" s="42"/>
      <c r="F72" s="52" t="s">
        <v>138</v>
      </c>
      <c r="G72" s="80" t="str">
        <f aca="false">D69</f>
        <v>Panamá</v>
      </c>
      <c r="H72" s="95" t="n">
        <v>1</v>
      </c>
      <c r="I72" s="96" t="n">
        <v>1</v>
      </c>
      <c r="J72" s="97" t="str">
        <f aca="false">D70</f>
        <v>Túnez</v>
      </c>
      <c r="K72" s="76"/>
      <c r="L72" s="76"/>
      <c r="M72" s="91"/>
      <c r="N72" s="91"/>
      <c r="O72" s="91"/>
      <c r="P72" s="91"/>
      <c r="Q72" s="91"/>
      <c r="R72" s="91"/>
      <c r="S72" s="91"/>
      <c r="T72" s="91"/>
      <c r="U72" s="68"/>
      <c r="V72" s="69"/>
      <c r="W72" s="50"/>
      <c r="X72" s="30"/>
      <c r="Y72" s="30"/>
      <c r="Z72" s="30"/>
      <c r="AA72" s="30"/>
      <c r="AB72" s="30"/>
      <c r="AC72" s="30"/>
    </row>
    <row r="73" customFormat="false" ht="15" hidden="false" customHeight="false" outlineLevel="0" collapsed="false">
      <c r="B73" s="41"/>
      <c r="C73" s="42"/>
      <c r="D73" s="42"/>
      <c r="E73" s="42"/>
      <c r="F73" s="42"/>
      <c r="G73" s="42"/>
      <c r="H73" s="42"/>
      <c r="I73" s="42"/>
      <c r="J73" s="42"/>
      <c r="K73" s="42"/>
      <c r="L73" s="10"/>
      <c r="M73" s="42"/>
      <c r="N73" s="42"/>
      <c r="O73" s="42"/>
      <c r="P73" s="42"/>
      <c r="Q73" s="42"/>
      <c r="R73" s="42"/>
      <c r="S73" s="42"/>
      <c r="T73" s="42"/>
      <c r="U73" s="98"/>
      <c r="V73" s="99"/>
      <c r="W73" s="50"/>
      <c r="X73" s="30"/>
      <c r="Y73" s="30"/>
      <c r="Z73" s="30"/>
      <c r="AA73" s="30"/>
      <c r="AB73" s="30"/>
      <c r="AC73" s="30"/>
    </row>
    <row r="74" customFormat="false" ht="15" hidden="false" customHeight="false" outlineLevel="0" collapsed="false">
      <c r="B74" s="41"/>
      <c r="C74" s="42"/>
      <c r="D74" s="42"/>
      <c r="E74" s="42"/>
      <c r="F74" s="42"/>
      <c r="G74" s="42"/>
      <c r="H74" s="42"/>
      <c r="I74" s="42"/>
      <c r="J74" s="42"/>
      <c r="K74" s="42"/>
      <c r="L74" s="10"/>
      <c r="M74" s="42"/>
      <c r="N74" s="42"/>
      <c r="O74" s="42"/>
      <c r="P74" s="42"/>
      <c r="Q74" s="42"/>
      <c r="R74" s="42"/>
      <c r="S74" s="42"/>
      <c r="T74" s="42"/>
      <c r="U74" s="98"/>
      <c r="V74" s="99"/>
      <c r="W74" s="50"/>
      <c r="X74" s="30"/>
      <c r="Y74" s="30"/>
      <c r="Z74" s="30"/>
      <c r="AA74" s="30"/>
      <c r="AB74" s="30"/>
      <c r="AC74" s="30"/>
    </row>
    <row r="75" customFormat="false" ht="15" hidden="false" customHeight="false" outlineLevel="0" collapsed="false">
      <c r="B75" s="41"/>
      <c r="C75" s="51" t="s">
        <v>139</v>
      </c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100"/>
      <c r="V75" s="99"/>
      <c r="W75" s="50"/>
      <c r="X75" s="30"/>
      <c r="Y75" s="30"/>
      <c r="Z75" s="30"/>
      <c r="AA75" s="30"/>
      <c r="AB75" s="30"/>
      <c r="AC75" s="30"/>
    </row>
    <row r="76" customFormat="false" ht="15.75" hidden="false" customHeight="false" outlineLevel="0" collapsed="false">
      <c r="B76" s="41"/>
      <c r="C76" s="42"/>
      <c r="D76" s="42"/>
      <c r="E76" s="42"/>
      <c r="F76" s="42"/>
      <c r="G76" s="42"/>
      <c r="H76" s="42"/>
      <c r="I76" s="42"/>
      <c r="J76" s="42"/>
      <c r="K76" s="42"/>
      <c r="L76" s="10"/>
      <c r="M76" s="42"/>
      <c r="N76" s="42"/>
      <c r="O76" s="42"/>
      <c r="P76" s="42"/>
      <c r="Q76" s="42"/>
      <c r="R76" s="42"/>
      <c r="S76" s="42"/>
      <c r="T76" s="42"/>
      <c r="U76" s="100"/>
      <c r="V76" s="99"/>
      <c r="W76" s="50"/>
      <c r="X76" s="30"/>
      <c r="Y76" s="30"/>
      <c r="Z76" s="30"/>
      <c r="AA76" s="30"/>
      <c r="AB76" s="30"/>
      <c r="AC76" s="30"/>
    </row>
    <row r="77" customFormat="false" ht="15.75" hidden="false" customHeight="false" outlineLevel="0" collapsed="false">
      <c r="B77" s="41"/>
      <c r="C77" s="42"/>
      <c r="D77" s="42"/>
      <c r="E77" s="42"/>
      <c r="F77" s="52" t="s">
        <v>140</v>
      </c>
      <c r="G77" s="86" t="str">
        <f aca="false">D78</f>
        <v>Polonia</v>
      </c>
      <c r="H77" s="87" t="n">
        <v>2</v>
      </c>
      <c r="I77" s="88" t="n">
        <v>0</v>
      </c>
      <c r="J77" s="89" t="str">
        <f aca="false">D79</f>
        <v>Senegal</v>
      </c>
      <c r="K77" s="76"/>
      <c r="L77" s="76"/>
      <c r="M77" s="76"/>
      <c r="N77" s="57" t="s">
        <v>55</v>
      </c>
      <c r="O77" s="58" t="s">
        <v>56</v>
      </c>
      <c r="P77" s="58" t="s">
        <v>57</v>
      </c>
      <c r="Q77" s="58" t="s">
        <v>58</v>
      </c>
      <c r="R77" s="58" t="s">
        <v>59</v>
      </c>
      <c r="S77" s="58" t="s">
        <v>60</v>
      </c>
      <c r="T77" s="59" t="s">
        <v>61</v>
      </c>
      <c r="U77" s="68"/>
      <c r="V77" s="69"/>
      <c r="W77" s="50"/>
      <c r="X77" s="30"/>
      <c r="Y77" s="30"/>
      <c r="Z77" s="30"/>
      <c r="AA77" s="30"/>
      <c r="AB77" s="30"/>
      <c r="AC77" s="30"/>
    </row>
    <row r="78" customFormat="false" ht="15" hidden="false" customHeight="false" outlineLevel="0" collapsed="false">
      <c r="B78" s="41"/>
      <c r="C78" s="42"/>
      <c r="D78" s="10" t="s">
        <v>141</v>
      </c>
      <c r="E78" s="42"/>
      <c r="F78" s="52" t="s">
        <v>142</v>
      </c>
      <c r="G78" s="75" t="str">
        <f aca="false">D80</f>
        <v>Colombia</v>
      </c>
      <c r="H78" s="92" t="n">
        <v>3</v>
      </c>
      <c r="I78" s="93" t="n">
        <v>1</v>
      </c>
      <c r="J78" s="94" t="str">
        <f aca="false">D81</f>
        <v>Japón</v>
      </c>
      <c r="K78" s="76"/>
      <c r="L78" s="57" t="s">
        <v>64</v>
      </c>
      <c r="M78" s="65" t="str">
        <f aca="false">IF('No modificar!!'!AJ74=3,'No modificar!!'!U74,IF('No modificar!!'!AJ75=3,'No modificar!!'!U75,IF('No modificar!!'!AJ76=3,'No modificar!!'!U76,'No modificar!!'!U77)))</f>
        <v>Colombia</v>
      </c>
      <c r="N78" s="66" t="n">
        <f aca="false">IF('No modificar!!'!AJ74=3,'No modificar!!'!V74,IF('No modificar!!'!AJ75=3,'No modificar!!'!V75,IF('No modificar!!'!AJ76=3,'No modificar!!'!V76,'No modificar!!'!V77)))</f>
        <v>3</v>
      </c>
      <c r="O78" s="67" t="n">
        <f aca="false">IF('No modificar!!'!AJ74=3,'No modificar!!'!W74,IF('No modificar!!'!AJ75=3,'No modificar!!'!W75,IF('No modificar!!'!AJ76=3,'No modificar!!'!W76,'No modificar!!'!W77)))</f>
        <v>0</v>
      </c>
      <c r="P78" s="67" t="n">
        <f aca="false">IF('No modificar!!'!AJ74=3,'No modificar!!'!X74,IF('No modificar!!'!AJ75=3,'No modificar!!'!X75,IF('No modificar!!'!AJ76=3,'No modificar!!'!X76,'No modificar!!'!X77)))</f>
        <v>0</v>
      </c>
      <c r="Q78" s="67" t="n">
        <f aca="false">IF('No modificar!!'!AJ74=3,'No modificar!!'!Y74,IF('No modificar!!'!AJ75=3,'No modificar!!'!Y75,IF('No modificar!!'!AJ76=3,'No modificar!!'!Y76,'No modificar!!'!Y77)))</f>
        <v>8</v>
      </c>
      <c r="R78" s="67" t="n">
        <f aca="false">IF('No modificar!!'!AJ74=3,'No modificar!!'!Z74,IF('No modificar!!'!AJ75=3,'No modificar!!'!Z75,IF('No modificar!!'!AJ76=3,'No modificar!!'!Z76,'No modificar!!'!Z77)))</f>
        <v>3</v>
      </c>
      <c r="S78" s="67" t="n">
        <f aca="false">IF('No modificar!!'!AJ74=3,'No modificar!!'!AA74,IF('No modificar!!'!AJ75=3,'No modificar!!'!AA75,IF('No modificar!!'!AJ76=3,'No modificar!!'!AA76,'No modificar!!'!AA77)))</f>
        <v>5</v>
      </c>
      <c r="T78" s="65" t="n">
        <f aca="false">IF('No modificar!!'!AJ74=3,'No modificar!!'!AB74,IF('No modificar!!'!AJ75=3,'No modificar!!'!AB75,IF('No modificar!!'!AJ76=3,'No modificar!!'!AB76,'No modificar!!'!AB77)))</f>
        <v>9</v>
      </c>
      <c r="U78" s="68" t="str">
        <f aca="false">IF(AND(T78=T79,S78=S79,Q78=Q79),"!!"," ")</f>
        <v> </v>
      </c>
      <c r="V78" s="69" t="str">
        <f aca="false">IF(AND(T78=T79,S78=S79,Q78=Q79),"El 1° se decide por Fair Play"," ")</f>
        <v> </v>
      </c>
      <c r="W78" s="50"/>
      <c r="X78" s="30"/>
      <c r="Y78" s="30"/>
      <c r="Z78" s="30"/>
      <c r="AA78" s="30"/>
      <c r="AB78" s="30"/>
      <c r="AC78" s="30"/>
    </row>
    <row r="79" customFormat="false" ht="15" hidden="false" customHeight="false" outlineLevel="0" collapsed="false">
      <c r="B79" s="41"/>
      <c r="C79" s="42"/>
      <c r="D79" s="10" t="s">
        <v>143</v>
      </c>
      <c r="E79" s="42"/>
      <c r="F79" s="52" t="s">
        <v>144</v>
      </c>
      <c r="G79" s="75" t="str">
        <f aca="false">D78</f>
        <v>Polonia</v>
      </c>
      <c r="H79" s="92" t="n">
        <v>1</v>
      </c>
      <c r="I79" s="93" t="n">
        <v>2</v>
      </c>
      <c r="J79" s="94" t="str">
        <f aca="false">D80</f>
        <v>Colombia</v>
      </c>
      <c r="K79" s="76"/>
      <c r="L79" s="70" t="s">
        <v>67</v>
      </c>
      <c r="M79" s="71" t="str">
        <f aca="false">IF('No modificar!!'!AJ74=2,'No modificar!!'!U74,IF('No modificar!!'!AJ75=2,'No modificar!!'!U75,IF('No modificar!!'!AJ76=2,'No modificar!!'!U76,'No modificar!!'!U77)))</f>
        <v>Polonia</v>
      </c>
      <c r="N79" s="72" t="n">
        <f aca="false">IF('No modificar!!'!AJ74=2,'No modificar!!'!V74,IF('No modificar!!'!AJ75=2,'No modificar!!'!V75,IF('No modificar!!'!AJ76=2,'No modificar!!'!V76,'No modificar!!'!V77)))</f>
        <v>2</v>
      </c>
      <c r="O79" s="73" t="n">
        <f aca="false">IF('No modificar!!'!AJ74=2,'No modificar!!'!W74,IF('No modificar!!'!AJ75=2,'No modificar!!'!W75,IF('No modificar!!'!AJ76=2,'No modificar!!'!W76,'No modificar!!'!W77)))</f>
        <v>0</v>
      </c>
      <c r="P79" s="73" t="n">
        <f aca="false">IF('No modificar!!'!AJ74=2,'No modificar!!'!X74,IF('No modificar!!'!AJ75=2,'No modificar!!'!X75,IF('No modificar!!'!AJ76=2,'No modificar!!'!X76,'No modificar!!'!X77)))</f>
        <v>1</v>
      </c>
      <c r="Q79" s="73" t="n">
        <f aca="false">IF('No modificar!!'!AJ74=2,'No modificar!!'!Y74,IF('No modificar!!'!AJ75=2,'No modificar!!'!Y75,IF('No modificar!!'!AJ76=2,'No modificar!!'!Y76,'No modificar!!'!Y77)))</f>
        <v>4</v>
      </c>
      <c r="R79" s="73" t="n">
        <f aca="false">IF('No modificar!!'!AJ74=2,'No modificar!!'!Z74,IF('No modificar!!'!AJ75=2,'No modificar!!'!Z75,IF('No modificar!!'!AJ76=2,'No modificar!!'!Z76,'No modificar!!'!Z77)))</f>
        <v>2</v>
      </c>
      <c r="S79" s="73" t="n">
        <f aca="false">IF('No modificar!!'!AJ74=2,'No modificar!!'!AA74,IF('No modificar!!'!AJ75=2,'No modificar!!'!AA75,IF('No modificar!!'!AJ76=2,'No modificar!!'!AA76,'No modificar!!'!AA77)))</f>
        <v>2</v>
      </c>
      <c r="T79" s="71" t="n">
        <f aca="false">IF('No modificar!!'!AJ74=2,'No modificar!!'!AB74,IF('No modificar!!'!AJ75=2,'No modificar!!'!AB75,IF('No modificar!!'!AJ76=2,'No modificar!!'!AB76,'No modificar!!'!AB77)))</f>
        <v>6</v>
      </c>
      <c r="U79" s="68" t="str">
        <f aca="false">IF(AND(T79=T80,S79=S80,Q79=Q80),"!!"," ")</f>
        <v> </v>
      </c>
      <c r="V79" s="69" t="str">
        <f aca="false">IF(AND(T79=T80,S79=S80,Q79=Q80),"El 2° se decide por Fair Play"," ")</f>
        <v> </v>
      </c>
      <c r="W79" s="50"/>
      <c r="X79" s="30"/>
      <c r="Y79" s="30"/>
      <c r="Z79" s="30"/>
      <c r="AA79" s="30"/>
      <c r="AB79" s="30"/>
      <c r="AC79" s="30"/>
    </row>
    <row r="80" customFormat="false" ht="15" hidden="false" customHeight="false" outlineLevel="0" collapsed="false">
      <c r="B80" s="41"/>
      <c r="C80" s="42"/>
      <c r="D80" s="10" t="s">
        <v>145</v>
      </c>
      <c r="E80" s="42"/>
      <c r="F80" s="52" t="s">
        <v>146</v>
      </c>
      <c r="G80" s="75" t="str">
        <f aca="false">D79</f>
        <v>Senegal</v>
      </c>
      <c r="H80" s="92" t="n">
        <v>2</v>
      </c>
      <c r="I80" s="93" t="n">
        <v>2</v>
      </c>
      <c r="J80" s="94" t="str">
        <f aca="false">D81</f>
        <v>Japón</v>
      </c>
      <c r="K80" s="76"/>
      <c r="L80" s="70" t="s">
        <v>70</v>
      </c>
      <c r="M80" s="74" t="str">
        <f aca="false">IF('No modificar!!'!AJ74=1,'No modificar!!'!U74,IF('No modificar!!'!AJ75=1,'No modificar!!'!U75,IF('No modificar!!'!AJ76=1,'No modificar!!'!U76,'No modificar!!'!U77)))</f>
        <v>Japón</v>
      </c>
      <c r="N80" s="75" t="n">
        <f aca="false">IF('No modificar!!'!AJ74=1,'No modificar!!'!V74,IF('No modificar!!'!AJ75=1,'No modificar!!'!V75,IF('No modificar!!'!AJ76=1,'No modificar!!'!V76,'No modificar!!'!V77)))</f>
        <v>0</v>
      </c>
      <c r="O80" s="76" t="n">
        <f aca="false">IF('No modificar!!'!AJ74=1,'No modificar!!'!W74,IF('No modificar!!'!AJ75=1,'No modificar!!'!W75,IF('No modificar!!'!AJ76=1,'No modificar!!'!W76,'No modificar!!'!W77)))</f>
        <v>1</v>
      </c>
      <c r="P80" s="76" t="n">
        <f aca="false">IF('No modificar!!'!AJ74=1,'No modificar!!'!X74,IF('No modificar!!'!AJ75=1,'No modificar!!'!X75,IF('No modificar!!'!AJ76=1,'No modificar!!'!X76,'No modificar!!'!X77)))</f>
        <v>2</v>
      </c>
      <c r="Q80" s="76" t="n">
        <f aca="false">IF('No modificar!!'!AJ74=1,'No modificar!!'!Y74,IF('No modificar!!'!AJ75=1,'No modificar!!'!Y75,IF('No modificar!!'!AJ76=1,'No modificar!!'!Y76,'No modificar!!'!Y77)))</f>
        <v>3</v>
      </c>
      <c r="R80" s="76" t="n">
        <f aca="false">IF('No modificar!!'!AJ74=1,'No modificar!!'!Z74,IF('No modificar!!'!AJ75=1,'No modificar!!'!Z75,IF('No modificar!!'!AJ76=1,'No modificar!!'!Z76,'No modificar!!'!Z77)))</f>
        <v>6</v>
      </c>
      <c r="S80" s="76" t="n">
        <f aca="false">IF('No modificar!!'!AJ74=1,'No modificar!!'!AA74,IF('No modificar!!'!AJ75=1,'No modificar!!'!AA75,IF('No modificar!!'!AJ76=1,'No modificar!!'!AA76,'No modificar!!'!AA77)))</f>
        <v>-3</v>
      </c>
      <c r="T80" s="74" t="n">
        <f aca="false">IF('No modificar!!'!AJ74=1,'No modificar!!'!AB74,IF('No modificar!!'!AJ75=1,'No modificar!!'!AB75,IF('No modificar!!'!AJ76=1,'No modificar!!'!AB76,'No modificar!!'!AB77)))</f>
        <v>1</v>
      </c>
      <c r="U80" s="68"/>
      <c r="V80" s="69"/>
      <c r="W80" s="50"/>
      <c r="X80" s="30"/>
      <c r="Y80" s="30"/>
      <c r="Z80" s="30"/>
      <c r="AA80" s="30"/>
      <c r="AB80" s="30"/>
      <c r="AC80" s="30"/>
    </row>
    <row r="81" customFormat="false" ht="15.75" hidden="false" customHeight="false" outlineLevel="0" collapsed="false">
      <c r="B81" s="41"/>
      <c r="C81" s="42"/>
      <c r="D81" s="10" t="s">
        <v>147</v>
      </c>
      <c r="E81" s="42"/>
      <c r="F81" s="52" t="s">
        <v>148</v>
      </c>
      <c r="G81" s="75" t="str">
        <f aca="false">D78</f>
        <v>Polonia</v>
      </c>
      <c r="H81" s="92" t="n">
        <v>1</v>
      </c>
      <c r="I81" s="93" t="n">
        <v>0</v>
      </c>
      <c r="J81" s="94" t="str">
        <f aca="false">D81</f>
        <v>Japón</v>
      </c>
      <c r="K81" s="76"/>
      <c r="L81" s="78" t="s">
        <v>72</v>
      </c>
      <c r="M81" s="79" t="str">
        <f aca="false">IF('No modificar!!'!AJ74=0,'No modificar!!'!U74,IF('No modificar!!'!AJ75=0,'No modificar!!'!U75,IF('No modificar!!'!AJ76=0,'No modificar!!'!U76,'No modificar!!'!U77)))</f>
        <v>Senegal</v>
      </c>
      <c r="N81" s="80" t="n">
        <f aca="false">IF('No modificar!!'!AJ74=0,'No modificar!!'!V74,IF('No modificar!!'!AJ75=0,'No modificar!!'!V75,IF('No modificar!!'!AJ76=0,'No modificar!!'!V76,'No modificar!!'!V77)))</f>
        <v>0</v>
      </c>
      <c r="O81" s="81" t="n">
        <f aca="false">IF('No modificar!!'!AJ74=0,'No modificar!!'!W74,IF('No modificar!!'!AJ75=0,'No modificar!!'!W75,IF('No modificar!!'!AJ76=0,'No modificar!!'!W76,'No modificar!!'!W77)))</f>
        <v>1</v>
      </c>
      <c r="P81" s="81" t="n">
        <f aca="false">IF('No modificar!!'!AJ74=0,'No modificar!!'!X74,IF('No modificar!!'!AJ75=0,'No modificar!!'!X75,IF('No modificar!!'!AJ76=0,'No modificar!!'!X76,'No modificar!!'!X77)))</f>
        <v>2</v>
      </c>
      <c r="Q81" s="81" t="n">
        <f aca="false">IF('No modificar!!'!AJ74=0,'No modificar!!'!Y74,IF('No modificar!!'!AJ75=0,'No modificar!!'!Y75,IF('No modificar!!'!AJ76=0,'No modificar!!'!Y76,'No modificar!!'!Y77)))</f>
        <v>3</v>
      </c>
      <c r="R81" s="81" t="n">
        <f aca="false">IF('No modificar!!'!AJ74=0,'No modificar!!'!Z74,IF('No modificar!!'!AJ75=0,'No modificar!!'!Z75,IF('No modificar!!'!AJ76=0,'No modificar!!'!Z76,'No modificar!!'!Z77)))</f>
        <v>7</v>
      </c>
      <c r="S81" s="81" t="n">
        <f aca="false">IF('No modificar!!'!AJ74=0,'No modificar!!'!AA74,IF('No modificar!!'!AJ75=0,'No modificar!!'!AA75,IF('No modificar!!'!AJ76=0,'No modificar!!'!AA76,'No modificar!!'!AA77)))</f>
        <v>-4</v>
      </c>
      <c r="T81" s="79" t="n">
        <f aca="false">IF('No modificar!!'!AJ74=0,'No modificar!!'!AB74,IF('No modificar!!'!AJ75=0,'No modificar!!'!AB75,IF('No modificar!!'!AJ76=0,'No modificar!!'!AB76,'No modificar!!'!AB77)))</f>
        <v>1</v>
      </c>
      <c r="U81" s="68"/>
      <c r="V81" s="69"/>
      <c r="W81" s="50"/>
      <c r="X81" s="30"/>
      <c r="Y81" s="30"/>
      <c r="Z81" s="30"/>
      <c r="AA81" s="30"/>
      <c r="AB81" s="30"/>
      <c r="AC81" s="30"/>
    </row>
    <row r="82" customFormat="false" ht="15.75" hidden="false" customHeight="false" outlineLevel="0" collapsed="false">
      <c r="B82" s="41"/>
      <c r="C82" s="42"/>
      <c r="D82" s="42"/>
      <c r="E82" s="42"/>
      <c r="F82" s="52" t="s">
        <v>149</v>
      </c>
      <c r="G82" s="80" t="str">
        <f aca="false">D79</f>
        <v>Senegal</v>
      </c>
      <c r="H82" s="95" t="n">
        <v>1</v>
      </c>
      <c r="I82" s="96" t="n">
        <v>3</v>
      </c>
      <c r="J82" s="97" t="str">
        <f aca="false">D80</f>
        <v>Colombia</v>
      </c>
      <c r="K82" s="76"/>
      <c r="L82" s="76"/>
      <c r="M82" s="91"/>
      <c r="N82" s="91"/>
      <c r="O82" s="91"/>
      <c r="P82" s="91"/>
      <c r="Q82" s="91"/>
      <c r="R82" s="91"/>
      <c r="S82" s="91"/>
      <c r="T82" s="91"/>
      <c r="U82" s="90"/>
      <c r="V82" s="91"/>
      <c r="W82" s="50"/>
      <c r="X82" s="30"/>
      <c r="Y82" s="30"/>
      <c r="Z82" s="30"/>
      <c r="AA82" s="30"/>
      <c r="AB82" s="30"/>
      <c r="AC82" s="30"/>
    </row>
    <row r="83" customFormat="false" ht="15.75" hidden="false" customHeight="false" outlineLevel="0" collapsed="false">
      <c r="B83" s="101"/>
      <c r="C83" s="102"/>
      <c r="D83" s="102"/>
      <c r="E83" s="102"/>
      <c r="F83" s="102"/>
      <c r="G83" s="102"/>
      <c r="H83" s="102"/>
      <c r="I83" s="102"/>
      <c r="J83" s="102"/>
      <c r="K83" s="102"/>
      <c r="L83" s="14"/>
      <c r="M83" s="102"/>
      <c r="N83" s="102"/>
      <c r="O83" s="102"/>
      <c r="P83" s="102"/>
      <c r="Q83" s="102"/>
      <c r="R83" s="102"/>
      <c r="S83" s="102"/>
      <c r="T83" s="102"/>
      <c r="U83" s="103"/>
      <c r="V83" s="102"/>
      <c r="W83" s="104"/>
      <c r="X83" s="30"/>
      <c r="Y83" s="30"/>
      <c r="Z83" s="30"/>
      <c r="AA83" s="30"/>
      <c r="AB83" s="30"/>
      <c r="AC83" s="30"/>
    </row>
    <row r="84" s="31" customFormat="true" ht="15" hidden="false" customHeight="false" outlineLevel="0" collapsed="false">
      <c r="A84" s="30"/>
      <c r="B84" s="105"/>
      <c r="C84" s="105"/>
      <c r="D84" s="105"/>
      <c r="E84" s="105"/>
      <c r="F84" s="105"/>
      <c r="G84" s="105"/>
      <c r="H84" s="105"/>
      <c r="I84" s="105"/>
      <c r="J84" s="105"/>
      <c r="K84" s="105"/>
      <c r="L84" s="106"/>
      <c r="M84" s="105"/>
      <c r="N84" s="105"/>
      <c r="O84" s="105"/>
      <c r="P84" s="105"/>
      <c r="Q84" s="105"/>
      <c r="R84" s="105"/>
      <c r="S84" s="105"/>
      <c r="T84" s="105"/>
      <c r="U84" s="107"/>
      <c r="V84" s="105"/>
      <c r="W84" s="105"/>
      <c r="X84" s="30"/>
      <c r="Y84" s="30"/>
      <c r="Z84" s="30"/>
      <c r="AA84" s="30"/>
      <c r="AB84" s="30"/>
      <c r="AC84" s="30"/>
    </row>
    <row r="85" customFormat="false" ht="15" hidden="false" customHeight="false" outlineLevel="0" collapsed="false">
      <c r="B85" s="105"/>
      <c r="C85" s="105"/>
      <c r="D85" s="105"/>
      <c r="E85" s="105"/>
      <c r="F85" s="105"/>
      <c r="G85" s="105"/>
      <c r="H85" s="105"/>
      <c r="I85" s="105"/>
      <c r="J85" s="105"/>
      <c r="K85" s="105"/>
      <c r="L85" s="106"/>
      <c r="M85" s="105"/>
      <c r="N85" s="105"/>
      <c r="O85" s="105"/>
      <c r="P85" s="105"/>
      <c r="Q85" s="105"/>
      <c r="R85" s="105"/>
      <c r="S85" s="105"/>
      <c r="T85" s="105"/>
      <c r="U85" s="107"/>
      <c r="V85" s="105"/>
      <c r="W85" s="105"/>
      <c r="X85" s="30"/>
      <c r="Y85" s="30"/>
      <c r="Z85" s="30"/>
      <c r="AA85" s="30"/>
      <c r="AB85" s="30"/>
      <c r="AC85" s="30"/>
      <c r="AE85" s="31"/>
      <c r="AF85" s="31"/>
      <c r="AG85" s="31"/>
      <c r="AH85" s="31"/>
      <c r="AI85" s="31"/>
    </row>
    <row r="86" customFormat="false" ht="15" hidden="false" customHeight="false" outlineLevel="0" collapsed="false">
      <c r="B86" s="105"/>
      <c r="C86" s="105"/>
      <c r="D86" s="105"/>
      <c r="E86" s="105"/>
      <c r="F86" s="105"/>
      <c r="G86" s="105"/>
      <c r="H86" s="105"/>
      <c r="I86" s="105"/>
      <c r="J86" s="105"/>
      <c r="K86" s="105"/>
      <c r="L86" s="106"/>
      <c r="M86" s="105"/>
      <c r="N86" s="105"/>
      <c r="O86" s="105"/>
      <c r="P86" s="105"/>
      <c r="Q86" s="105"/>
      <c r="R86" s="105"/>
      <c r="S86" s="105"/>
      <c r="T86" s="105"/>
      <c r="U86" s="107"/>
      <c r="V86" s="105"/>
      <c r="W86" s="105"/>
      <c r="X86" s="30"/>
      <c r="Y86" s="30"/>
      <c r="Z86" s="30"/>
      <c r="AA86" s="30"/>
      <c r="AB86" s="30"/>
      <c r="AC86" s="30"/>
      <c r="AE86" s="31"/>
      <c r="AF86" s="31"/>
      <c r="AG86" s="31"/>
      <c r="AH86" s="31"/>
      <c r="AI86" s="31"/>
    </row>
    <row r="87" customFormat="false" ht="15" hidden="false" customHeight="false" outlineLevel="0" collapsed="false">
      <c r="B87" s="105"/>
      <c r="C87" s="105"/>
      <c r="D87" s="105"/>
      <c r="E87" s="105"/>
      <c r="F87" s="105"/>
      <c r="G87" s="105"/>
      <c r="H87" s="105"/>
      <c r="I87" s="105"/>
      <c r="J87" s="105"/>
      <c r="K87" s="105"/>
      <c r="L87" s="106"/>
      <c r="M87" s="105"/>
      <c r="N87" s="105"/>
      <c r="O87" s="105"/>
      <c r="P87" s="105"/>
      <c r="Q87" s="105"/>
      <c r="R87" s="105"/>
      <c r="S87" s="105"/>
      <c r="T87" s="105"/>
      <c r="U87" s="107"/>
      <c r="V87" s="105"/>
      <c r="W87" s="105"/>
      <c r="X87" s="30"/>
      <c r="Y87" s="30"/>
      <c r="Z87" s="30"/>
      <c r="AA87" s="30"/>
      <c r="AB87" s="30"/>
      <c r="AC87" s="30"/>
      <c r="AE87" s="31"/>
      <c r="AF87" s="31"/>
      <c r="AG87" s="31"/>
      <c r="AH87" s="31"/>
      <c r="AI87" s="31"/>
    </row>
    <row r="88" customFormat="false" ht="15" hidden="false" customHeight="false" outlineLevel="0" collapsed="false">
      <c r="B88" s="105"/>
      <c r="C88" s="105"/>
      <c r="D88" s="105"/>
      <c r="E88" s="105"/>
      <c r="F88" s="105"/>
      <c r="G88" s="105"/>
      <c r="H88" s="105"/>
      <c r="I88" s="105"/>
      <c r="J88" s="105"/>
      <c r="K88" s="105"/>
      <c r="L88" s="106"/>
      <c r="M88" s="105"/>
      <c r="N88" s="105"/>
      <c r="O88" s="105"/>
      <c r="P88" s="105"/>
      <c r="Q88" s="105"/>
      <c r="R88" s="105"/>
      <c r="S88" s="105"/>
      <c r="T88" s="105"/>
      <c r="U88" s="107"/>
      <c r="V88" s="105"/>
      <c r="W88" s="105"/>
      <c r="X88" s="30"/>
      <c r="Y88" s="30"/>
      <c r="Z88" s="30"/>
      <c r="AA88" s="30"/>
      <c r="AB88" s="30"/>
      <c r="AC88" s="30"/>
      <c r="AE88" s="31"/>
      <c r="AF88" s="31"/>
      <c r="AG88" s="31"/>
      <c r="AH88" s="31"/>
      <c r="AI88" s="31"/>
    </row>
    <row r="89" customFormat="false" ht="15" hidden="false" customHeight="false" outlineLevel="0" collapsed="false">
      <c r="B89" s="105"/>
      <c r="C89" s="105"/>
      <c r="D89" s="105"/>
      <c r="E89" s="105"/>
      <c r="F89" s="105"/>
      <c r="G89" s="105"/>
      <c r="H89" s="105"/>
      <c r="I89" s="105"/>
      <c r="J89" s="105"/>
      <c r="K89" s="105"/>
      <c r="L89" s="106"/>
      <c r="M89" s="105"/>
      <c r="N89" s="105"/>
      <c r="O89" s="105"/>
      <c r="P89" s="105"/>
      <c r="Q89" s="105"/>
      <c r="R89" s="105"/>
      <c r="S89" s="105"/>
      <c r="T89" s="105"/>
      <c r="U89" s="107"/>
      <c r="V89" s="105"/>
      <c r="W89" s="105"/>
      <c r="X89" s="30"/>
      <c r="Y89" s="30"/>
      <c r="Z89" s="30"/>
      <c r="AA89" s="30"/>
      <c r="AB89" s="30"/>
      <c r="AC89" s="30"/>
      <c r="AE89" s="31"/>
      <c r="AF89" s="31"/>
      <c r="AG89" s="31"/>
      <c r="AH89" s="31"/>
      <c r="AI89" s="31"/>
    </row>
    <row r="90" customFormat="false" ht="15" hidden="false" customHeight="false" outlineLevel="0" collapsed="false">
      <c r="B90" s="105"/>
      <c r="C90" s="105"/>
      <c r="D90" s="105"/>
      <c r="E90" s="105"/>
      <c r="F90" s="105"/>
      <c r="G90" s="105"/>
      <c r="H90" s="105"/>
      <c r="I90" s="105"/>
      <c r="J90" s="105"/>
      <c r="K90" s="105"/>
      <c r="L90" s="106"/>
      <c r="M90" s="105"/>
      <c r="N90" s="105"/>
      <c r="O90" s="105"/>
      <c r="P90" s="105"/>
      <c r="Q90" s="105"/>
      <c r="R90" s="105"/>
      <c r="S90" s="105"/>
      <c r="T90" s="105"/>
      <c r="U90" s="107"/>
      <c r="V90" s="105"/>
      <c r="W90" s="105"/>
      <c r="X90" s="30"/>
      <c r="Y90" s="30"/>
      <c r="Z90" s="30"/>
      <c r="AA90" s="30"/>
      <c r="AB90" s="30"/>
      <c r="AC90" s="30"/>
      <c r="AE90" s="31"/>
      <c r="AF90" s="31"/>
      <c r="AG90" s="31"/>
      <c r="AH90" s="31"/>
      <c r="AI90" s="31"/>
    </row>
    <row r="91" customFormat="false" ht="15" hidden="false" customHeight="false" outlineLevel="0" collapsed="false">
      <c r="B91" s="105"/>
      <c r="C91" s="105"/>
      <c r="D91" s="105"/>
      <c r="E91" s="105"/>
      <c r="F91" s="105"/>
      <c r="G91" s="105"/>
      <c r="H91" s="105"/>
      <c r="I91" s="105"/>
      <c r="J91" s="105"/>
      <c r="K91" s="105"/>
      <c r="L91" s="106"/>
      <c r="M91" s="105"/>
      <c r="N91" s="105"/>
      <c r="O91" s="105"/>
      <c r="P91" s="105"/>
      <c r="Q91" s="105"/>
      <c r="R91" s="105"/>
      <c r="S91" s="105"/>
      <c r="T91" s="105"/>
      <c r="U91" s="107"/>
      <c r="V91" s="105"/>
      <c r="W91" s="105"/>
      <c r="AE91" s="31"/>
      <c r="AF91" s="31"/>
      <c r="AG91" s="31"/>
      <c r="AH91" s="31"/>
      <c r="AI91" s="31"/>
    </row>
    <row r="92" customFormat="false" ht="15" hidden="false" customHeight="false" outlineLevel="0" collapsed="false">
      <c r="B92" s="105"/>
      <c r="C92" s="105"/>
      <c r="D92" s="105"/>
      <c r="E92" s="105"/>
      <c r="F92" s="105"/>
      <c r="G92" s="105"/>
      <c r="H92" s="105"/>
      <c r="I92" s="105"/>
      <c r="J92" s="105"/>
      <c r="K92" s="105"/>
      <c r="L92" s="106"/>
      <c r="M92" s="105"/>
      <c r="N92" s="105"/>
      <c r="O92" s="105"/>
      <c r="P92" s="105"/>
      <c r="Q92" s="105"/>
      <c r="R92" s="105"/>
      <c r="S92" s="105"/>
      <c r="T92" s="105"/>
      <c r="U92" s="107"/>
      <c r="V92" s="105"/>
      <c r="W92" s="105"/>
      <c r="AE92" s="31"/>
      <c r="AF92" s="31"/>
      <c r="AG92" s="31"/>
      <c r="AH92" s="31"/>
      <c r="AI92" s="31"/>
    </row>
    <row r="93" customFormat="false" ht="15" hidden="false" customHeight="false" outlineLevel="0" collapsed="false">
      <c r="B93" s="105"/>
      <c r="C93" s="105"/>
      <c r="D93" s="105"/>
      <c r="E93" s="105"/>
      <c r="F93" s="105"/>
      <c r="G93" s="105"/>
      <c r="H93" s="105"/>
      <c r="I93" s="105"/>
      <c r="J93" s="105"/>
      <c r="K93" s="105"/>
      <c r="L93" s="106"/>
      <c r="M93" s="105"/>
      <c r="N93" s="105"/>
      <c r="O93" s="105"/>
      <c r="P93" s="105"/>
      <c r="Q93" s="105"/>
      <c r="R93" s="105"/>
      <c r="S93" s="105"/>
      <c r="T93" s="105"/>
      <c r="U93" s="107"/>
      <c r="V93" s="105"/>
      <c r="W93" s="105"/>
      <c r="AE93" s="31"/>
      <c r="AF93" s="31"/>
      <c r="AG93" s="31"/>
      <c r="AH93" s="31"/>
      <c r="AI93" s="31"/>
    </row>
    <row r="94" customFormat="false" ht="15" hidden="false" customHeight="false" outlineLevel="0" collapsed="false">
      <c r="B94" s="105"/>
      <c r="C94" s="105"/>
      <c r="D94" s="105"/>
      <c r="E94" s="105"/>
      <c r="F94" s="105"/>
      <c r="G94" s="105"/>
      <c r="H94" s="105"/>
      <c r="I94" s="105"/>
      <c r="J94" s="105"/>
      <c r="K94" s="105"/>
      <c r="L94" s="106"/>
      <c r="M94" s="105"/>
      <c r="N94" s="105"/>
      <c r="O94" s="105"/>
      <c r="P94" s="105"/>
      <c r="Q94" s="105"/>
      <c r="R94" s="105"/>
      <c r="S94" s="105"/>
      <c r="T94" s="105"/>
      <c r="U94" s="107"/>
      <c r="V94" s="105"/>
      <c r="W94" s="105"/>
      <c r="AE94" s="31"/>
      <c r="AF94" s="31"/>
      <c r="AG94" s="31"/>
      <c r="AH94" s="31"/>
      <c r="AI94" s="31"/>
    </row>
    <row r="95" customFormat="false" ht="15" hidden="false" customHeight="false" outlineLevel="0" collapsed="false">
      <c r="B95" s="105"/>
      <c r="C95" s="105"/>
      <c r="D95" s="105"/>
      <c r="E95" s="105"/>
      <c r="F95" s="105"/>
      <c r="G95" s="105"/>
      <c r="H95" s="105"/>
      <c r="I95" s="105"/>
      <c r="J95" s="105"/>
      <c r="K95" s="105"/>
      <c r="L95" s="106"/>
      <c r="M95" s="105"/>
      <c r="N95" s="105"/>
      <c r="O95" s="105"/>
      <c r="P95" s="105"/>
      <c r="Q95" s="105"/>
      <c r="R95" s="105"/>
      <c r="S95" s="105"/>
      <c r="T95" s="105"/>
      <c r="U95" s="107"/>
      <c r="V95" s="105"/>
      <c r="W95" s="105"/>
      <c r="AE95" s="31"/>
      <c r="AF95" s="31"/>
      <c r="AG95" s="31"/>
      <c r="AH95" s="31"/>
      <c r="AI95" s="31"/>
    </row>
    <row r="96" customFormat="false" ht="15" hidden="false" customHeight="false" outlineLevel="0" collapsed="false">
      <c r="B96" s="105"/>
      <c r="C96" s="105"/>
      <c r="D96" s="105"/>
      <c r="E96" s="105"/>
      <c r="F96" s="105"/>
      <c r="G96" s="105"/>
      <c r="H96" s="105"/>
      <c r="I96" s="105"/>
      <c r="J96" s="105"/>
      <c r="K96" s="105"/>
      <c r="L96" s="106"/>
      <c r="M96" s="105"/>
      <c r="N96" s="105"/>
      <c r="O96" s="105"/>
      <c r="P96" s="105"/>
      <c r="Q96" s="105"/>
      <c r="R96" s="105"/>
      <c r="S96" s="105"/>
      <c r="T96" s="105"/>
      <c r="U96" s="107"/>
      <c r="V96" s="105"/>
      <c r="W96" s="105"/>
      <c r="AE96" s="31"/>
      <c r="AF96" s="31"/>
      <c r="AG96" s="31"/>
      <c r="AH96" s="31"/>
      <c r="AI96" s="31"/>
    </row>
    <row r="97" customFormat="false" ht="15" hidden="false" customHeight="false" outlineLevel="0" collapsed="false">
      <c r="B97" s="105"/>
      <c r="C97" s="105"/>
      <c r="D97" s="105"/>
      <c r="E97" s="105"/>
      <c r="F97" s="105"/>
      <c r="G97" s="105"/>
      <c r="H97" s="105"/>
      <c r="I97" s="105"/>
      <c r="J97" s="105"/>
      <c r="K97" s="105"/>
      <c r="L97" s="106"/>
      <c r="M97" s="105"/>
      <c r="N97" s="105"/>
      <c r="O97" s="105"/>
      <c r="P97" s="105"/>
      <c r="Q97" s="105"/>
      <c r="R97" s="105"/>
      <c r="S97" s="105"/>
      <c r="T97" s="105"/>
      <c r="U97" s="107"/>
      <c r="V97" s="105"/>
      <c r="W97" s="105"/>
      <c r="AE97" s="31"/>
      <c r="AF97" s="31"/>
      <c r="AG97" s="31"/>
      <c r="AH97" s="31"/>
      <c r="AI97" s="31"/>
    </row>
    <row r="98" customFormat="false" ht="15" hidden="false" customHeight="false" outlineLevel="0" collapsed="false"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6"/>
      <c r="M98" s="105"/>
      <c r="N98" s="105"/>
      <c r="O98" s="105"/>
      <c r="P98" s="105"/>
      <c r="Q98" s="105"/>
      <c r="R98" s="105"/>
      <c r="S98" s="105"/>
      <c r="T98" s="105"/>
      <c r="U98" s="107"/>
      <c r="V98" s="105"/>
      <c r="W98" s="105"/>
      <c r="AE98" s="31"/>
      <c r="AF98" s="31"/>
      <c r="AG98" s="31"/>
      <c r="AH98" s="31"/>
      <c r="AI98" s="31"/>
    </row>
    <row r="99" customFormat="false" ht="15" hidden="false" customHeight="false" outlineLevel="0" collapsed="false">
      <c r="B99" s="105"/>
      <c r="C99" s="105"/>
      <c r="D99" s="105"/>
      <c r="E99" s="105"/>
      <c r="F99" s="105"/>
      <c r="G99" s="105"/>
      <c r="H99" s="105"/>
      <c r="I99" s="105"/>
      <c r="J99" s="105"/>
      <c r="K99" s="105"/>
      <c r="L99" s="106"/>
      <c r="M99" s="105"/>
      <c r="N99" s="105"/>
      <c r="O99" s="105"/>
      <c r="P99" s="105"/>
      <c r="Q99" s="105"/>
      <c r="R99" s="105"/>
      <c r="S99" s="105"/>
      <c r="T99" s="105"/>
      <c r="U99" s="107"/>
      <c r="V99" s="105"/>
      <c r="W99" s="105"/>
      <c r="AE99" s="31"/>
      <c r="AF99" s="31"/>
      <c r="AG99" s="31"/>
      <c r="AH99" s="31"/>
      <c r="AI99" s="31"/>
    </row>
    <row r="100" customFormat="false" ht="15" hidden="false" customHeight="false" outlineLevel="0" collapsed="false">
      <c r="B100" s="105"/>
      <c r="C100" s="105"/>
      <c r="D100" s="105"/>
      <c r="E100" s="105"/>
      <c r="F100" s="105"/>
      <c r="G100" s="105"/>
      <c r="H100" s="105"/>
      <c r="I100" s="105"/>
      <c r="J100" s="105"/>
      <c r="K100" s="105"/>
      <c r="L100" s="106"/>
      <c r="M100" s="105"/>
      <c r="N100" s="105"/>
      <c r="O100" s="105"/>
      <c r="P100" s="105"/>
      <c r="Q100" s="105"/>
      <c r="R100" s="105"/>
      <c r="S100" s="105"/>
      <c r="T100" s="105"/>
      <c r="U100" s="107"/>
      <c r="V100" s="105"/>
      <c r="W100" s="105"/>
      <c r="AE100" s="31"/>
      <c r="AF100" s="31"/>
      <c r="AG100" s="31"/>
      <c r="AH100" s="31"/>
      <c r="AI100" s="31"/>
    </row>
    <row r="101" customFormat="false" ht="15" hidden="false" customHeight="false" outlineLevel="0" collapsed="false">
      <c r="B101" s="105"/>
      <c r="C101" s="105"/>
      <c r="D101" s="105"/>
      <c r="E101" s="105"/>
      <c r="F101" s="105"/>
      <c r="G101" s="105"/>
      <c r="H101" s="105"/>
      <c r="I101" s="105"/>
      <c r="J101" s="105"/>
      <c r="K101" s="105"/>
      <c r="L101" s="106"/>
      <c r="M101" s="105"/>
      <c r="N101" s="105"/>
      <c r="O101" s="105"/>
      <c r="P101" s="105"/>
      <c r="Q101" s="105"/>
      <c r="R101" s="105"/>
      <c r="S101" s="105"/>
      <c r="T101" s="105"/>
      <c r="U101" s="107"/>
      <c r="V101" s="105"/>
      <c r="W101" s="105"/>
      <c r="AE101" s="31"/>
      <c r="AF101" s="31"/>
      <c r="AG101" s="31"/>
      <c r="AH101" s="31"/>
      <c r="AI101" s="31"/>
    </row>
    <row r="102" customFormat="false" ht="15" hidden="false" customHeight="false" outlineLevel="0" collapsed="false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6"/>
      <c r="M102" s="105"/>
      <c r="N102" s="105"/>
      <c r="O102" s="105"/>
      <c r="P102" s="105"/>
      <c r="Q102" s="105"/>
      <c r="R102" s="105"/>
      <c r="S102" s="105"/>
      <c r="T102" s="105"/>
      <c r="U102" s="107"/>
      <c r="V102" s="105"/>
      <c r="W102" s="105"/>
      <c r="AE102" s="31"/>
      <c r="AF102" s="31"/>
      <c r="AG102" s="31"/>
      <c r="AH102" s="31"/>
      <c r="AI102" s="31"/>
    </row>
    <row r="103" customFormat="false" ht="15" hidden="false" customHeight="false" outlineLevel="0" collapsed="false">
      <c r="B103" s="105"/>
      <c r="C103" s="105"/>
      <c r="D103" s="105"/>
      <c r="E103" s="105"/>
      <c r="F103" s="105"/>
      <c r="G103" s="105"/>
      <c r="H103" s="105"/>
      <c r="I103" s="105"/>
      <c r="J103" s="105"/>
      <c r="K103" s="105"/>
      <c r="L103" s="106"/>
      <c r="M103" s="105"/>
      <c r="N103" s="105"/>
      <c r="O103" s="105"/>
      <c r="P103" s="105"/>
      <c r="Q103" s="105"/>
      <c r="R103" s="105"/>
      <c r="S103" s="105"/>
      <c r="T103" s="105"/>
      <c r="U103" s="107"/>
      <c r="V103" s="105"/>
      <c r="W103" s="105"/>
      <c r="AE103" s="31"/>
      <c r="AF103" s="31"/>
      <c r="AG103" s="31"/>
      <c r="AH103" s="31"/>
      <c r="AI103" s="31"/>
    </row>
    <row r="104" customFormat="false" ht="15" hidden="false" customHeight="false" outlineLevel="0" collapsed="false">
      <c r="B104" s="105"/>
      <c r="C104" s="105"/>
      <c r="D104" s="105"/>
      <c r="E104" s="105"/>
      <c r="F104" s="105"/>
      <c r="G104" s="105"/>
      <c r="H104" s="105"/>
      <c r="I104" s="105"/>
      <c r="J104" s="105"/>
      <c r="K104" s="105"/>
      <c r="L104" s="106"/>
      <c r="M104" s="105"/>
      <c r="N104" s="105"/>
      <c r="O104" s="105"/>
      <c r="P104" s="105"/>
      <c r="Q104" s="105"/>
      <c r="R104" s="105"/>
      <c r="S104" s="105"/>
      <c r="T104" s="105"/>
      <c r="U104" s="107"/>
      <c r="V104" s="105"/>
      <c r="W104" s="105"/>
      <c r="AE104" s="31"/>
      <c r="AF104" s="31"/>
      <c r="AG104" s="31"/>
      <c r="AH104" s="31"/>
      <c r="AI104" s="31"/>
    </row>
    <row r="105" customFormat="false" ht="15" hidden="false" customHeight="false" outlineLevel="0" collapsed="false">
      <c r="B105" s="105"/>
      <c r="C105" s="105"/>
      <c r="D105" s="105"/>
      <c r="E105" s="105"/>
      <c r="F105" s="105"/>
      <c r="G105" s="105"/>
      <c r="H105" s="105"/>
      <c r="I105" s="105"/>
      <c r="J105" s="105"/>
      <c r="K105" s="105"/>
      <c r="L105" s="106"/>
      <c r="M105" s="105"/>
      <c r="N105" s="105"/>
      <c r="O105" s="105"/>
      <c r="P105" s="105"/>
      <c r="Q105" s="105"/>
      <c r="R105" s="105"/>
      <c r="S105" s="105"/>
      <c r="T105" s="105"/>
      <c r="U105" s="107"/>
      <c r="V105" s="105"/>
      <c r="W105" s="105"/>
      <c r="AE105" s="31"/>
      <c r="AF105" s="31"/>
      <c r="AG105" s="31"/>
      <c r="AH105" s="31"/>
      <c r="AI105" s="31"/>
    </row>
    <row r="106" customFormat="false" ht="15" hidden="false" customHeight="false" outlineLevel="0" collapsed="false">
      <c r="B106" s="105"/>
      <c r="C106" s="105"/>
      <c r="D106" s="105"/>
      <c r="E106" s="105"/>
      <c r="F106" s="105"/>
      <c r="G106" s="105"/>
      <c r="H106" s="105"/>
      <c r="I106" s="105"/>
      <c r="J106" s="105"/>
      <c r="K106" s="105"/>
      <c r="L106" s="106"/>
      <c r="M106" s="105"/>
      <c r="N106" s="105"/>
      <c r="O106" s="105"/>
      <c r="P106" s="105"/>
      <c r="Q106" s="105"/>
      <c r="R106" s="105"/>
      <c r="S106" s="105"/>
      <c r="T106" s="105"/>
      <c r="U106" s="107"/>
      <c r="V106" s="105"/>
      <c r="W106" s="105"/>
      <c r="AE106" s="31"/>
      <c r="AF106" s="31"/>
      <c r="AG106" s="31"/>
      <c r="AH106" s="31"/>
      <c r="AI106" s="31"/>
    </row>
    <row r="107" customFormat="false" ht="15" hidden="false" customHeight="false" outlineLevel="0" collapsed="false"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6"/>
      <c r="M107" s="105"/>
      <c r="N107" s="105"/>
      <c r="O107" s="105"/>
      <c r="P107" s="105"/>
      <c r="Q107" s="105"/>
      <c r="R107" s="105"/>
      <c r="S107" s="105"/>
      <c r="T107" s="105"/>
      <c r="U107" s="107"/>
      <c r="V107" s="105"/>
      <c r="W107" s="105"/>
      <c r="AE107" s="31"/>
      <c r="AF107" s="31"/>
      <c r="AG107" s="31"/>
      <c r="AH107" s="31"/>
      <c r="AI107" s="31"/>
    </row>
    <row r="108" customFormat="false" ht="15" hidden="false" customHeight="false" outlineLevel="0" collapsed="false">
      <c r="B108" s="105"/>
      <c r="C108" s="105"/>
      <c r="D108" s="105"/>
      <c r="E108" s="105"/>
      <c r="F108" s="105"/>
      <c r="G108" s="105"/>
      <c r="H108" s="105"/>
      <c r="I108" s="105"/>
      <c r="J108" s="105"/>
      <c r="K108" s="105"/>
      <c r="L108" s="106"/>
      <c r="M108" s="105"/>
      <c r="N108" s="105"/>
      <c r="O108" s="105"/>
      <c r="P108" s="105"/>
      <c r="Q108" s="105"/>
      <c r="R108" s="105"/>
      <c r="S108" s="105"/>
      <c r="T108" s="105"/>
      <c r="U108" s="107"/>
      <c r="V108" s="105"/>
      <c r="W108" s="105"/>
      <c r="AE108" s="31"/>
      <c r="AF108" s="31"/>
      <c r="AG108" s="31"/>
      <c r="AH108" s="31"/>
      <c r="AI108" s="31"/>
    </row>
  </sheetData>
  <mergeCells count="10">
    <mergeCell ref="E3:G3"/>
    <mergeCell ref="K3:S3"/>
    <mergeCell ref="C5:T5"/>
    <mergeCell ref="C15:T15"/>
    <mergeCell ref="C25:T25"/>
    <mergeCell ref="C35:T35"/>
    <mergeCell ref="C45:T45"/>
    <mergeCell ref="C55:T55"/>
    <mergeCell ref="C65:T65"/>
    <mergeCell ref="C75:T75"/>
  </mergeCells>
  <hyperlinks>
    <hyperlink ref="K3" r:id="rId1" display="giulianaperdomo20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61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selection pane="topLeft" activeCell="P17" activeCellId="0" sqref="P17"/>
    </sheetView>
  </sheetViews>
  <sheetFormatPr defaultRowHeight="15" zeroHeight="false" outlineLevelRow="0" outlineLevelCol="0"/>
  <cols>
    <col collapsed="false" customWidth="true" hidden="false" outlineLevel="0" max="1" min="1" style="30" width="2.71"/>
    <col collapsed="false" customWidth="true" hidden="false" outlineLevel="0" max="2" min="2" style="108" width="3.71"/>
    <col collapsed="false" customWidth="true" hidden="false" outlineLevel="0" max="3" min="3" style="108" width="10.43"/>
    <col collapsed="false" customWidth="true" hidden="false" outlineLevel="0" max="4" min="4" style="108" width="13.14"/>
    <col collapsed="false" customWidth="true" hidden="false" outlineLevel="0" max="6" min="5" style="108" width="3.71"/>
    <col collapsed="false" customWidth="true" hidden="false" outlineLevel="0" max="7" min="7" style="1" width="17.57"/>
    <col collapsed="false" customWidth="true" hidden="false" outlineLevel="0" max="8" min="8" style="1" width="3.71"/>
    <col collapsed="false" customWidth="true" hidden="false" outlineLevel="0" max="9" min="9" style="108" width="3.71"/>
    <col collapsed="false" customWidth="true" hidden="false" outlineLevel="0" max="10" min="10" style="1" width="18.71"/>
    <col collapsed="false" customWidth="true" hidden="false" outlineLevel="0" max="11" min="11" style="1" width="3.71"/>
    <col collapsed="false" customWidth="true" hidden="false" outlineLevel="0" max="12" min="12" style="108" width="7.43"/>
    <col collapsed="false" customWidth="true" hidden="false" outlineLevel="0" max="13" min="13" style="1" width="16.71"/>
    <col collapsed="false" customWidth="true" hidden="false" outlineLevel="0" max="14" min="14" style="1" width="3.71"/>
    <col collapsed="false" customWidth="true" hidden="false" outlineLevel="0" max="15" min="15" style="108" width="3.71"/>
    <col collapsed="false" customWidth="true" hidden="false" outlineLevel="0" max="16" min="16" style="1" width="15.71"/>
    <col collapsed="false" customWidth="true" hidden="false" outlineLevel="0" max="17" min="17" style="1" width="3.71"/>
    <col collapsed="false" customWidth="true" hidden="false" outlineLevel="0" max="18" min="18" style="108" width="3.71"/>
    <col collapsed="false" customWidth="true" hidden="false" outlineLevel="0" max="19" min="19" style="1" width="15.71"/>
    <col collapsed="false" customWidth="true" hidden="false" outlineLevel="0" max="20" min="20" style="108" width="3.71"/>
    <col collapsed="false" customWidth="false" hidden="false" outlineLevel="0" max="25" min="21" style="31" width="11.43"/>
    <col collapsed="false" customWidth="true" hidden="false" outlineLevel="0" max="1025" min="26" style="0" width="10.53"/>
  </cols>
  <sheetData>
    <row r="1" s="30" customFormat="true" ht="15.75" hidden="false" customHeight="false" outlineLevel="0" collapsed="false"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</row>
    <row r="2" s="32" customFormat="true" ht="15" hidden="false" customHeight="false" outlineLevel="0" collapsed="false">
      <c r="A2" s="30"/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  <c r="R2" s="30"/>
      <c r="S2" s="30"/>
      <c r="T2" s="30"/>
      <c r="U2" s="30"/>
      <c r="V2" s="30"/>
      <c r="W2" s="30"/>
      <c r="X2" s="30"/>
      <c r="Y2" s="30"/>
      <c r="Z2" s="30"/>
    </row>
    <row r="3" customFormat="false" ht="16.5" hidden="false" customHeight="false" outlineLevel="0" collapsed="false">
      <c r="B3" s="9"/>
      <c r="C3" s="109" t="s">
        <v>150</v>
      </c>
      <c r="D3" s="109"/>
      <c r="E3" s="109"/>
      <c r="F3" s="10"/>
      <c r="G3" s="110" t="s">
        <v>151</v>
      </c>
      <c r="H3" s="110"/>
      <c r="I3" s="111"/>
      <c r="J3" s="109" t="s">
        <v>152</v>
      </c>
      <c r="K3" s="109"/>
      <c r="L3" s="111"/>
      <c r="M3" s="10"/>
      <c r="N3" s="10"/>
      <c r="O3" s="10"/>
      <c r="P3" s="10"/>
      <c r="Q3" s="11"/>
      <c r="R3" s="112"/>
      <c r="S3" s="112"/>
      <c r="T3" s="112"/>
      <c r="U3" s="112"/>
      <c r="V3" s="112"/>
      <c r="W3" s="112"/>
      <c r="X3" s="112"/>
      <c r="Y3" s="112"/>
      <c r="Z3" s="112"/>
      <c r="AA3" s="113"/>
      <c r="AB3" s="114"/>
      <c r="AC3" s="114"/>
      <c r="AD3" s="115"/>
    </row>
    <row r="4" s="32" customFormat="true" ht="15" hidden="false" customHeight="false" outlineLevel="0" collapsed="false">
      <c r="A4" s="30"/>
      <c r="B4" s="9"/>
      <c r="C4" s="10"/>
      <c r="D4" s="10"/>
      <c r="E4" s="10"/>
      <c r="F4" s="10"/>
      <c r="G4" s="10"/>
      <c r="H4" s="10"/>
      <c r="I4" s="10"/>
      <c r="J4" s="10"/>
      <c r="K4" s="10"/>
      <c r="L4" s="10"/>
      <c r="M4" s="42"/>
      <c r="N4" s="42"/>
      <c r="O4" s="10"/>
      <c r="P4" s="10"/>
      <c r="Q4" s="11"/>
      <c r="R4" s="30"/>
      <c r="S4" s="30"/>
      <c r="T4" s="30"/>
      <c r="U4" s="30"/>
      <c r="V4" s="30"/>
      <c r="W4" s="30"/>
      <c r="X4" s="30"/>
      <c r="Y4" s="30"/>
      <c r="Z4" s="30"/>
    </row>
    <row r="5" s="32" customFormat="true" ht="15" hidden="false" customHeight="false" outlineLevel="0" collapsed="false">
      <c r="A5" s="30"/>
      <c r="B5" s="9"/>
      <c r="C5" s="10"/>
      <c r="D5" s="10"/>
      <c r="E5" s="10"/>
      <c r="F5" s="10"/>
      <c r="G5" s="10"/>
      <c r="H5" s="10"/>
      <c r="I5" s="10"/>
      <c r="J5" s="10"/>
      <c r="K5" s="10"/>
      <c r="L5" s="10"/>
      <c r="M5" s="77"/>
      <c r="N5" s="60"/>
      <c r="O5" s="10"/>
      <c r="P5" s="10"/>
      <c r="Q5" s="11"/>
      <c r="R5" s="30"/>
      <c r="S5" s="30"/>
      <c r="T5" s="30"/>
      <c r="U5" s="30"/>
      <c r="V5" s="30"/>
      <c r="W5" s="30"/>
      <c r="X5" s="30"/>
      <c r="Y5" s="30"/>
      <c r="Z5" s="30"/>
    </row>
    <row r="6" s="32" customFormat="true" ht="15.75" hidden="false" customHeight="false" outlineLevel="0" collapsed="false">
      <c r="A6" s="30"/>
      <c r="B6" s="9"/>
      <c r="C6" s="116" t="s">
        <v>153</v>
      </c>
      <c r="D6" s="116"/>
      <c r="E6" s="116"/>
      <c r="F6" s="10"/>
      <c r="G6" s="10"/>
      <c r="H6" s="10"/>
      <c r="I6" s="10"/>
      <c r="J6" s="10"/>
      <c r="K6" s="10"/>
      <c r="L6" s="10"/>
      <c r="M6" s="77"/>
      <c r="N6" s="42"/>
      <c r="O6" s="10"/>
      <c r="P6" s="10"/>
      <c r="Q6" s="11"/>
      <c r="R6" s="30"/>
      <c r="S6" s="30"/>
      <c r="T6" s="30"/>
      <c r="U6" s="30"/>
      <c r="V6" s="30"/>
      <c r="W6" s="30"/>
      <c r="X6" s="30"/>
      <c r="Y6" s="30"/>
      <c r="Z6" s="30"/>
    </row>
    <row r="7" customFormat="false" ht="15.75" hidden="false" customHeight="false" outlineLevel="0" collapsed="false">
      <c r="B7" s="9"/>
      <c r="C7" s="117" t="s">
        <v>154</v>
      </c>
      <c r="D7" s="118" t="str">
        <f aca="false">IF(AND('Fase de grupos'!T8='Fase de grupos'!T9,'Fase de grupos'!S8='Fase de grupos'!S9,'Fase de grupos'!Q8='Fase de grupos'!Q9),"Manualmente",'Fase de grupos'!M8)</f>
        <v>Uruguay</v>
      </c>
      <c r="E7" s="119" t="n">
        <v>2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30"/>
      <c r="S7" s="30"/>
      <c r="T7" s="30"/>
      <c r="U7" s="30"/>
      <c r="V7" s="30"/>
      <c r="W7" s="30"/>
      <c r="X7" s="30"/>
      <c r="Y7" s="30"/>
      <c r="Z7" s="30"/>
      <c r="AA7" s="32"/>
    </row>
    <row r="8" s="8" customFormat="true" ht="15.75" hidden="false" customHeight="false" outlineLevel="0" collapsed="false">
      <c r="A8" s="30"/>
      <c r="B8" s="9"/>
      <c r="C8" s="117" t="s">
        <v>155</v>
      </c>
      <c r="D8" s="118" t="str">
        <f aca="false"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Portugal</v>
      </c>
      <c r="E8" s="119" t="n">
        <v>0</v>
      </c>
      <c r="F8" s="10"/>
      <c r="G8" s="118" t="str">
        <f aca="false">IF(E7&gt;E8,D7,IF(E8&gt;E7,D8,"Manualmente"))</f>
        <v>Uruguay</v>
      </c>
      <c r="H8" s="118" t="n">
        <v>0</v>
      </c>
      <c r="I8" s="10"/>
      <c r="J8" s="10"/>
      <c r="K8" s="10"/>
      <c r="L8" s="10"/>
      <c r="M8" s="42"/>
      <c r="N8" s="42"/>
      <c r="O8" s="10"/>
      <c r="P8" s="10"/>
      <c r="Q8" s="11"/>
      <c r="R8" s="30"/>
      <c r="S8" s="30"/>
      <c r="T8" s="30"/>
      <c r="U8" s="30"/>
      <c r="V8" s="30"/>
      <c r="W8" s="30"/>
      <c r="X8" s="30"/>
      <c r="Y8" s="30"/>
      <c r="Z8" s="30"/>
      <c r="AA8" s="32"/>
    </row>
    <row r="9" s="8" customFormat="true" ht="15.75" hidden="false" customHeight="false" outlineLevel="0" collapsed="false">
      <c r="A9" s="30"/>
      <c r="B9" s="9"/>
      <c r="C9" s="116" t="s">
        <v>156</v>
      </c>
      <c r="D9" s="116"/>
      <c r="E9" s="116"/>
      <c r="F9" s="10"/>
      <c r="G9" s="116" t="s">
        <v>157</v>
      </c>
      <c r="H9" s="116"/>
      <c r="I9" s="10"/>
      <c r="J9" s="118" t="str">
        <f aca="false">IF(H8&gt;H10,G8,IF(H10&gt;H8,G10,"Manualmente"))</f>
        <v>Francia</v>
      </c>
      <c r="K9" s="118" t="n">
        <v>1</v>
      </c>
      <c r="L9" s="10"/>
      <c r="M9" s="10"/>
      <c r="N9" s="10"/>
      <c r="O9" s="10"/>
      <c r="P9" s="10"/>
      <c r="Q9" s="11"/>
      <c r="R9" s="30"/>
      <c r="S9" s="30"/>
      <c r="T9" s="30"/>
      <c r="U9" s="30"/>
      <c r="V9" s="30"/>
      <c r="W9" s="30"/>
      <c r="X9" s="30"/>
      <c r="Y9" s="30"/>
      <c r="Z9" s="30"/>
      <c r="AA9" s="32"/>
    </row>
    <row r="10" customFormat="false" ht="17.25" hidden="false" customHeight="false" outlineLevel="0" collapsed="false">
      <c r="B10" s="9"/>
      <c r="C10" s="117" t="s">
        <v>158</v>
      </c>
      <c r="D10" s="118" t="str">
        <f aca="false">IF(AND('Fase de grupos'!T28='Fase de grupos'!T29,'Fase de grupos'!S28='Fase de grupos'!S29,'Fase de grupos'!Q28='Fase de grupos'!Q29),"Manualmente",'Fase de grupos'!M28)</f>
        <v>Francia</v>
      </c>
      <c r="E10" s="119" t="n">
        <v>4</v>
      </c>
      <c r="F10" s="10"/>
      <c r="G10" s="118" t="str">
        <f aca="false">IF(E10&gt;E11,D10,IF(E11&gt;E10,D11,"Manualmente"))</f>
        <v>Francia</v>
      </c>
      <c r="H10" s="118" t="n">
        <v>2</v>
      </c>
      <c r="I10" s="10"/>
      <c r="J10" s="10"/>
      <c r="K10" s="10"/>
      <c r="L10" s="10"/>
      <c r="M10" s="110" t="s">
        <v>159</v>
      </c>
      <c r="N10" s="110"/>
      <c r="O10" s="10"/>
      <c r="P10" s="108"/>
      <c r="Q10" s="11"/>
      <c r="R10" s="30"/>
      <c r="S10" s="30"/>
      <c r="T10" s="30"/>
      <c r="U10" s="30"/>
      <c r="V10" s="30"/>
      <c r="W10" s="30"/>
      <c r="X10" s="30"/>
      <c r="Y10" s="30"/>
      <c r="Z10" s="30"/>
      <c r="AA10" s="32"/>
    </row>
    <row r="11" customFormat="false" ht="15.75" hidden="false" customHeight="false" outlineLevel="0" collapsed="false">
      <c r="B11" s="9"/>
      <c r="C11" s="117" t="s">
        <v>160</v>
      </c>
      <c r="D11" s="118" t="str">
        <f aca="false"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Nigeria</v>
      </c>
      <c r="E11" s="119" t="n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8"/>
      <c r="Q11" s="11"/>
      <c r="R11" s="30"/>
      <c r="S11" s="30"/>
      <c r="T11" s="30"/>
      <c r="U11" s="30"/>
      <c r="V11" s="30"/>
      <c r="W11" s="30"/>
      <c r="X11" s="30"/>
      <c r="Y11" s="30"/>
      <c r="Z11" s="30"/>
      <c r="AA11" s="32"/>
    </row>
    <row r="12" s="8" customFormat="true" ht="15.75" hidden="false" customHeight="false" outlineLevel="0" collapsed="false">
      <c r="A12" s="30"/>
      <c r="B12" s="9"/>
      <c r="C12" s="42"/>
      <c r="D12" s="42"/>
      <c r="E12" s="42"/>
      <c r="F12" s="10"/>
      <c r="G12" s="10"/>
      <c r="H12" s="10"/>
      <c r="I12" s="10"/>
      <c r="J12" s="120" t="s">
        <v>161</v>
      </c>
      <c r="K12" s="120"/>
      <c r="L12" s="10"/>
      <c r="M12" s="121" t="str">
        <f aca="false">IF(K9&gt;K16,J9,IF(K16&gt;K9,J16,"Manualmente"))</f>
        <v>Brasil</v>
      </c>
      <c r="N12" s="122" t="n">
        <v>1</v>
      </c>
      <c r="O12" s="10"/>
      <c r="P12" s="77" t="s">
        <v>162</v>
      </c>
      <c r="Q12" s="11"/>
      <c r="R12" s="30"/>
      <c r="S12" s="30"/>
      <c r="T12" s="30"/>
      <c r="U12" s="30"/>
      <c r="V12" s="30"/>
      <c r="W12" s="30"/>
      <c r="X12" s="30"/>
      <c r="Y12" s="30"/>
      <c r="Z12" s="30"/>
      <c r="AA12" s="32"/>
    </row>
    <row r="13" customFormat="false" ht="15.75" hidden="false" customHeight="false" outlineLevel="0" collapsed="false">
      <c r="B13" s="9"/>
      <c r="C13" s="116" t="s">
        <v>163</v>
      </c>
      <c r="D13" s="116"/>
      <c r="E13" s="116"/>
      <c r="F13" s="10"/>
      <c r="G13" s="10"/>
      <c r="H13" s="10"/>
      <c r="I13" s="10"/>
      <c r="J13" s="10"/>
      <c r="K13" s="111"/>
      <c r="L13" s="10"/>
      <c r="M13" s="120" t="s">
        <v>164</v>
      </c>
      <c r="N13" s="120"/>
      <c r="O13" s="10"/>
      <c r="P13" s="121" t="str">
        <f aca="false">IF(N12&gt;N14,M12,IF(N14&gt;N12,M14,"Manualmente"))</f>
        <v>Alemania</v>
      </c>
      <c r="Q13" s="11"/>
      <c r="R13" s="30"/>
      <c r="S13" s="30"/>
      <c r="T13" s="30"/>
      <c r="U13" s="30"/>
      <c r="V13" s="30"/>
      <c r="W13" s="30"/>
      <c r="X13" s="30"/>
      <c r="Y13" s="30"/>
      <c r="Z13" s="30"/>
      <c r="AA13" s="32"/>
    </row>
    <row r="14" customFormat="false" ht="15.75" hidden="false" customHeight="false" outlineLevel="0" collapsed="false">
      <c r="B14" s="9"/>
      <c r="C14" s="117" t="s">
        <v>165</v>
      </c>
      <c r="D14" s="118" t="str">
        <f aca="false">IF(AND('Fase de grupos'!T48='Fase de grupos'!T49,'Fase de grupos'!S48='Fase de grupos'!S49,'Fase de grupos'!Q48='Fase de grupos'!Q49),"Manualmente",'Fase de grupos'!M48)</f>
        <v>Brasil</v>
      </c>
      <c r="E14" s="119" t="n">
        <v>4</v>
      </c>
      <c r="F14" s="10"/>
      <c r="G14" s="10"/>
      <c r="H14" s="10"/>
      <c r="I14" s="10"/>
      <c r="J14" s="10"/>
      <c r="K14" s="10"/>
      <c r="L14" s="10"/>
      <c r="M14" s="121" t="str">
        <f aca="false">IF(K23&gt;K30,J23,IF(K30&gt;K23,J30,"Manualmente"))</f>
        <v>Alemania</v>
      </c>
      <c r="N14" s="121" t="n">
        <v>2</v>
      </c>
      <c r="O14" s="10"/>
      <c r="P14" s="123"/>
      <c r="Q14" s="11"/>
      <c r="R14" s="30"/>
      <c r="S14" s="30"/>
      <c r="T14" s="30"/>
      <c r="U14" s="30"/>
      <c r="V14" s="30"/>
      <c r="W14" s="30"/>
      <c r="X14" s="30"/>
      <c r="Y14" s="30"/>
      <c r="Z14" s="30"/>
      <c r="AA14" s="32"/>
    </row>
    <row r="15" customFormat="false" ht="15.75" hidden="false" customHeight="false" outlineLevel="0" collapsed="false">
      <c r="B15" s="9"/>
      <c r="C15" s="117" t="s">
        <v>166</v>
      </c>
      <c r="D15" s="118" t="str">
        <f aca="false"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México</v>
      </c>
      <c r="E15" s="119" t="n">
        <v>1</v>
      </c>
      <c r="F15" s="10"/>
      <c r="G15" s="118" t="str">
        <f aca="false">IF(E14&gt;E15,D14,IF(E15&gt;E14,D15,"Manualmente"))</f>
        <v>Brasil</v>
      </c>
      <c r="H15" s="118" t="n">
        <v>2</v>
      </c>
      <c r="I15" s="10"/>
      <c r="J15" s="10"/>
      <c r="K15" s="10"/>
      <c r="L15" s="10"/>
      <c r="M15" s="123"/>
      <c r="N15" s="10"/>
      <c r="O15" s="10"/>
      <c r="P15" s="10"/>
      <c r="Q15" s="11"/>
      <c r="R15" s="30"/>
      <c r="S15" s="30"/>
      <c r="T15" s="30"/>
      <c r="U15" s="30"/>
      <c r="V15" s="30"/>
      <c r="W15" s="30"/>
      <c r="X15" s="30"/>
      <c r="Y15" s="30"/>
      <c r="Z15" s="30"/>
      <c r="AA15" s="32"/>
    </row>
    <row r="16" customFormat="false" ht="15.75" hidden="false" customHeight="false" outlineLevel="0" collapsed="false">
      <c r="B16" s="9"/>
      <c r="C16" s="116" t="s">
        <v>167</v>
      </c>
      <c r="D16" s="116"/>
      <c r="E16" s="116"/>
      <c r="F16" s="10"/>
      <c r="G16" s="116" t="s">
        <v>168</v>
      </c>
      <c r="H16" s="116"/>
      <c r="I16" s="10"/>
      <c r="J16" s="118" t="str">
        <f aca="false">IF(H15&gt;H17,G15,IF(H17&gt;H15,G17,"Manualmente"))</f>
        <v>Brasil</v>
      </c>
      <c r="K16" s="118" t="n">
        <v>4</v>
      </c>
      <c r="L16" s="10"/>
      <c r="M16" s="10"/>
      <c r="N16" s="10"/>
      <c r="O16" s="10"/>
      <c r="P16" s="77" t="s">
        <v>169</v>
      </c>
      <c r="Q16" s="11"/>
      <c r="R16" s="30"/>
      <c r="S16" s="30"/>
      <c r="T16" s="30"/>
      <c r="U16" s="30"/>
      <c r="V16" s="30"/>
      <c r="W16" s="30"/>
      <c r="X16" s="30"/>
      <c r="Y16" s="30"/>
      <c r="Z16" s="30"/>
      <c r="AA16" s="32"/>
    </row>
    <row r="17" customFormat="false" ht="15.75" hidden="false" customHeight="false" outlineLevel="0" collapsed="false">
      <c r="B17" s="9"/>
      <c r="C17" s="117" t="s">
        <v>170</v>
      </c>
      <c r="D17" s="118" t="str">
        <f aca="false">IF(AND('Fase de grupos'!T68='Fase de grupos'!T69,'Fase de grupos'!S68='Fase de grupos'!S69,'Fase de grupos'!Q68='Fase de grupos'!Q69),"Manualmente",'Fase de grupos'!M68)</f>
        <v>Inglaterra</v>
      </c>
      <c r="E17" s="119" t="n">
        <v>3</v>
      </c>
      <c r="F17" s="10"/>
      <c r="G17" s="118" t="str">
        <f aca="false">IF(E17&gt;E18,D17,IF(E18&gt;E17,D18,"Manualmente"))</f>
        <v>Inglaterra</v>
      </c>
      <c r="H17" s="118" t="n">
        <v>1</v>
      </c>
      <c r="I17" s="10"/>
      <c r="J17" s="10"/>
      <c r="K17" s="10"/>
      <c r="L17" s="10"/>
      <c r="M17" s="10"/>
      <c r="N17" s="10"/>
      <c r="O17" s="10"/>
      <c r="P17" s="121" t="s">
        <v>171</v>
      </c>
      <c r="Q17" s="124"/>
      <c r="R17" s="30"/>
      <c r="S17" s="30"/>
      <c r="T17" s="30"/>
      <c r="U17" s="30"/>
      <c r="V17" s="30"/>
      <c r="W17" s="30"/>
      <c r="X17" s="30"/>
      <c r="Y17" s="30"/>
      <c r="Z17" s="30"/>
      <c r="AA17" s="32"/>
    </row>
    <row r="18" customFormat="false" ht="15.75" hidden="false" customHeight="false" outlineLevel="0" collapsed="false">
      <c r="B18" s="9"/>
      <c r="C18" s="117" t="s">
        <v>172</v>
      </c>
      <c r="D18" s="118" t="str">
        <f aca="false"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Polonia</v>
      </c>
      <c r="E18" s="119" t="n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8"/>
      <c r="Q18" s="11"/>
      <c r="R18" s="30"/>
      <c r="S18" s="30"/>
      <c r="T18" s="30"/>
      <c r="U18" s="30"/>
      <c r="V18" s="30"/>
      <c r="W18" s="30"/>
      <c r="X18" s="30"/>
      <c r="Y18" s="30"/>
      <c r="Z18" s="30"/>
      <c r="AA18" s="32"/>
    </row>
    <row r="19" customFormat="false" ht="15" hidden="false" customHeight="false" outlineLevel="0" collapsed="false">
      <c r="B19" s="9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30"/>
      <c r="S19" s="30"/>
      <c r="T19" s="30"/>
      <c r="U19" s="30"/>
      <c r="V19" s="30"/>
      <c r="W19" s="30"/>
      <c r="X19" s="30"/>
      <c r="Y19" s="30"/>
      <c r="Z19" s="30"/>
      <c r="AA19" s="32"/>
    </row>
    <row r="20" customFormat="false" ht="17.25" hidden="false" customHeight="false" outlineLevel="0" collapsed="false">
      <c r="B20" s="9"/>
      <c r="C20" s="116" t="s">
        <v>173</v>
      </c>
      <c r="D20" s="116"/>
      <c r="E20" s="116"/>
      <c r="F20" s="10"/>
      <c r="G20" s="10"/>
      <c r="H20" s="10"/>
      <c r="I20" s="10"/>
      <c r="J20" s="10"/>
      <c r="K20" s="10"/>
      <c r="L20" s="10"/>
      <c r="M20" s="109" t="s">
        <v>174</v>
      </c>
      <c r="N20" s="109"/>
      <c r="O20" s="10"/>
      <c r="P20" s="10"/>
      <c r="Q20" s="11"/>
      <c r="R20" s="30"/>
      <c r="S20" s="30"/>
      <c r="T20" s="30"/>
      <c r="U20" s="30"/>
      <c r="V20" s="30"/>
      <c r="W20" s="30"/>
      <c r="X20" s="30"/>
      <c r="Y20" s="30"/>
      <c r="Z20" s="30"/>
      <c r="AA20" s="32"/>
    </row>
    <row r="21" customFormat="false" ht="15.75" hidden="false" customHeight="false" outlineLevel="0" collapsed="false">
      <c r="B21" s="9"/>
      <c r="C21" s="117" t="s">
        <v>175</v>
      </c>
      <c r="D21" s="118" t="str">
        <f aca="false">IF(AND('Fase de grupos'!T18='Fase de grupos'!T19,'Fase de grupos'!S18='Fase de grupos'!S19,'Fase de grupos'!Q18='Fase de grupos'!Q19),"Manualmente",'Fase de grupos'!M18)</f>
        <v>España</v>
      </c>
      <c r="E21" s="119" t="n">
        <v>3</v>
      </c>
      <c r="F21" s="10"/>
      <c r="G21" s="10"/>
      <c r="H21" s="10"/>
      <c r="I21" s="10"/>
      <c r="J21" s="10"/>
      <c r="K21" s="111"/>
      <c r="L21" s="10"/>
      <c r="M21" s="10"/>
      <c r="N21" s="10"/>
      <c r="O21" s="10"/>
      <c r="P21" s="10"/>
      <c r="Q21" s="50"/>
      <c r="R21" s="30"/>
      <c r="S21" s="30"/>
      <c r="T21" s="30"/>
      <c r="U21" s="30"/>
      <c r="V21" s="30"/>
      <c r="W21" s="30"/>
      <c r="X21" s="30"/>
      <c r="Y21" s="30"/>
      <c r="Z21" s="30"/>
      <c r="AA21" s="32"/>
    </row>
    <row r="22" customFormat="false" ht="15.75" hidden="false" customHeight="false" outlineLevel="0" collapsed="false">
      <c r="B22" s="9"/>
      <c r="C22" s="117" t="s">
        <v>176</v>
      </c>
      <c r="D22" s="118" t="str">
        <f aca="false"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19" t="n">
        <v>1</v>
      </c>
      <c r="F22" s="10"/>
      <c r="G22" s="118" t="str">
        <f aca="false">IF(E21&gt;E22,D21,IF(E22&gt;E21,D22,"Manualmente"))</f>
        <v>España</v>
      </c>
      <c r="H22" s="118" t="n">
        <v>3</v>
      </c>
      <c r="I22" s="10"/>
      <c r="J22" s="10"/>
      <c r="K22" s="10"/>
      <c r="L22" s="10"/>
      <c r="M22" s="121" t="str">
        <f aca="false">IF(K9&gt;K16,J16,IF(K16&gt;K9,J9,"Manualmente"))</f>
        <v>Francia</v>
      </c>
      <c r="N22" s="122" t="n">
        <v>4</v>
      </c>
      <c r="O22" s="10"/>
      <c r="P22" s="10"/>
      <c r="Q22" s="50"/>
      <c r="R22" s="30"/>
      <c r="S22" s="30"/>
      <c r="T22" s="30"/>
      <c r="U22" s="30"/>
      <c r="V22" s="30"/>
      <c r="W22" s="30"/>
      <c r="X22" s="30"/>
      <c r="Y22" s="30"/>
      <c r="Z22" s="30"/>
      <c r="AA22" s="32"/>
    </row>
    <row r="23" customFormat="false" ht="15.75" hidden="false" customHeight="false" outlineLevel="0" collapsed="false">
      <c r="B23" s="9"/>
      <c r="C23" s="116" t="s">
        <v>177</v>
      </c>
      <c r="D23" s="116"/>
      <c r="E23" s="116"/>
      <c r="F23" s="10"/>
      <c r="G23" s="116" t="s">
        <v>178</v>
      </c>
      <c r="H23" s="116"/>
      <c r="I23" s="10"/>
      <c r="J23" s="118" t="str">
        <f aca="false">IF(H22&gt;H24,G22,IF(H24&gt;H22,G24,"Manualmente"))</f>
        <v>España</v>
      </c>
      <c r="K23" s="118" t="n">
        <v>2</v>
      </c>
      <c r="L23" s="10"/>
      <c r="M23" s="120" t="n">
        <v>2</v>
      </c>
      <c r="N23" s="120"/>
      <c r="O23" s="10"/>
      <c r="P23" s="10"/>
      <c r="Q23" s="50"/>
      <c r="R23" s="30"/>
      <c r="S23" s="30"/>
      <c r="T23" s="30"/>
      <c r="U23" s="30"/>
      <c r="V23" s="30"/>
      <c r="W23" s="30"/>
      <c r="X23" s="30"/>
      <c r="Y23" s="30"/>
      <c r="Z23" s="30"/>
      <c r="AA23" s="32"/>
    </row>
    <row r="24" customFormat="false" ht="15.75" hidden="false" customHeight="false" outlineLevel="0" collapsed="false">
      <c r="B24" s="9"/>
      <c r="C24" s="117" t="s">
        <v>179</v>
      </c>
      <c r="D24" s="118" t="str">
        <f aca="false">IF(AND('Fase de grupos'!T38='Fase de grupos'!T39,'Fase de grupos'!S38='Fase de grupos'!S39,'Fase de grupos'!Q38='Fase de grupos'!Q39),"Manualmente",'Fase de grupos'!M38)</f>
        <v>Argentina</v>
      </c>
      <c r="E24" s="119" t="n">
        <v>2</v>
      </c>
      <c r="F24" s="10"/>
      <c r="G24" s="118" t="str">
        <f aca="false">IF(E24&gt;E25,D24,IF(E25&gt;E24,D25,"Manualmente"))</f>
        <v>Argentina</v>
      </c>
      <c r="H24" s="118" t="n">
        <v>0</v>
      </c>
      <c r="I24" s="10"/>
      <c r="J24" s="10"/>
      <c r="K24" s="10"/>
      <c r="L24" s="10"/>
      <c r="M24" s="121" t="str">
        <f aca="false">IF(K23&gt;K30,J30,IF(K30&gt;K23,J23,"Manualmente"))</f>
        <v>España</v>
      </c>
      <c r="N24" s="121" t="n">
        <v>2</v>
      </c>
      <c r="O24" s="10"/>
      <c r="P24" s="10"/>
      <c r="Q24" s="50"/>
      <c r="R24" s="30"/>
      <c r="S24" s="30"/>
      <c r="T24" s="30"/>
      <c r="U24" s="30"/>
      <c r="V24" s="30"/>
      <c r="W24" s="30"/>
      <c r="X24" s="30"/>
      <c r="Y24" s="30"/>
      <c r="Z24" s="30"/>
      <c r="AA24" s="32"/>
    </row>
    <row r="25" customFormat="false" ht="15.75" hidden="false" customHeight="false" outlineLevel="0" collapsed="false">
      <c r="B25" s="9"/>
      <c r="C25" s="117" t="s">
        <v>180</v>
      </c>
      <c r="D25" s="118" t="str">
        <f aca="false"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19" t="n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50"/>
      <c r="R25" s="30"/>
      <c r="S25" s="30"/>
      <c r="T25" s="30"/>
      <c r="U25" s="30"/>
      <c r="V25" s="30"/>
      <c r="W25" s="30"/>
      <c r="X25" s="30"/>
      <c r="Y25" s="30"/>
      <c r="Z25" s="30"/>
      <c r="AA25" s="32"/>
    </row>
    <row r="26" customFormat="false" ht="15" hidden="false" customHeight="false" outlineLevel="0" collapsed="false">
      <c r="B26" s="9"/>
      <c r="C26" s="10"/>
      <c r="D26" s="10"/>
      <c r="E26" s="10"/>
      <c r="F26" s="10"/>
      <c r="G26" s="10"/>
      <c r="H26" s="10"/>
      <c r="I26" s="10"/>
      <c r="J26" s="120" t="s">
        <v>181</v>
      </c>
      <c r="K26" s="120"/>
      <c r="L26" s="10"/>
      <c r="M26" s="10"/>
      <c r="N26" s="10"/>
      <c r="O26" s="10"/>
      <c r="P26" s="10"/>
      <c r="Q26" s="50"/>
      <c r="R26" s="30"/>
      <c r="S26" s="30"/>
      <c r="T26" s="30"/>
      <c r="U26" s="30"/>
      <c r="V26" s="30"/>
      <c r="W26" s="30"/>
      <c r="X26" s="30"/>
      <c r="Y26" s="30"/>
      <c r="Z26" s="30"/>
      <c r="AA26" s="32"/>
    </row>
    <row r="27" customFormat="false" ht="15.75" hidden="false" customHeight="false" outlineLevel="0" collapsed="false">
      <c r="B27" s="9"/>
      <c r="C27" s="116" t="s">
        <v>182</v>
      </c>
      <c r="D27" s="116"/>
      <c r="E27" s="116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50"/>
      <c r="R27" s="30"/>
      <c r="S27" s="30"/>
      <c r="T27" s="30"/>
      <c r="U27" s="30"/>
      <c r="V27" s="30"/>
      <c r="W27" s="30"/>
      <c r="X27" s="30"/>
      <c r="Y27" s="30"/>
      <c r="Z27" s="30"/>
      <c r="AA27" s="32"/>
    </row>
    <row r="28" customFormat="false" ht="15.75" hidden="false" customHeight="false" outlineLevel="0" collapsed="false">
      <c r="B28" s="9"/>
      <c r="C28" s="117" t="s">
        <v>183</v>
      </c>
      <c r="D28" s="118" t="str">
        <f aca="false">IF(AND('Fase de grupos'!T58='Fase de grupos'!T59,'Fase de grupos'!S58='Fase de grupos'!S59,'Fase de grupos'!Q58='Fase de grupos'!Q59),"Manualmente",'Fase de grupos'!M58)</f>
        <v>Alemania</v>
      </c>
      <c r="E28" s="119" t="n">
        <v>4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50"/>
      <c r="R28" s="30"/>
      <c r="S28" s="30"/>
      <c r="T28" s="30"/>
      <c r="U28" s="30"/>
      <c r="V28" s="30"/>
      <c r="W28" s="30"/>
      <c r="X28" s="30"/>
      <c r="Y28" s="30"/>
      <c r="Z28" s="30"/>
      <c r="AA28" s="32"/>
    </row>
    <row r="29" customFormat="false" ht="15.75" hidden="false" customHeight="false" outlineLevel="0" collapsed="false">
      <c r="B29" s="9"/>
      <c r="C29" s="117" t="s">
        <v>184</v>
      </c>
      <c r="D29" s="118" t="s">
        <v>185</v>
      </c>
      <c r="E29" s="119" t="n">
        <v>1</v>
      </c>
      <c r="F29" s="10"/>
      <c r="G29" s="118" t="str">
        <f aca="false">IF(E28&gt;E29,D28,IF(E29&gt;E28,D29,"Manualmente"))</f>
        <v>Alemania</v>
      </c>
      <c r="H29" s="118" t="n">
        <v>2</v>
      </c>
      <c r="I29" s="10"/>
      <c r="J29" s="10"/>
      <c r="K29" s="10"/>
      <c r="L29" s="10"/>
      <c r="M29" s="10"/>
      <c r="N29" s="10"/>
      <c r="O29" s="10"/>
      <c r="P29" s="10"/>
      <c r="Q29" s="11"/>
      <c r="R29" s="34"/>
      <c r="S29" s="34"/>
      <c r="T29" s="34"/>
      <c r="U29" s="30"/>
      <c r="V29" s="30"/>
      <c r="W29" s="30"/>
      <c r="X29" s="30"/>
      <c r="Y29" s="30"/>
      <c r="Z29" s="30"/>
      <c r="AA29" s="32"/>
    </row>
    <row r="30" customFormat="false" ht="15.75" hidden="false" customHeight="false" outlineLevel="0" collapsed="false">
      <c r="B30" s="9"/>
      <c r="C30" s="116" t="s">
        <v>186</v>
      </c>
      <c r="D30" s="116"/>
      <c r="E30" s="116"/>
      <c r="F30" s="10"/>
      <c r="G30" s="116" t="s">
        <v>187</v>
      </c>
      <c r="H30" s="116"/>
      <c r="I30" s="10"/>
      <c r="J30" s="118" t="str">
        <f aca="false">IF(H29&gt;H31,G29,IF(H31&gt;H29,G31,"Manualmente"))</f>
        <v>Alemania</v>
      </c>
      <c r="K30" s="118" t="n">
        <v>3</v>
      </c>
      <c r="L30" s="10"/>
      <c r="M30" s="10"/>
      <c r="N30" s="10"/>
      <c r="O30" s="10"/>
      <c r="P30" s="10"/>
      <c r="Q30" s="11"/>
      <c r="R30" s="34"/>
      <c r="S30" s="34"/>
      <c r="T30" s="34"/>
      <c r="U30" s="30"/>
      <c r="V30" s="30"/>
      <c r="W30" s="30"/>
      <c r="X30" s="30"/>
      <c r="Y30" s="30"/>
      <c r="Z30" s="30"/>
      <c r="AA30" s="32"/>
    </row>
    <row r="31" customFormat="false" ht="15.75" hidden="false" customHeight="false" outlineLevel="0" collapsed="false">
      <c r="B31" s="9"/>
      <c r="C31" s="117" t="s">
        <v>188</v>
      </c>
      <c r="D31" s="118" t="str">
        <f aca="false">IF(AND('Fase de grupos'!T78='Fase de grupos'!T79,'Fase de grupos'!S78='Fase de grupos'!S79,'Fase de grupos'!Q78='Fase de grupos'!Q79),"Manualmente",'Fase de grupos'!M78)</f>
        <v>Colombia</v>
      </c>
      <c r="E31" s="119" t="n">
        <v>3</v>
      </c>
      <c r="F31" s="10"/>
      <c r="G31" s="118" t="str">
        <f aca="false">IF(E31&gt;E32,D31,IF(E32&gt;E31,D32,"Manualmente"))</f>
        <v>Colombia</v>
      </c>
      <c r="H31" s="118" t="n">
        <v>1</v>
      </c>
      <c r="I31" s="10"/>
      <c r="J31" s="10"/>
      <c r="K31" s="10"/>
      <c r="L31" s="10"/>
      <c r="M31" s="10"/>
      <c r="N31" s="10"/>
      <c r="O31" s="10"/>
      <c r="P31" s="10"/>
      <c r="Q31" s="11"/>
      <c r="R31" s="34"/>
      <c r="S31" s="34"/>
      <c r="T31" s="34"/>
      <c r="U31" s="30"/>
      <c r="V31" s="30"/>
      <c r="W31" s="30"/>
      <c r="X31" s="30"/>
      <c r="Y31" s="30"/>
      <c r="Z31" s="30"/>
      <c r="AA31" s="32"/>
    </row>
    <row r="32" customFormat="false" ht="15.75" hidden="false" customHeight="false" outlineLevel="0" collapsed="false">
      <c r="B32" s="9"/>
      <c r="C32" s="117" t="s">
        <v>189</v>
      </c>
      <c r="D32" s="118" t="str">
        <f aca="false"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19" t="n">
        <v>1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/>
      <c r="R32" s="34"/>
      <c r="S32" s="34"/>
      <c r="T32" s="34"/>
      <c r="U32" s="30"/>
      <c r="V32" s="30"/>
      <c r="W32" s="30"/>
      <c r="X32" s="30"/>
      <c r="Y32" s="30"/>
      <c r="Z32" s="30"/>
      <c r="AA32" s="32"/>
    </row>
    <row r="33" customFormat="false" ht="15.75" hidden="false" customHeight="false" outlineLevel="0" collapsed="false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34"/>
      <c r="S33" s="34"/>
      <c r="T33" s="34"/>
      <c r="U33" s="30"/>
      <c r="V33" s="30"/>
      <c r="W33" s="30"/>
      <c r="X33" s="30"/>
      <c r="Y33" s="30"/>
      <c r="Z33" s="30"/>
      <c r="AA33" s="32"/>
    </row>
    <row r="34" customFormat="false" ht="15" hidden="false" customHeight="false" outlineLevel="0" collapsed="false"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0"/>
      <c r="V34" s="30"/>
      <c r="W34" s="30"/>
      <c r="X34" s="30"/>
      <c r="Y34" s="30"/>
      <c r="Z34" s="30"/>
      <c r="AA34" s="32"/>
    </row>
    <row r="35" customFormat="false" ht="15" hidden="false" customHeight="false" outlineLevel="0" collapsed="false"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0"/>
      <c r="V35" s="30"/>
      <c r="W35" s="30"/>
      <c r="X35" s="30"/>
      <c r="Y35" s="30"/>
      <c r="Z35" s="30"/>
      <c r="AA35" s="32"/>
    </row>
    <row r="36" customFormat="false" ht="15" hidden="false" customHeight="false" outlineLevel="0" collapsed="false"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0"/>
      <c r="V36" s="30"/>
      <c r="W36" s="30"/>
      <c r="X36" s="30"/>
      <c r="Y36" s="30"/>
      <c r="Z36" s="30"/>
      <c r="AA36" s="32"/>
    </row>
    <row r="37" customFormat="false" ht="15" hidden="false" customHeight="false" outlineLevel="0" collapsed="false"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0"/>
      <c r="V37" s="30"/>
      <c r="W37" s="30"/>
      <c r="X37" s="30"/>
      <c r="Y37" s="30"/>
      <c r="Z37" s="30"/>
      <c r="AA37" s="32"/>
    </row>
    <row r="38" customFormat="false" ht="15" hidden="false" customHeight="false" outlineLevel="0" collapsed="false"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0"/>
      <c r="V38" s="30"/>
      <c r="W38" s="30"/>
      <c r="X38" s="30"/>
      <c r="Y38" s="30"/>
      <c r="Z38" s="30"/>
      <c r="AA38" s="32"/>
    </row>
    <row r="39" customFormat="false" ht="15" hidden="false" customHeight="false" outlineLevel="0" collapsed="false"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0"/>
      <c r="V39" s="30"/>
      <c r="W39" s="30"/>
      <c r="X39" s="30"/>
      <c r="Y39" s="30"/>
      <c r="Z39" s="30"/>
      <c r="AA39" s="32"/>
    </row>
    <row r="40" customFormat="false" ht="15" hidden="false" customHeight="false" outlineLevel="0" collapsed="false"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0"/>
      <c r="V40" s="30"/>
      <c r="W40" s="30"/>
      <c r="X40" s="30"/>
      <c r="Y40" s="30"/>
      <c r="Z40" s="30"/>
      <c r="AA40" s="32"/>
    </row>
    <row r="41" s="32" customFormat="true" ht="15" hidden="false" customHeight="false" outlineLevel="0" collapsed="false">
      <c r="A41" s="30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0"/>
      <c r="V41" s="30"/>
      <c r="W41" s="30"/>
      <c r="X41" s="30"/>
      <c r="Y41" s="30"/>
      <c r="Z41" s="30"/>
    </row>
    <row r="42" s="31" customFormat="true" ht="15" hidden="false" customHeight="false" outlineLevel="0" collapsed="false">
      <c r="A42" s="30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0"/>
      <c r="V42" s="30"/>
      <c r="W42" s="30"/>
      <c r="X42" s="30"/>
      <c r="Y42" s="30"/>
      <c r="Z42" s="30"/>
      <c r="AA42" s="32"/>
    </row>
    <row r="43" s="31" customFormat="true" ht="15" hidden="false" customHeight="false" outlineLevel="0" collapsed="false">
      <c r="A43" s="30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0"/>
      <c r="V43" s="30"/>
      <c r="W43" s="30"/>
      <c r="X43" s="30"/>
      <c r="Y43" s="30"/>
      <c r="Z43" s="30"/>
      <c r="AA43" s="32"/>
    </row>
    <row r="44" s="31" customFormat="true" ht="15" hidden="false" customHeight="false" outlineLevel="0" collapsed="false">
      <c r="A44" s="30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0"/>
      <c r="V44" s="30"/>
      <c r="W44" s="30"/>
      <c r="X44" s="30"/>
      <c r="Y44" s="30"/>
      <c r="Z44" s="30"/>
      <c r="AA44" s="32"/>
    </row>
    <row r="45" s="31" customFormat="true" ht="15" hidden="false" customHeight="false" outlineLevel="0" collapsed="false">
      <c r="A45" s="30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0"/>
      <c r="V45" s="30"/>
      <c r="W45" s="30"/>
      <c r="X45" s="30"/>
      <c r="Y45" s="30"/>
      <c r="Z45" s="30"/>
      <c r="AA45" s="32"/>
    </row>
    <row r="46" s="31" customFormat="true" ht="15" hidden="false" customHeight="false" outlineLevel="0" collapsed="false">
      <c r="A46" s="30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0"/>
      <c r="V46" s="30"/>
      <c r="W46" s="30"/>
      <c r="X46" s="30"/>
      <c r="Y46" s="30"/>
      <c r="Z46" s="30"/>
      <c r="AA46" s="32"/>
    </row>
    <row r="47" s="31" customFormat="true" ht="15" hidden="false" customHeight="false" outlineLevel="0" collapsed="false">
      <c r="A47" s="30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0"/>
      <c r="V47" s="30"/>
      <c r="W47" s="30"/>
      <c r="X47" s="30"/>
      <c r="Y47" s="30"/>
      <c r="Z47" s="30"/>
      <c r="AA47" s="32"/>
    </row>
    <row r="48" s="31" customFormat="true" ht="15" hidden="false" customHeight="false" outlineLevel="0" collapsed="false">
      <c r="A48" s="30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0"/>
      <c r="V48" s="30"/>
      <c r="W48" s="30"/>
      <c r="X48" s="30"/>
      <c r="Y48" s="30"/>
      <c r="Z48" s="30"/>
    </row>
    <row r="49" s="31" customFormat="true" ht="15" hidden="false" customHeight="false" outlineLevel="0" collapsed="false">
      <c r="A49" s="30"/>
      <c r="B49" s="108"/>
      <c r="C49" s="108"/>
      <c r="D49" s="108"/>
      <c r="E49" s="108"/>
      <c r="F49" s="108"/>
      <c r="G49" s="1"/>
      <c r="H49" s="1"/>
      <c r="I49" s="108"/>
      <c r="J49" s="1"/>
      <c r="K49" s="1"/>
      <c r="L49" s="108"/>
      <c r="M49" s="1"/>
      <c r="N49" s="1"/>
      <c r="O49" s="108"/>
      <c r="P49" s="1"/>
      <c r="Q49" s="1"/>
      <c r="R49" s="108"/>
      <c r="S49" s="1"/>
      <c r="T49" s="108"/>
    </row>
    <row r="50" s="31" customFormat="true" ht="15" hidden="false" customHeight="false" outlineLevel="0" collapsed="false">
      <c r="A50" s="30"/>
      <c r="B50" s="108"/>
      <c r="C50" s="108"/>
      <c r="D50" s="108"/>
      <c r="E50" s="108"/>
      <c r="F50" s="108"/>
      <c r="G50" s="1"/>
      <c r="H50" s="1"/>
      <c r="I50" s="108"/>
      <c r="J50" s="1"/>
      <c r="K50" s="1"/>
      <c r="L50" s="108"/>
      <c r="M50" s="1"/>
      <c r="N50" s="1"/>
      <c r="O50" s="108"/>
      <c r="P50" s="1"/>
      <c r="Q50" s="1"/>
      <c r="R50" s="108"/>
      <c r="S50" s="1"/>
      <c r="T50" s="108"/>
    </row>
    <row r="51" s="31" customFormat="true" ht="15" hidden="false" customHeight="false" outlineLevel="0" collapsed="false">
      <c r="A51" s="30"/>
      <c r="B51" s="108"/>
      <c r="C51" s="108"/>
      <c r="D51" s="108"/>
      <c r="E51" s="108"/>
      <c r="F51" s="108"/>
      <c r="G51" s="1"/>
      <c r="H51" s="1"/>
      <c r="I51" s="108"/>
      <c r="J51" s="1"/>
      <c r="K51" s="1"/>
      <c r="L51" s="108"/>
      <c r="M51" s="1"/>
      <c r="N51" s="1"/>
      <c r="O51" s="108"/>
      <c r="P51" s="1"/>
      <c r="Q51" s="1"/>
      <c r="R51" s="108"/>
      <c r="S51" s="1"/>
      <c r="T51" s="108"/>
    </row>
    <row r="52" s="31" customFormat="true" ht="15" hidden="false" customHeight="false" outlineLevel="0" collapsed="false">
      <c r="A52" s="30"/>
      <c r="B52" s="108"/>
      <c r="C52" s="108"/>
      <c r="D52" s="108"/>
      <c r="E52" s="108"/>
      <c r="F52" s="108"/>
      <c r="G52" s="1"/>
      <c r="H52" s="1"/>
      <c r="I52" s="108"/>
      <c r="J52" s="1"/>
      <c r="K52" s="1"/>
      <c r="L52" s="108"/>
      <c r="M52" s="1"/>
      <c r="N52" s="1"/>
      <c r="O52" s="108"/>
      <c r="P52" s="1"/>
      <c r="Q52" s="1"/>
      <c r="R52" s="108"/>
      <c r="S52" s="1"/>
      <c r="T52" s="108"/>
    </row>
    <row r="53" s="31" customFormat="true" ht="15" hidden="false" customHeight="false" outlineLevel="0" collapsed="false">
      <c r="A53" s="30"/>
      <c r="B53" s="108"/>
      <c r="C53" s="108"/>
      <c r="D53" s="108"/>
      <c r="E53" s="108"/>
      <c r="F53" s="108"/>
      <c r="G53" s="1"/>
      <c r="H53" s="1"/>
      <c r="I53" s="108"/>
      <c r="J53" s="1"/>
      <c r="K53" s="1"/>
      <c r="L53" s="108"/>
      <c r="M53" s="1"/>
      <c r="N53" s="1"/>
      <c r="O53" s="108"/>
      <c r="P53" s="1"/>
      <c r="Q53" s="1"/>
      <c r="R53" s="108"/>
      <c r="S53" s="1"/>
      <c r="T53" s="108"/>
    </row>
    <row r="54" s="31" customFormat="true" ht="15" hidden="false" customHeight="false" outlineLevel="0" collapsed="false">
      <c r="A54" s="30"/>
      <c r="B54" s="108"/>
      <c r="C54" s="108"/>
      <c r="D54" s="108"/>
      <c r="E54" s="108"/>
      <c r="F54" s="108"/>
      <c r="G54" s="1"/>
      <c r="H54" s="1"/>
      <c r="I54" s="108"/>
      <c r="J54" s="1"/>
      <c r="K54" s="1"/>
      <c r="L54" s="108"/>
      <c r="M54" s="1"/>
      <c r="N54" s="1"/>
      <c r="O54" s="108"/>
      <c r="P54" s="1"/>
      <c r="Q54" s="1"/>
      <c r="R54" s="108"/>
      <c r="S54" s="1"/>
      <c r="T54" s="108"/>
    </row>
    <row r="55" s="31" customFormat="true" ht="15" hidden="false" customHeight="false" outlineLevel="0" collapsed="false">
      <c r="A55" s="30"/>
      <c r="B55" s="108"/>
      <c r="C55" s="108"/>
      <c r="D55" s="108"/>
      <c r="E55" s="108"/>
      <c r="F55" s="108"/>
      <c r="G55" s="1"/>
      <c r="H55" s="1"/>
      <c r="I55" s="108"/>
      <c r="J55" s="1"/>
      <c r="K55" s="1"/>
      <c r="L55" s="108"/>
      <c r="M55" s="1"/>
      <c r="N55" s="1"/>
      <c r="O55" s="108"/>
      <c r="P55" s="1"/>
      <c r="Q55" s="1"/>
      <c r="R55" s="108"/>
      <c r="S55" s="1"/>
      <c r="T55" s="108"/>
    </row>
    <row r="56" s="31" customFormat="true" ht="15" hidden="false" customHeight="false" outlineLevel="0" collapsed="false">
      <c r="A56" s="30"/>
      <c r="B56" s="108"/>
      <c r="C56" s="108"/>
      <c r="D56" s="108"/>
      <c r="E56" s="108"/>
      <c r="F56" s="108"/>
      <c r="G56" s="1"/>
      <c r="H56" s="1"/>
      <c r="I56" s="108"/>
      <c r="J56" s="1"/>
      <c r="K56" s="1"/>
      <c r="L56" s="108"/>
      <c r="M56" s="1"/>
      <c r="N56" s="1"/>
      <c r="O56" s="108"/>
      <c r="P56" s="1"/>
      <c r="Q56" s="1"/>
      <c r="R56" s="108"/>
      <c r="S56" s="1"/>
      <c r="T56" s="108"/>
    </row>
    <row r="57" s="31" customFormat="true" ht="15" hidden="false" customHeight="false" outlineLevel="0" collapsed="false">
      <c r="A57" s="30"/>
      <c r="B57" s="108"/>
      <c r="C57" s="108"/>
      <c r="D57" s="108"/>
      <c r="E57" s="108"/>
      <c r="F57" s="108"/>
      <c r="G57" s="1"/>
      <c r="H57" s="1"/>
      <c r="I57" s="108"/>
      <c r="J57" s="1"/>
      <c r="K57" s="1"/>
      <c r="L57" s="108"/>
      <c r="M57" s="1"/>
      <c r="N57" s="1"/>
      <c r="O57" s="108"/>
      <c r="P57" s="1"/>
      <c r="Q57" s="1"/>
      <c r="R57" s="108"/>
      <c r="S57" s="1"/>
      <c r="T57" s="108"/>
    </row>
    <row r="58" s="31" customFormat="true" ht="15" hidden="false" customHeight="false" outlineLevel="0" collapsed="false">
      <c r="A58" s="30"/>
      <c r="B58" s="108"/>
      <c r="C58" s="108"/>
      <c r="D58" s="108"/>
      <c r="E58" s="108"/>
      <c r="F58" s="108"/>
      <c r="G58" s="1"/>
      <c r="H58" s="1"/>
      <c r="I58" s="108"/>
      <c r="J58" s="1"/>
      <c r="K58" s="1"/>
      <c r="L58" s="108"/>
      <c r="M58" s="1"/>
      <c r="N58" s="1"/>
      <c r="O58" s="108"/>
      <c r="P58" s="1"/>
      <c r="Q58" s="1"/>
      <c r="R58" s="108"/>
      <c r="S58" s="1"/>
      <c r="T58" s="108"/>
    </row>
    <row r="59" s="31" customFormat="true" ht="15" hidden="false" customHeight="false" outlineLevel="0" collapsed="false">
      <c r="A59" s="30"/>
      <c r="B59" s="108"/>
      <c r="C59" s="108"/>
      <c r="D59" s="108"/>
      <c r="E59" s="108"/>
      <c r="F59" s="108"/>
      <c r="G59" s="1"/>
      <c r="H59" s="1"/>
      <c r="I59" s="108"/>
      <c r="J59" s="1"/>
      <c r="K59" s="1"/>
      <c r="L59" s="108"/>
      <c r="M59" s="1"/>
      <c r="N59" s="1"/>
      <c r="O59" s="108"/>
      <c r="P59" s="1"/>
      <c r="Q59" s="1"/>
      <c r="R59" s="108"/>
      <c r="S59" s="1"/>
      <c r="T59" s="108"/>
    </row>
    <row r="60" s="31" customFormat="true" ht="15" hidden="false" customHeight="false" outlineLevel="0" collapsed="false">
      <c r="A60" s="30"/>
      <c r="B60" s="108"/>
      <c r="C60" s="108"/>
      <c r="D60" s="108"/>
      <c r="E60" s="108"/>
      <c r="F60" s="108"/>
      <c r="G60" s="1"/>
      <c r="H60" s="1"/>
      <c r="I60" s="108"/>
      <c r="J60" s="1"/>
      <c r="K60" s="1"/>
      <c r="L60" s="108"/>
      <c r="M60" s="1"/>
      <c r="N60" s="1"/>
      <c r="O60" s="108"/>
      <c r="P60" s="1"/>
      <c r="Q60" s="1"/>
      <c r="R60" s="108"/>
      <c r="S60" s="1"/>
      <c r="T60" s="108"/>
    </row>
    <row r="61" s="31" customFormat="true" ht="15" hidden="false" customHeight="false" outlineLevel="0" collapsed="false">
      <c r="A61" s="30"/>
      <c r="B61" s="108"/>
      <c r="C61" s="108"/>
      <c r="D61" s="108"/>
      <c r="E61" s="108"/>
      <c r="F61" s="108"/>
      <c r="G61" s="1"/>
      <c r="H61" s="1"/>
      <c r="I61" s="108"/>
      <c r="J61" s="1"/>
      <c r="K61" s="1"/>
      <c r="L61" s="108"/>
      <c r="M61" s="1"/>
      <c r="N61" s="1"/>
      <c r="O61" s="108"/>
      <c r="P61" s="1"/>
      <c r="Q61" s="1"/>
      <c r="R61" s="108"/>
      <c r="S61" s="1"/>
      <c r="T61" s="108"/>
    </row>
  </sheetData>
  <mergeCells count="21">
    <mergeCell ref="C3:E3"/>
    <mergeCell ref="G3:H3"/>
    <mergeCell ref="J3:K3"/>
    <mergeCell ref="C6:E6"/>
    <mergeCell ref="C9:E9"/>
    <mergeCell ref="G9:H9"/>
    <mergeCell ref="M10:N10"/>
    <mergeCell ref="J12:K12"/>
    <mergeCell ref="C13:E13"/>
    <mergeCell ref="M13:N13"/>
    <mergeCell ref="C16:E16"/>
    <mergeCell ref="G16:H16"/>
    <mergeCell ref="C20:E20"/>
    <mergeCell ref="M20:N20"/>
    <mergeCell ref="C23:E23"/>
    <mergeCell ref="G23:H23"/>
    <mergeCell ref="M23:N23"/>
    <mergeCell ref="J26:K26"/>
    <mergeCell ref="C27:E27"/>
    <mergeCell ref="C30:E30"/>
    <mergeCell ref="G30:H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122"/>
  <sheetViews>
    <sheetView showFormulas="false" showGridLines="true" showRowColHeaders="true" showZeros="true" rightToLeft="false" tabSelected="false" showOutlineSymbols="true" defaultGridColor="true" view="normal" topLeftCell="A109" colorId="64" zoomScale="100" zoomScaleNormal="100" zoomScalePageLayoutView="100" workbookViewId="0">
      <selection pane="topLeft" activeCell="H119" activeCellId="0" sqref="H119"/>
    </sheetView>
  </sheetViews>
  <sheetFormatPr defaultRowHeight="15" zeroHeight="false" outlineLevelRow="0" outlineLevelCol="0"/>
  <cols>
    <col collapsed="false" customWidth="true" hidden="false" outlineLevel="0" max="1" min="1" style="0" width="3.71"/>
    <col collapsed="false" customWidth="true" hidden="false" outlineLevel="0" max="2" min="2" style="1" width="4.71"/>
    <col collapsed="false" customWidth="true" hidden="false" outlineLevel="0" max="3" min="3" style="1" width="13.43"/>
    <col collapsed="false" customWidth="true" hidden="false" outlineLevel="0" max="5" min="4" style="1" width="2"/>
    <col collapsed="false" customWidth="true" hidden="false" outlineLevel="0" max="6" min="6" style="1" width="15.71"/>
    <col collapsed="false" customWidth="true" hidden="false" outlineLevel="0" max="7" min="7" style="0" width="3.71"/>
    <col collapsed="false" customWidth="true" hidden="false" outlineLevel="0" max="8" min="8" style="0" width="3"/>
    <col collapsed="false" customWidth="true" hidden="false" outlineLevel="0" max="9" min="9" style="0" width="15.71"/>
    <col collapsed="false" customWidth="true" hidden="false" outlineLevel="0" max="11" min="10" style="0" width="3.71"/>
    <col collapsed="false" customWidth="true" hidden="false" outlineLevel="0" max="12" min="12" style="0" width="15.71"/>
    <col collapsed="false" customWidth="true" hidden="false" outlineLevel="0" max="1025" min="13" style="0" width="10.53"/>
  </cols>
  <sheetData>
    <row r="1" customFormat="false" ht="15.75" hidden="false" customHeight="false" outlineLevel="0" collapsed="false"/>
    <row r="2" customFormat="false" ht="15" hidden="false" customHeight="false" outlineLevel="0" collapsed="false">
      <c r="B2" s="125" t="n">
        <v>1</v>
      </c>
      <c r="C2" s="126" t="str">
        <f aca="false">'Fase de grupos'!G7</f>
        <v>Rusia</v>
      </c>
      <c r="D2" s="126" t="n">
        <f aca="false">'Fase de grupos'!H7</f>
        <v>1</v>
      </c>
      <c r="E2" s="126" t="n">
        <f aca="false">'Fase de grupos'!I7</f>
        <v>1</v>
      </c>
      <c r="F2" s="127" t="str">
        <f aca="false">'Fase de grupos'!J7</f>
        <v>Arabia Saudita</v>
      </c>
    </row>
    <row r="3" customFormat="false" ht="15" hidden="false" customHeight="false" outlineLevel="0" collapsed="false">
      <c r="B3" s="128" t="n">
        <v>2</v>
      </c>
      <c r="C3" s="123" t="str">
        <f aca="false">'Fase de grupos'!G8</f>
        <v>Egipto</v>
      </c>
      <c r="D3" s="123" t="n">
        <f aca="false">'Fase de grupos'!H8</f>
        <v>1</v>
      </c>
      <c r="E3" s="123" t="n">
        <f aca="false">'Fase de grupos'!I8</f>
        <v>2</v>
      </c>
      <c r="F3" s="124" t="str">
        <f aca="false">'Fase de grupos'!J8</f>
        <v>Uruguay</v>
      </c>
    </row>
    <row r="4" customFormat="false" ht="15" hidden="false" customHeight="false" outlineLevel="0" collapsed="false">
      <c r="B4" s="128" t="n">
        <v>3</v>
      </c>
      <c r="C4" s="123" t="str">
        <f aca="false">'Fase de grupos'!G17</f>
        <v>Portugal</v>
      </c>
      <c r="D4" s="123" t="n">
        <f aca="false">'Fase de grupos'!H17</f>
        <v>0</v>
      </c>
      <c r="E4" s="123" t="n">
        <f aca="false">'Fase de grupos'!I17</f>
        <v>2</v>
      </c>
      <c r="F4" s="124" t="str">
        <f aca="false">'Fase de grupos'!J17</f>
        <v>España</v>
      </c>
    </row>
    <row r="5" customFormat="false" ht="15" hidden="false" customHeight="false" outlineLevel="0" collapsed="false">
      <c r="B5" s="128" t="n">
        <v>4</v>
      </c>
      <c r="C5" s="123" t="str">
        <f aca="false">'Fase de grupos'!G18</f>
        <v>Marruecos</v>
      </c>
      <c r="D5" s="123" t="n">
        <f aca="false">'Fase de grupos'!H18</f>
        <v>0</v>
      </c>
      <c r="E5" s="123" t="n">
        <f aca="false">'Fase de grupos'!I18</f>
        <v>0</v>
      </c>
      <c r="F5" s="124" t="str">
        <f aca="false">'Fase de grupos'!J18</f>
        <v>Irán</v>
      </c>
    </row>
    <row r="6" customFormat="false" ht="15" hidden="false" customHeight="false" outlineLevel="0" collapsed="false">
      <c r="B6" s="128" t="n">
        <v>5</v>
      </c>
      <c r="C6" s="123" t="str">
        <f aca="false">'Fase de grupos'!G27</f>
        <v>Francia</v>
      </c>
      <c r="D6" s="123" t="n">
        <f aca="false">'Fase de grupos'!H27</f>
        <v>3</v>
      </c>
      <c r="E6" s="123" t="n">
        <f aca="false">'Fase de grupos'!I27</f>
        <v>0</v>
      </c>
      <c r="F6" s="124" t="str">
        <f aca="false">'Fase de grupos'!J27</f>
        <v>Australia</v>
      </c>
    </row>
    <row r="7" s="8" customFormat="true" ht="15" hidden="false" customHeight="false" outlineLevel="0" collapsed="false">
      <c r="B7" s="128" t="n">
        <v>6</v>
      </c>
      <c r="C7" s="123" t="str">
        <f aca="false">'Fase de grupos'!G28</f>
        <v>Perú</v>
      </c>
      <c r="D7" s="123" t="n">
        <f aca="false">'Fase de grupos'!H28</f>
        <v>2</v>
      </c>
      <c r="E7" s="123" t="n">
        <f aca="false">'Fase de grupos'!I28</f>
        <v>1</v>
      </c>
      <c r="F7" s="124" t="str">
        <f aca="false">'Fase de grupos'!J28</f>
        <v>Dinamarca</v>
      </c>
    </row>
    <row r="8" s="8" customFormat="true" ht="15" hidden="false" customHeight="false" outlineLevel="0" collapsed="false">
      <c r="B8" s="128" t="n">
        <v>7</v>
      </c>
      <c r="C8" s="123" t="str">
        <f aca="false">'Fase de grupos'!G37</f>
        <v>Argentina</v>
      </c>
      <c r="D8" s="123" t="n">
        <f aca="false">'Fase de grupos'!H37</f>
        <v>3</v>
      </c>
      <c r="E8" s="123" t="n">
        <f aca="false">'Fase de grupos'!I37</f>
        <v>0</v>
      </c>
      <c r="F8" s="124" t="str">
        <f aca="false">'Fase de grupos'!J37</f>
        <v>Islandia</v>
      </c>
    </row>
    <row r="9" s="8" customFormat="true" ht="15" hidden="false" customHeight="false" outlineLevel="0" collapsed="false">
      <c r="B9" s="128" t="n">
        <v>8</v>
      </c>
      <c r="C9" s="123" t="str">
        <f aca="false">'Fase de grupos'!G38</f>
        <v>Croacia</v>
      </c>
      <c r="D9" s="123" t="n">
        <f aca="false">'Fase de grupos'!H38</f>
        <v>1</v>
      </c>
      <c r="E9" s="123" t="n">
        <f aca="false">'Fase de grupos'!I38</f>
        <v>1</v>
      </c>
      <c r="F9" s="124" t="str">
        <f aca="false">'Fase de grupos'!J38</f>
        <v>Nigeria</v>
      </c>
    </row>
    <row r="10" s="8" customFormat="true" ht="15" hidden="false" customHeight="false" outlineLevel="0" collapsed="false">
      <c r="B10" s="128" t="n">
        <v>9</v>
      </c>
      <c r="C10" s="123" t="str">
        <f aca="false">'Fase de grupos'!G47</f>
        <v>Brasil</v>
      </c>
      <c r="D10" s="123" t="n">
        <f aca="false">'Fase de grupos'!H47</f>
        <v>3</v>
      </c>
      <c r="E10" s="123" t="n">
        <f aca="false">'Fase de grupos'!I47</f>
        <v>0</v>
      </c>
      <c r="F10" s="124" t="str">
        <f aca="false">'Fase de grupos'!J47</f>
        <v>Suiza</v>
      </c>
    </row>
    <row r="11" s="8" customFormat="true" ht="15" hidden="false" customHeight="false" outlineLevel="0" collapsed="false">
      <c r="B11" s="128" t="n">
        <v>10</v>
      </c>
      <c r="C11" s="123" t="str">
        <f aca="false">'Fase de grupos'!G48</f>
        <v>Costa Rica</v>
      </c>
      <c r="D11" s="123" t="n">
        <f aca="false">'Fase de grupos'!H48</f>
        <v>1</v>
      </c>
      <c r="E11" s="123" t="n">
        <f aca="false">'Fase de grupos'!I48</f>
        <v>1</v>
      </c>
      <c r="F11" s="124" t="str">
        <f aca="false">'Fase de grupos'!J48</f>
        <v>Serbia</v>
      </c>
    </row>
    <row r="12" s="8" customFormat="true" ht="15" hidden="false" customHeight="false" outlineLevel="0" collapsed="false">
      <c r="B12" s="128" t="n">
        <v>11</v>
      </c>
      <c r="C12" s="123" t="str">
        <f aca="false">'Fase de grupos'!G57</f>
        <v>Alemania</v>
      </c>
      <c r="D12" s="123" t="n">
        <f aca="false">'Fase de grupos'!H57</f>
        <v>3</v>
      </c>
      <c r="E12" s="123" t="n">
        <f aca="false">'Fase de grupos'!I57</f>
        <v>0</v>
      </c>
      <c r="F12" s="124" t="str">
        <f aca="false">'Fase de grupos'!J57</f>
        <v>México</v>
      </c>
    </row>
    <row r="13" s="8" customFormat="true" ht="15" hidden="false" customHeight="false" outlineLevel="0" collapsed="false">
      <c r="B13" s="128" t="n">
        <v>12</v>
      </c>
      <c r="C13" s="123" t="str">
        <f aca="false">'Fase de grupos'!G58</f>
        <v>Suecia</v>
      </c>
      <c r="D13" s="123" t="n">
        <f aca="false">'Fase de grupos'!H58</f>
        <v>2</v>
      </c>
      <c r="E13" s="123" t="n">
        <f aca="false">'Fase de grupos'!I58</f>
        <v>0</v>
      </c>
      <c r="F13" s="124" t="str">
        <f aca="false">'Fase de grupos'!J58</f>
        <v>Corea del Sur</v>
      </c>
    </row>
    <row r="14" s="8" customFormat="true" ht="15" hidden="false" customHeight="false" outlineLevel="0" collapsed="false">
      <c r="B14" s="128" t="n">
        <v>13</v>
      </c>
      <c r="C14" s="123" t="str">
        <f aca="false">'Fase de grupos'!G67</f>
        <v>Bélgica</v>
      </c>
      <c r="D14" s="123" t="n">
        <f aca="false">'Fase de grupos'!H67</f>
        <v>3</v>
      </c>
      <c r="E14" s="123" t="n">
        <f aca="false">'Fase de grupos'!I67</f>
        <v>0</v>
      </c>
      <c r="F14" s="124" t="str">
        <f aca="false">'Fase de grupos'!J67</f>
        <v>Panamá</v>
      </c>
    </row>
    <row r="15" s="8" customFormat="true" ht="15" hidden="false" customHeight="false" outlineLevel="0" collapsed="false">
      <c r="B15" s="128" t="n">
        <v>14</v>
      </c>
      <c r="C15" s="123" t="str">
        <f aca="false">'Fase de grupos'!G68</f>
        <v>Túnez</v>
      </c>
      <c r="D15" s="123" t="n">
        <f aca="false">'Fase de grupos'!H68</f>
        <v>1</v>
      </c>
      <c r="E15" s="123" t="n">
        <f aca="false">'Fase de grupos'!I68</f>
        <v>4</v>
      </c>
      <c r="F15" s="124" t="str">
        <f aca="false">'Fase de grupos'!J68</f>
        <v>Inglaterra</v>
      </c>
    </row>
    <row r="16" s="8" customFormat="true" ht="15" hidden="false" customHeight="false" outlineLevel="0" collapsed="false">
      <c r="B16" s="128" t="n">
        <v>15</v>
      </c>
      <c r="C16" s="123" t="str">
        <f aca="false">'Fase de grupos'!G77</f>
        <v>Polonia</v>
      </c>
      <c r="D16" s="123" t="n">
        <f aca="false">'Fase de grupos'!H77</f>
        <v>2</v>
      </c>
      <c r="E16" s="123" t="n">
        <f aca="false">'Fase de grupos'!I77</f>
        <v>0</v>
      </c>
      <c r="F16" s="124" t="str">
        <f aca="false">'Fase de grupos'!J77</f>
        <v>Senegal</v>
      </c>
    </row>
    <row r="17" customFormat="false" ht="15.75" hidden="false" customHeight="false" outlineLevel="0" collapsed="false">
      <c r="B17" s="129" t="n">
        <v>16</v>
      </c>
      <c r="C17" s="130" t="str">
        <f aca="false">'Fase de grupos'!G78</f>
        <v>Colombia</v>
      </c>
      <c r="D17" s="130" t="n">
        <f aca="false">'Fase de grupos'!H78</f>
        <v>3</v>
      </c>
      <c r="E17" s="130" t="n">
        <f aca="false">'Fase de grupos'!I78</f>
        <v>1</v>
      </c>
      <c r="F17" s="131" t="str">
        <f aca="false">'Fase de grupos'!J78</f>
        <v>Japón</v>
      </c>
    </row>
    <row r="18" s="8" customFormat="true" ht="15" hidden="false" customHeight="false" outlineLevel="0" collapsed="false">
      <c r="B18" s="123"/>
      <c r="C18" s="123"/>
      <c r="D18" s="123"/>
      <c r="E18" s="123"/>
      <c r="F18" s="123"/>
    </row>
    <row r="19" customFormat="false" ht="15.75" hidden="false" customHeight="false" outlineLevel="0" collapsed="false"/>
    <row r="20" customFormat="false" ht="15" hidden="false" customHeight="false" outlineLevel="0" collapsed="false">
      <c r="B20" s="125" t="n">
        <v>17</v>
      </c>
      <c r="C20" s="126" t="str">
        <f aca="false">'Fase de grupos'!G9</f>
        <v>Rusia</v>
      </c>
      <c r="D20" s="126" t="n">
        <f aca="false">'Fase de grupos'!H9</f>
        <v>1</v>
      </c>
      <c r="E20" s="126" t="n">
        <f aca="false">'Fase de grupos'!I9</f>
        <v>2</v>
      </c>
      <c r="F20" s="127" t="str">
        <f aca="false">'Fase de grupos'!J9</f>
        <v>Egipto</v>
      </c>
    </row>
    <row r="21" customFormat="false" ht="15" hidden="false" customHeight="false" outlineLevel="0" collapsed="false">
      <c r="B21" s="128" t="n">
        <v>18</v>
      </c>
      <c r="C21" s="123" t="str">
        <f aca="false">'Fase de grupos'!G10</f>
        <v>Arabia Saudita</v>
      </c>
      <c r="D21" s="123" t="n">
        <f aca="false">'Fase de grupos'!H10</f>
        <v>0</v>
      </c>
      <c r="E21" s="123" t="n">
        <f aca="false">'Fase de grupos'!I10</f>
        <v>2</v>
      </c>
      <c r="F21" s="124" t="str">
        <f aca="false">'Fase de grupos'!J10</f>
        <v>Uruguay</v>
      </c>
    </row>
    <row r="22" customFormat="false" ht="15" hidden="false" customHeight="false" outlineLevel="0" collapsed="false">
      <c r="B22" s="128" t="n">
        <v>19</v>
      </c>
      <c r="C22" s="123" t="str">
        <f aca="false">'Fase de grupos'!G19</f>
        <v>Portugal</v>
      </c>
      <c r="D22" s="123" t="n">
        <f aca="false">'Fase de grupos'!H19</f>
        <v>3</v>
      </c>
      <c r="E22" s="123" t="n">
        <f aca="false">'Fase de grupos'!I19</f>
        <v>0</v>
      </c>
      <c r="F22" s="124" t="str">
        <f aca="false">'Fase de grupos'!J19</f>
        <v>Marruecos</v>
      </c>
    </row>
    <row r="23" customFormat="false" ht="15" hidden="false" customHeight="false" outlineLevel="0" collapsed="false">
      <c r="B23" s="128" t="n">
        <v>20</v>
      </c>
      <c r="C23" s="123" t="str">
        <f aca="false">'Fase de grupos'!G20</f>
        <v>España</v>
      </c>
      <c r="D23" s="123" t="n">
        <f aca="false">'Fase de grupos'!H20</f>
        <v>4</v>
      </c>
      <c r="E23" s="123" t="n">
        <f aca="false">'Fase de grupos'!I20</f>
        <v>0</v>
      </c>
      <c r="F23" s="124" t="str">
        <f aca="false">'Fase de grupos'!J20</f>
        <v>Irán</v>
      </c>
    </row>
    <row r="24" customFormat="false" ht="15" hidden="false" customHeight="false" outlineLevel="0" collapsed="false">
      <c r="B24" s="128" t="n">
        <v>21</v>
      </c>
      <c r="C24" s="123" t="str">
        <f aca="false">'Fase de grupos'!G29</f>
        <v>Francia</v>
      </c>
      <c r="D24" s="123" t="n">
        <f aca="false">'Fase de grupos'!H29</f>
        <v>2</v>
      </c>
      <c r="E24" s="123" t="n">
        <f aca="false">'Fase de grupos'!I29</f>
        <v>1</v>
      </c>
      <c r="F24" s="124" t="str">
        <f aca="false">'Fase de grupos'!J29</f>
        <v>Perú</v>
      </c>
    </row>
    <row r="25" customFormat="false" ht="15" hidden="false" customHeight="false" outlineLevel="0" collapsed="false">
      <c r="B25" s="128" t="n">
        <v>22</v>
      </c>
      <c r="C25" s="123" t="str">
        <f aca="false">'Fase de grupos'!G30</f>
        <v>Australia</v>
      </c>
      <c r="D25" s="123" t="n">
        <f aca="false">'Fase de grupos'!H30</f>
        <v>1</v>
      </c>
      <c r="E25" s="123" t="n">
        <f aca="false">'Fase de grupos'!I30</f>
        <v>1</v>
      </c>
      <c r="F25" s="124" t="str">
        <f aca="false">'Fase de grupos'!J30</f>
        <v>Dinamarca</v>
      </c>
    </row>
    <row r="26" customFormat="false" ht="15" hidden="false" customHeight="false" outlineLevel="0" collapsed="false">
      <c r="B26" s="128" t="n">
        <v>23</v>
      </c>
      <c r="C26" s="123" t="str">
        <f aca="false">'Fase de grupos'!G39</f>
        <v>Argentina</v>
      </c>
      <c r="D26" s="123" t="n">
        <f aca="false">'Fase de grupos'!H39</f>
        <v>3</v>
      </c>
      <c r="E26" s="123" t="n">
        <f aca="false">'Fase de grupos'!I39</f>
        <v>0</v>
      </c>
      <c r="F26" s="124" t="str">
        <f aca="false">'Fase de grupos'!J39</f>
        <v>Croacia</v>
      </c>
    </row>
    <row r="27" s="8" customFormat="true" ht="15" hidden="false" customHeight="false" outlineLevel="0" collapsed="false">
      <c r="B27" s="128" t="n">
        <v>24</v>
      </c>
      <c r="C27" s="123" t="str">
        <f aca="false">'Fase de grupos'!G40</f>
        <v>Islandia</v>
      </c>
      <c r="D27" s="123" t="n">
        <f aca="false">'Fase de grupos'!H40</f>
        <v>1</v>
      </c>
      <c r="E27" s="123" t="n">
        <f aca="false">'Fase de grupos'!I40</f>
        <v>1</v>
      </c>
      <c r="F27" s="124" t="str">
        <f aca="false">'Fase de grupos'!J40</f>
        <v>Nigeria</v>
      </c>
    </row>
    <row r="28" s="8" customFormat="true" ht="15" hidden="false" customHeight="false" outlineLevel="0" collapsed="false">
      <c r="B28" s="128" t="n">
        <v>25</v>
      </c>
      <c r="C28" s="123" t="str">
        <f aca="false">'Fase de grupos'!G49</f>
        <v>Brasil</v>
      </c>
      <c r="D28" s="123" t="n">
        <f aca="false">'Fase de grupos'!H49</f>
        <v>3</v>
      </c>
      <c r="E28" s="123" t="n">
        <f aca="false">'Fase de grupos'!I49</f>
        <v>0</v>
      </c>
      <c r="F28" s="124" t="str">
        <f aca="false">'Fase de grupos'!J49</f>
        <v>Costa Rica</v>
      </c>
    </row>
    <row r="29" s="8" customFormat="true" ht="15" hidden="false" customHeight="false" outlineLevel="0" collapsed="false">
      <c r="B29" s="128" t="n">
        <v>26</v>
      </c>
      <c r="C29" s="123" t="str">
        <f aca="false">'Fase de grupos'!G50</f>
        <v>Suiza</v>
      </c>
      <c r="D29" s="123" t="n">
        <f aca="false">'Fase de grupos'!H50</f>
        <v>1</v>
      </c>
      <c r="E29" s="123" t="n">
        <f aca="false">'Fase de grupos'!I50</f>
        <v>1</v>
      </c>
      <c r="F29" s="124" t="str">
        <f aca="false">'Fase de grupos'!J50</f>
        <v>Serbia</v>
      </c>
    </row>
    <row r="30" s="8" customFormat="true" ht="15" hidden="false" customHeight="false" outlineLevel="0" collapsed="false">
      <c r="B30" s="128" t="n">
        <v>27</v>
      </c>
      <c r="C30" s="123" t="str">
        <f aca="false">'Fase de grupos'!G59</f>
        <v>Alemania</v>
      </c>
      <c r="D30" s="123" t="n">
        <f aca="false">'Fase de grupos'!H59</f>
        <v>4</v>
      </c>
      <c r="E30" s="123" t="n">
        <f aca="false">'Fase de grupos'!I59</f>
        <v>0</v>
      </c>
      <c r="F30" s="124" t="str">
        <f aca="false">'Fase de grupos'!J59</f>
        <v>Suecia</v>
      </c>
    </row>
    <row r="31" s="8" customFormat="true" ht="15" hidden="false" customHeight="false" outlineLevel="0" collapsed="false">
      <c r="B31" s="128" t="n">
        <v>28</v>
      </c>
      <c r="C31" s="123" t="str">
        <f aca="false">'Fase de grupos'!G60</f>
        <v>México</v>
      </c>
      <c r="D31" s="123" t="n">
        <f aca="false">'Fase de grupos'!H60</f>
        <v>4</v>
      </c>
      <c r="E31" s="123" t="n">
        <f aca="false">'Fase de grupos'!I60</f>
        <v>1</v>
      </c>
      <c r="F31" s="124" t="str">
        <f aca="false">'Fase de grupos'!J60</f>
        <v>Corea del Sur</v>
      </c>
    </row>
    <row r="32" s="8" customFormat="true" ht="15" hidden="false" customHeight="false" outlineLevel="0" collapsed="false">
      <c r="B32" s="128" t="n">
        <v>29</v>
      </c>
      <c r="C32" s="123" t="str">
        <f aca="false">'Fase de grupos'!G69</f>
        <v>Bélgica</v>
      </c>
      <c r="D32" s="123" t="n">
        <f aca="false">'Fase de grupos'!H69</f>
        <v>1</v>
      </c>
      <c r="E32" s="123" t="n">
        <f aca="false">'Fase de grupos'!I69</f>
        <v>1</v>
      </c>
      <c r="F32" s="124" t="str">
        <f aca="false">'Fase de grupos'!J69</f>
        <v>Túnez</v>
      </c>
    </row>
    <row r="33" s="8" customFormat="true" ht="15" hidden="false" customHeight="false" outlineLevel="0" collapsed="false">
      <c r="B33" s="128" t="n">
        <v>30</v>
      </c>
      <c r="C33" s="123" t="str">
        <f aca="false">'Fase de grupos'!G70</f>
        <v>Panamá</v>
      </c>
      <c r="D33" s="123" t="n">
        <f aca="false">'Fase de grupos'!H70</f>
        <v>1</v>
      </c>
      <c r="E33" s="123" t="n">
        <f aca="false">'Fase de grupos'!I70</f>
        <v>3</v>
      </c>
      <c r="F33" s="124" t="str">
        <f aca="false">'Fase de grupos'!J70</f>
        <v>Inglaterra</v>
      </c>
    </row>
    <row r="34" s="8" customFormat="true" ht="15" hidden="false" customHeight="false" outlineLevel="0" collapsed="false">
      <c r="B34" s="128" t="n">
        <v>31</v>
      </c>
      <c r="C34" s="123" t="str">
        <f aca="false">'Fase de grupos'!G79</f>
        <v>Polonia</v>
      </c>
      <c r="D34" s="123" t="n">
        <f aca="false">'Fase de grupos'!H79</f>
        <v>1</v>
      </c>
      <c r="E34" s="123" t="n">
        <f aca="false">'Fase de grupos'!I79</f>
        <v>2</v>
      </c>
      <c r="F34" s="124" t="str">
        <f aca="false">'Fase de grupos'!J79</f>
        <v>Colombia</v>
      </c>
    </row>
    <row r="35" s="8" customFormat="true" ht="15.75" hidden="false" customHeight="false" outlineLevel="0" collapsed="false">
      <c r="B35" s="129" t="n">
        <v>32</v>
      </c>
      <c r="C35" s="130" t="str">
        <f aca="false">'Fase de grupos'!G80</f>
        <v>Senegal</v>
      </c>
      <c r="D35" s="130" t="n">
        <f aca="false">'Fase de grupos'!H80</f>
        <v>2</v>
      </c>
      <c r="E35" s="130" t="n">
        <f aca="false">'Fase de grupos'!I80</f>
        <v>2</v>
      </c>
      <c r="F35" s="131" t="str">
        <f aca="false">'Fase de grupos'!J80</f>
        <v>Japón</v>
      </c>
    </row>
    <row r="36" s="8" customFormat="true" ht="15" hidden="false" customHeight="false" outlineLevel="0" collapsed="false">
      <c r="B36" s="1"/>
      <c r="C36" s="1"/>
      <c r="D36" s="1"/>
      <c r="E36" s="1"/>
      <c r="F36" s="1"/>
    </row>
    <row r="37" customFormat="false" ht="15.75" hidden="false" customHeight="false" outlineLevel="0" collapsed="false"/>
    <row r="38" customFormat="false" ht="15" hidden="false" customHeight="false" outlineLevel="0" collapsed="false">
      <c r="B38" s="125" t="n">
        <v>33</v>
      </c>
      <c r="C38" s="126" t="str">
        <f aca="false">'Fase de grupos'!G11</f>
        <v>Rusia</v>
      </c>
      <c r="D38" s="126" t="n">
        <f aca="false">'Fase de grupos'!H11</f>
        <v>1</v>
      </c>
      <c r="E38" s="126" t="n">
        <f aca="false">'Fase de grupos'!I11</f>
        <v>1</v>
      </c>
      <c r="F38" s="127" t="str">
        <f aca="false">'Fase de grupos'!J11</f>
        <v>Uruguay</v>
      </c>
    </row>
    <row r="39" customFormat="false" ht="15" hidden="false" customHeight="false" outlineLevel="0" collapsed="false">
      <c r="B39" s="128" t="n">
        <v>34</v>
      </c>
      <c r="C39" s="123" t="str">
        <f aca="false">'Fase de grupos'!G12</f>
        <v>Arabia Saudita</v>
      </c>
      <c r="D39" s="123" t="n">
        <f aca="false">'Fase de grupos'!H12</f>
        <v>0</v>
      </c>
      <c r="E39" s="123" t="n">
        <f aca="false">'Fase de grupos'!I12</f>
        <v>2</v>
      </c>
      <c r="F39" s="124" t="str">
        <f aca="false">'Fase de grupos'!J12</f>
        <v>Egipto</v>
      </c>
    </row>
    <row r="40" customFormat="false" ht="15" hidden="false" customHeight="false" outlineLevel="0" collapsed="false">
      <c r="B40" s="128" t="n">
        <v>35</v>
      </c>
      <c r="C40" s="123" t="str">
        <f aca="false">'Fase de grupos'!G21</f>
        <v>Portugal</v>
      </c>
      <c r="D40" s="123" t="n">
        <f aca="false">'Fase de grupos'!H21</f>
        <v>2</v>
      </c>
      <c r="E40" s="123" t="n">
        <f aca="false">'Fase de grupos'!I21</f>
        <v>0</v>
      </c>
      <c r="F40" s="124" t="str">
        <f aca="false">'Fase de grupos'!J21</f>
        <v>Irán</v>
      </c>
    </row>
    <row r="41" customFormat="false" ht="15" hidden="false" customHeight="false" outlineLevel="0" collapsed="false">
      <c r="B41" s="128" t="n">
        <v>36</v>
      </c>
      <c r="C41" s="123" t="str">
        <f aca="false">'Fase de grupos'!G22</f>
        <v>España</v>
      </c>
      <c r="D41" s="123" t="n">
        <f aca="false">'Fase de grupos'!H22</f>
        <v>4</v>
      </c>
      <c r="E41" s="123" t="n">
        <f aca="false">'Fase de grupos'!I22</f>
        <v>0</v>
      </c>
      <c r="F41" s="124" t="str">
        <f aca="false">'Fase de grupos'!J22</f>
        <v>Marruecos</v>
      </c>
    </row>
    <row r="42" customFormat="false" ht="15" hidden="false" customHeight="false" outlineLevel="0" collapsed="false">
      <c r="B42" s="128" t="n">
        <v>37</v>
      </c>
      <c r="C42" s="123" t="str">
        <f aca="false">'Fase de grupos'!G31</f>
        <v>Francia</v>
      </c>
      <c r="D42" s="123" t="n">
        <f aca="false">'Fase de grupos'!H31</f>
        <v>3</v>
      </c>
      <c r="E42" s="123" t="n">
        <f aca="false">'Fase de grupos'!I31</f>
        <v>0</v>
      </c>
      <c r="F42" s="124" t="str">
        <f aca="false">'Fase de grupos'!J31</f>
        <v>Dinamarca</v>
      </c>
    </row>
    <row r="43" customFormat="false" ht="15" hidden="false" customHeight="false" outlineLevel="0" collapsed="false">
      <c r="B43" s="128" t="n">
        <v>38</v>
      </c>
      <c r="C43" s="123" t="str">
        <f aca="false">'Fase de grupos'!G32</f>
        <v>Australia</v>
      </c>
      <c r="D43" s="123" t="n">
        <f aca="false">'Fase de grupos'!H32</f>
        <v>0</v>
      </c>
      <c r="E43" s="123" t="n">
        <f aca="false">'Fase de grupos'!I32</f>
        <v>2</v>
      </c>
      <c r="F43" s="124" t="str">
        <f aca="false">'Fase de grupos'!J32</f>
        <v>Perú</v>
      </c>
    </row>
    <row r="44" s="8" customFormat="true" ht="15" hidden="false" customHeight="false" outlineLevel="0" collapsed="false">
      <c r="B44" s="128" t="n">
        <v>39</v>
      </c>
      <c r="C44" s="123" t="str">
        <f aca="false">'Fase de grupos'!G41</f>
        <v>Argentina</v>
      </c>
      <c r="D44" s="123" t="n">
        <f aca="false">'Fase de grupos'!H41</f>
        <v>1</v>
      </c>
      <c r="E44" s="123" t="n">
        <f aca="false">'Fase de grupos'!I41</f>
        <v>1</v>
      </c>
      <c r="F44" s="124" t="str">
        <f aca="false">'Fase de grupos'!J41</f>
        <v>Nigeria</v>
      </c>
    </row>
    <row r="45" s="8" customFormat="true" ht="15" hidden="false" customHeight="false" outlineLevel="0" collapsed="false">
      <c r="B45" s="128" t="n">
        <v>40</v>
      </c>
      <c r="C45" s="123" t="str">
        <f aca="false">'Fase de grupos'!G42</f>
        <v>Islandia</v>
      </c>
      <c r="D45" s="123" t="n">
        <f aca="false">'Fase de grupos'!H42</f>
        <v>0</v>
      </c>
      <c r="E45" s="123" t="n">
        <f aca="false">'Fase de grupos'!I42</f>
        <v>0</v>
      </c>
      <c r="F45" s="124" t="str">
        <f aca="false">'Fase de grupos'!J42</f>
        <v>Croacia</v>
      </c>
    </row>
    <row r="46" s="8" customFormat="true" ht="15" hidden="false" customHeight="false" outlineLevel="0" collapsed="false">
      <c r="B46" s="128" t="n">
        <v>41</v>
      </c>
      <c r="C46" s="123" t="str">
        <f aca="false">'Fase de grupos'!G51</f>
        <v>Brasil</v>
      </c>
      <c r="D46" s="123" t="n">
        <f aca="false">'Fase de grupos'!H51</f>
        <v>3</v>
      </c>
      <c r="E46" s="123" t="n">
        <f aca="false">'Fase de grupos'!I51</f>
        <v>1</v>
      </c>
      <c r="F46" s="124" t="str">
        <f aca="false">'Fase de grupos'!J51</f>
        <v>Serbia</v>
      </c>
    </row>
    <row r="47" s="8" customFormat="true" ht="15" hidden="false" customHeight="false" outlineLevel="0" collapsed="false">
      <c r="B47" s="128" t="n">
        <v>42</v>
      </c>
      <c r="C47" s="123" t="str">
        <f aca="false">'Fase de grupos'!G52</f>
        <v>Suiza</v>
      </c>
      <c r="D47" s="123" t="n">
        <f aca="false">'Fase de grupos'!H52</f>
        <v>1</v>
      </c>
      <c r="E47" s="123" t="n">
        <f aca="false">'Fase de grupos'!I52</f>
        <v>1</v>
      </c>
      <c r="F47" s="124" t="str">
        <f aca="false">'Fase de grupos'!J52</f>
        <v>Costa Rica</v>
      </c>
    </row>
    <row r="48" s="8" customFormat="true" ht="15" hidden="false" customHeight="false" outlineLevel="0" collapsed="false">
      <c r="B48" s="128" t="n">
        <v>43</v>
      </c>
      <c r="C48" s="123" t="str">
        <f aca="false">'Fase de grupos'!G61</f>
        <v>Alemania</v>
      </c>
      <c r="D48" s="123" t="n">
        <f aca="false">'Fase de grupos'!H61</f>
        <v>5</v>
      </c>
      <c r="E48" s="123" t="n">
        <f aca="false">'Fase de grupos'!I61</f>
        <v>0</v>
      </c>
      <c r="F48" s="124" t="str">
        <f aca="false">'Fase de grupos'!J61</f>
        <v>Corea del Sur</v>
      </c>
    </row>
    <row r="49" s="8" customFormat="true" ht="15" hidden="false" customHeight="false" outlineLevel="0" collapsed="false">
      <c r="B49" s="128" t="n">
        <v>44</v>
      </c>
      <c r="C49" s="123" t="str">
        <f aca="false">'Fase de grupos'!G62</f>
        <v>México</v>
      </c>
      <c r="D49" s="123" t="n">
        <f aca="false">'Fase de grupos'!H62</f>
        <v>3</v>
      </c>
      <c r="E49" s="123" t="n">
        <f aca="false">'Fase de grupos'!I62</f>
        <v>1</v>
      </c>
      <c r="F49" s="124" t="str">
        <f aca="false">'Fase de grupos'!J62</f>
        <v>Suecia</v>
      </c>
    </row>
    <row r="50" s="8" customFormat="true" ht="15" hidden="false" customHeight="false" outlineLevel="0" collapsed="false">
      <c r="B50" s="128" t="n">
        <v>45</v>
      </c>
      <c r="C50" s="123" t="str">
        <f aca="false">'Fase de grupos'!G71</f>
        <v>Bélgica</v>
      </c>
      <c r="D50" s="123" t="n">
        <f aca="false">'Fase de grupos'!H71</f>
        <v>2</v>
      </c>
      <c r="E50" s="123" t="n">
        <f aca="false">'Fase de grupos'!I71</f>
        <v>2</v>
      </c>
      <c r="F50" s="124" t="str">
        <f aca="false">'Fase de grupos'!J71</f>
        <v>Inglaterra</v>
      </c>
    </row>
    <row r="51" s="8" customFormat="true" ht="15" hidden="false" customHeight="false" outlineLevel="0" collapsed="false">
      <c r="B51" s="128" t="n">
        <v>46</v>
      </c>
      <c r="C51" s="123" t="str">
        <f aca="false">'Fase de grupos'!G72</f>
        <v>Panamá</v>
      </c>
      <c r="D51" s="123" t="n">
        <f aca="false">'Fase de grupos'!H72</f>
        <v>1</v>
      </c>
      <c r="E51" s="123" t="n">
        <f aca="false">'Fase de grupos'!I72</f>
        <v>1</v>
      </c>
      <c r="F51" s="124" t="str">
        <f aca="false">'Fase de grupos'!J72</f>
        <v>Túnez</v>
      </c>
    </row>
    <row r="52" s="8" customFormat="true" ht="15" hidden="false" customHeight="false" outlineLevel="0" collapsed="false">
      <c r="B52" s="128" t="n">
        <v>47</v>
      </c>
      <c r="C52" s="123" t="str">
        <f aca="false">'Fase de grupos'!G81</f>
        <v>Polonia</v>
      </c>
      <c r="D52" s="123" t="n">
        <f aca="false">'Fase de grupos'!H81</f>
        <v>1</v>
      </c>
      <c r="E52" s="123" t="n">
        <f aca="false">'Fase de grupos'!I81</f>
        <v>0</v>
      </c>
      <c r="F52" s="124" t="str">
        <f aca="false">'Fase de grupos'!J81</f>
        <v>Japón</v>
      </c>
    </row>
    <row r="53" customFormat="false" ht="15.75" hidden="false" customHeight="false" outlineLevel="0" collapsed="false">
      <c r="B53" s="129" t="n">
        <v>48</v>
      </c>
      <c r="C53" s="130" t="str">
        <f aca="false">'Fase de grupos'!G82</f>
        <v>Senegal</v>
      </c>
      <c r="D53" s="130" t="n">
        <f aca="false">'Fase de grupos'!H82</f>
        <v>1</v>
      </c>
      <c r="E53" s="130" t="n">
        <f aca="false">'Fase de grupos'!I82</f>
        <v>3</v>
      </c>
      <c r="F53" s="131" t="str">
        <f aca="false">'Fase de grupos'!J82</f>
        <v>Colombia</v>
      </c>
    </row>
    <row r="54" s="8" customFormat="true" ht="15" hidden="false" customHeight="false" outlineLevel="0" collapsed="false">
      <c r="B54" s="123"/>
      <c r="C54" s="123"/>
      <c r="D54" s="123"/>
      <c r="E54" s="123"/>
      <c r="F54" s="123"/>
    </row>
    <row r="55" s="8" customFormat="true" ht="15.75" hidden="false" customHeight="false" outlineLevel="0" collapsed="false">
      <c r="B55" s="123"/>
      <c r="C55" s="123"/>
      <c r="D55" s="123"/>
      <c r="E55" s="123"/>
      <c r="F55" s="123"/>
    </row>
    <row r="56" s="8" customFormat="true" ht="15" hidden="false" customHeight="false" outlineLevel="0" collapsed="false">
      <c r="B56" s="125" t="n">
        <v>49</v>
      </c>
      <c r="C56" s="132" t="str">
        <f aca="false">'Fase final'!D7</f>
        <v>Uruguay</v>
      </c>
      <c r="D56" s="132" t="n">
        <f aca="false">'Fase final'!E7</f>
        <v>2</v>
      </c>
      <c r="E56" s="132" t="n">
        <f aca="false">'Fase final'!E8</f>
        <v>0</v>
      </c>
      <c r="F56" s="133" t="str">
        <f aca="false">'Fase final'!D8</f>
        <v>Portugal</v>
      </c>
    </row>
    <row r="57" s="8" customFormat="true" ht="15" hidden="false" customHeight="false" outlineLevel="0" collapsed="false">
      <c r="B57" s="128" t="n">
        <v>50</v>
      </c>
      <c r="C57" s="60" t="str">
        <f aca="false">'Fase final'!D10</f>
        <v>Francia</v>
      </c>
      <c r="D57" s="60" t="n">
        <f aca="false">'Fase final'!E10</f>
        <v>4</v>
      </c>
      <c r="E57" s="60" t="n">
        <f aca="false">'Fase final'!E11</f>
        <v>1</v>
      </c>
      <c r="F57" s="134" t="str">
        <f aca="false">'Fase final'!D11</f>
        <v>Nigeria</v>
      </c>
    </row>
    <row r="58" s="8" customFormat="true" ht="15" hidden="false" customHeight="false" outlineLevel="0" collapsed="false">
      <c r="B58" s="128" t="n">
        <v>51</v>
      </c>
      <c r="C58" s="60" t="str">
        <f aca="false">'Fase final'!D14</f>
        <v>Brasil</v>
      </c>
      <c r="D58" s="60" t="n">
        <f aca="false">'Fase final'!E14</f>
        <v>4</v>
      </c>
      <c r="E58" s="60" t="n">
        <f aca="false">'Fase final'!E15</f>
        <v>1</v>
      </c>
      <c r="F58" s="134" t="str">
        <f aca="false">'Fase final'!D15</f>
        <v>México</v>
      </c>
    </row>
    <row r="59" s="8" customFormat="true" ht="15" hidden="false" customHeight="false" outlineLevel="0" collapsed="false">
      <c r="B59" s="128" t="n">
        <v>52</v>
      </c>
      <c r="C59" s="60" t="str">
        <f aca="false">'Fase final'!D17</f>
        <v>Inglaterra</v>
      </c>
      <c r="D59" s="60" t="n">
        <f aca="false">'Fase final'!E17</f>
        <v>3</v>
      </c>
      <c r="E59" s="60" t="n">
        <f aca="false">'Fase final'!E18</f>
        <v>1</v>
      </c>
      <c r="F59" s="134" t="str">
        <f aca="false">'Fase final'!D18</f>
        <v>Polonia</v>
      </c>
    </row>
    <row r="60" s="8" customFormat="true" ht="15" hidden="false" customHeight="false" outlineLevel="0" collapsed="false">
      <c r="B60" s="128" t="n">
        <v>53</v>
      </c>
      <c r="C60" s="60" t="str">
        <f aca="false">'Fase final'!D21</f>
        <v>España</v>
      </c>
      <c r="D60" s="60" t="n">
        <f aca="false">'Fase final'!E21</f>
        <v>3</v>
      </c>
      <c r="E60" s="60" t="n">
        <f aca="false">'Fase final'!E22</f>
        <v>1</v>
      </c>
      <c r="F60" s="134" t="str">
        <f aca="false">'Fase final'!D22</f>
        <v>Egipto</v>
      </c>
    </row>
    <row r="61" s="8" customFormat="true" ht="15" hidden="false" customHeight="false" outlineLevel="0" collapsed="false">
      <c r="B61" s="128" t="n">
        <v>54</v>
      </c>
      <c r="C61" s="60" t="str">
        <f aca="false">'Fase final'!D24</f>
        <v>Argentina</v>
      </c>
      <c r="D61" s="60" t="n">
        <f aca="false">'Fase final'!E24</f>
        <v>2</v>
      </c>
      <c r="E61" s="60" t="n">
        <f aca="false">'Fase final'!E25</f>
        <v>1</v>
      </c>
      <c r="F61" s="134" t="str">
        <f aca="false">'Fase final'!D25</f>
        <v>Perú</v>
      </c>
    </row>
    <row r="62" s="8" customFormat="true" ht="15" hidden="false" customHeight="false" outlineLevel="0" collapsed="false">
      <c r="B62" s="128" t="n">
        <v>55</v>
      </c>
      <c r="C62" s="60" t="str">
        <f aca="false">'Fase final'!D28</f>
        <v>Alemania</v>
      </c>
      <c r="D62" s="60" t="n">
        <f aca="false">'Fase final'!E28</f>
        <v>4</v>
      </c>
      <c r="E62" s="60" t="n">
        <f aca="false">'Fase final'!E29</f>
        <v>1</v>
      </c>
      <c r="F62" s="134" t="str">
        <f aca="false">'Fase final'!D29</f>
        <v>Suare</v>
      </c>
    </row>
    <row r="63" s="8" customFormat="true" ht="15.75" hidden="false" customHeight="false" outlineLevel="0" collapsed="false">
      <c r="B63" s="129" t="n">
        <v>56</v>
      </c>
      <c r="C63" s="135" t="str">
        <f aca="false">'Fase final'!D31</f>
        <v>Colombia</v>
      </c>
      <c r="D63" s="135" t="n">
        <f aca="false">'Fase final'!E31</f>
        <v>3</v>
      </c>
      <c r="E63" s="135" t="n">
        <f aca="false">'Fase final'!E32</f>
        <v>1</v>
      </c>
      <c r="F63" s="136" t="str">
        <f aca="false">'Fase final'!D32</f>
        <v>Bélgica</v>
      </c>
    </row>
    <row r="64" s="8" customFormat="true" ht="15" hidden="false" customHeight="false" outlineLevel="0" collapsed="false">
      <c r="B64" s="123"/>
      <c r="C64" s="123"/>
      <c r="D64" s="123"/>
      <c r="E64" s="123"/>
      <c r="F64" s="123"/>
    </row>
    <row r="65" customFormat="false" ht="15.75" hidden="false" customHeight="false" outlineLevel="0" collapsed="false"/>
    <row r="66" customFormat="false" ht="15" hidden="false" customHeight="false" outlineLevel="0" collapsed="false">
      <c r="B66" s="125" t="n">
        <v>57</v>
      </c>
      <c r="C66" s="132" t="str">
        <f aca="false">'Fase final'!G8</f>
        <v>Uruguay</v>
      </c>
      <c r="D66" s="132" t="n">
        <f aca="false">'Fase final'!H8</f>
        <v>0</v>
      </c>
      <c r="E66" s="137" t="n">
        <f aca="false">'Fase final'!H10</f>
        <v>2</v>
      </c>
      <c r="F66" s="138" t="str">
        <f aca="false">'Fase final'!G10</f>
        <v>Francia</v>
      </c>
    </row>
    <row r="67" customFormat="false" ht="15" hidden="false" customHeight="false" outlineLevel="0" collapsed="false">
      <c r="B67" s="128" t="n">
        <v>58</v>
      </c>
      <c r="C67" s="60" t="str">
        <f aca="false">'Fase final'!G15</f>
        <v>Brasil</v>
      </c>
      <c r="D67" s="60" t="n">
        <f aca="false">'Fase final'!H15</f>
        <v>2</v>
      </c>
      <c r="E67" s="60" t="n">
        <f aca="false">'Fase final'!H17</f>
        <v>1</v>
      </c>
      <c r="F67" s="139" t="str">
        <f aca="false">'Fase final'!G17</f>
        <v>Inglaterra</v>
      </c>
    </row>
    <row r="68" customFormat="false" ht="15" hidden="false" customHeight="false" outlineLevel="0" collapsed="false">
      <c r="B68" s="128" t="n">
        <v>59</v>
      </c>
      <c r="C68" s="60" t="str">
        <f aca="false">'Fase final'!G22</f>
        <v>España</v>
      </c>
      <c r="D68" s="60" t="n">
        <f aca="false">'Fase final'!H22</f>
        <v>3</v>
      </c>
      <c r="E68" s="60" t="n">
        <f aca="false">'Fase final'!H24</f>
        <v>0</v>
      </c>
      <c r="F68" s="139" t="str">
        <f aca="false">'Fase final'!G24</f>
        <v>Argentina</v>
      </c>
    </row>
    <row r="69" customFormat="false" ht="15.75" hidden="false" customHeight="false" outlineLevel="0" collapsed="false">
      <c r="B69" s="129" t="n">
        <v>60</v>
      </c>
      <c r="C69" s="135" t="str">
        <f aca="false">'Fase final'!G29</f>
        <v>Alemania</v>
      </c>
      <c r="D69" s="135" t="n">
        <f aca="false">'Fase final'!H29</f>
        <v>2</v>
      </c>
      <c r="E69" s="135" t="n">
        <f aca="false">'Fase final'!H31</f>
        <v>1</v>
      </c>
      <c r="F69" s="140" t="str">
        <f aca="false">'Fase final'!G31</f>
        <v>Colombia</v>
      </c>
    </row>
    <row r="71" customFormat="false" ht="15.75" hidden="false" customHeight="false" outlineLevel="0" collapsed="false"/>
    <row r="72" customFormat="false" ht="15" hidden="false" customHeight="false" outlineLevel="0" collapsed="false">
      <c r="B72" s="125" t="n">
        <v>61</v>
      </c>
      <c r="C72" s="126" t="str">
        <f aca="false">'Fase final'!J9</f>
        <v>Francia</v>
      </c>
      <c r="D72" s="126" t="n">
        <f aca="false">'Fase final'!K9</f>
        <v>1</v>
      </c>
      <c r="E72" s="126" t="n">
        <f aca="false">'Fase final'!K16</f>
        <v>4</v>
      </c>
      <c r="F72" s="127" t="str">
        <f aca="false">'Fase final'!J16</f>
        <v>Brasil</v>
      </c>
    </row>
    <row r="73" customFormat="false" ht="15.75" hidden="false" customHeight="false" outlineLevel="0" collapsed="false">
      <c r="B73" s="129" t="n">
        <v>62</v>
      </c>
      <c r="C73" s="130" t="str">
        <f aca="false">'Fase final'!J23</f>
        <v>España</v>
      </c>
      <c r="D73" s="130" t="n">
        <f aca="false">'Fase final'!K23</f>
        <v>2</v>
      </c>
      <c r="E73" s="130" t="n">
        <f aca="false">'Fase final'!K30</f>
        <v>3</v>
      </c>
      <c r="F73" s="131" t="str">
        <f aca="false">'Fase final'!J30</f>
        <v>Alemania</v>
      </c>
    </row>
    <row r="75" customFormat="false" ht="15.75" hidden="false" customHeight="false" outlineLevel="0" collapsed="false"/>
    <row r="76" customFormat="false" ht="15" hidden="false" customHeight="false" outlineLevel="0" collapsed="false">
      <c r="B76" s="125" t="n">
        <v>63</v>
      </c>
      <c r="C76" s="126" t="str">
        <f aca="false">'Fase final'!M12</f>
        <v>Brasil</v>
      </c>
      <c r="D76" s="126" t="n">
        <f aca="false">'Fase final'!N12</f>
        <v>1</v>
      </c>
      <c r="E76" s="126" t="n">
        <f aca="false">'Fase final'!N14</f>
        <v>2</v>
      </c>
      <c r="F76" s="127" t="str">
        <f aca="false">'Fase final'!M14</f>
        <v>Alemania</v>
      </c>
    </row>
    <row r="77" customFormat="false" ht="15.75" hidden="false" customHeight="false" outlineLevel="0" collapsed="false">
      <c r="B77" s="129" t="n">
        <v>64</v>
      </c>
      <c r="C77" s="130" t="str">
        <f aca="false">'Fase final'!M22</f>
        <v>Francia</v>
      </c>
      <c r="D77" s="130" t="n">
        <f aca="false">'Fase final'!N22</f>
        <v>4</v>
      </c>
      <c r="E77" s="130" t="n">
        <f aca="false">'Fase final'!N24</f>
        <v>2</v>
      </c>
      <c r="F77" s="131" t="str">
        <f aca="false">'Fase final'!M24</f>
        <v>España</v>
      </c>
    </row>
    <row r="79" customFormat="false" ht="15.75" hidden="false" customHeight="false" outlineLevel="0" collapsed="false"/>
    <row r="80" customFormat="false" ht="15" hidden="false" customHeight="false" outlineLevel="0" collapsed="false">
      <c r="B80" s="125" t="s">
        <v>190</v>
      </c>
      <c r="C80" s="127" t="str">
        <f aca="false">'Fase final'!D7</f>
        <v>Uruguay</v>
      </c>
    </row>
    <row r="81" customFormat="false" ht="15" hidden="false" customHeight="false" outlineLevel="0" collapsed="false">
      <c r="B81" s="128" t="s">
        <v>191</v>
      </c>
      <c r="C81" s="124" t="str">
        <f aca="false">'Fase final'!D22</f>
        <v>Egipto</v>
      </c>
    </row>
    <row r="82" customFormat="false" ht="15" hidden="false" customHeight="false" outlineLevel="0" collapsed="false">
      <c r="B82" s="128" t="s">
        <v>192</v>
      </c>
      <c r="C82" s="124" t="str">
        <f aca="false">'Fase final'!D21</f>
        <v>España</v>
      </c>
    </row>
    <row r="83" customFormat="false" ht="15" hidden="false" customHeight="false" outlineLevel="0" collapsed="false">
      <c r="B83" s="128" t="s">
        <v>193</v>
      </c>
      <c r="C83" s="124" t="str">
        <f aca="false">'Fase final'!D8</f>
        <v>Portugal</v>
      </c>
    </row>
    <row r="84" customFormat="false" ht="15" hidden="false" customHeight="false" outlineLevel="0" collapsed="false">
      <c r="B84" s="128" t="s">
        <v>194</v>
      </c>
      <c r="C84" s="124" t="str">
        <f aca="false">'Fase final'!D10</f>
        <v>Francia</v>
      </c>
    </row>
    <row r="85" customFormat="false" ht="15" hidden="false" customHeight="false" outlineLevel="0" collapsed="false">
      <c r="B85" s="128" t="s">
        <v>195</v>
      </c>
      <c r="C85" s="124" t="str">
        <f aca="false">'Fase final'!D25</f>
        <v>Perú</v>
      </c>
    </row>
    <row r="86" customFormat="false" ht="15" hidden="false" customHeight="false" outlineLevel="0" collapsed="false">
      <c r="B86" s="128" t="s">
        <v>196</v>
      </c>
      <c r="C86" s="124" t="str">
        <f aca="false">'Fase final'!D24</f>
        <v>Argentina</v>
      </c>
    </row>
    <row r="87" s="8" customFormat="true" ht="15" hidden="false" customHeight="false" outlineLevel="0" collapsed="false">
      <c r="B87" s="128" t="s">
        <v>197</v>
      </c>
      <c r="C87" s="124" t="str">
        <f aca="false">'Fase final'!D11</f>
        <v>Nigeria</v>
      </c>
      <c r="E87" s="1"/>
      <c r="F87" s="1"/>
    </row>
    <row r="88" s="8" customFormat="true" ht="15" hidden="false" customHeight="false" outlineLevel="0" collapsed="false">
      <c r="B88" s="128" t="s">
        <v>198</v>
      </c>
      <c r="C88" s="124" t="str">
        <f aca="false">'Fase final'!D14</f>
        <v>Brasil</v>
      </c>
      <c r="E88" s="1"/>
      <c r="F88" s="1"/>
    </row>
    <row r="89" s="8" customFormat="true" ht="15" hidden="false" customHeight="false" outlineLevel="0" collapsed="false">
      <c r="B89" s="128" t="s">
        <v>199</v>
      </c>
      <c r="C89" s="124" t="str">
        <f aca="false">'Fase final'!D29</f>
        <v>Suare</v>
      </c>
      <c r="E89" s="1"/>
      <c r="F89" s="1"/>
    </row>
    <row r="90" s="8" customFormat="true" ht="15" hidden="false" customHeight="false" outlineLevel="0" collapsed="false">
      <c r="B90" s="128" t="s">
        <v>200</v>
      </c>
      <c r="C90" s="124" t="str">
        <f aca="false">'Fase final'!D28</f>
        <v>Alemania</v>
      </c>
      <c r="E90" s="1"/>
      <c r="F90" s="1"/>
    </row>
    <row r="91" s="8" customFormat="true" ht="15" hidden="false" customHeight="false" outlineLevel="0" collapsed="false">
      <c r="B91" s="128" t="s">
        <v>201</v>
      </c>
      <c r="C91" s="124" t="str">
        <f aca="false">'Fase final'!D15</f>
        <v>México</v>
      </c>
      <c r="E91" s="1"/>
      <c r="F91" s="1"/>
    </row>
    <row r="92" s="8" customFormat="true" ht="15" hidden="false" customHeight="false" outlineLevel="0" collapsed="false">
      <c r="B92" s="128" t="s">
        <v>202</v>
      </c>
      <c r="C92" s="124" t="str">
        <f aca="false">'Fase final'!D17</f>
        <v>Inglaterra</v>
      </c>
      <c r="E92" s="1"/>
      <c r="F92" s="1"/>
    </row>
    <row r="93" s="8" customFormat="true" ht="15" hidden="false" customHeight="false" outlineLevel="0" collapsed="false">
      <c r="B93" s="128" t="s">
        <v>203</v>
      </c>
      <c r="C93" s="124" t="str">
        <f aca="false">'Fase final'!D32</f>
        <v>Bélgica</v>
      </c>
      <c r="E93" s="1"/>
      <c r="F93" s="1"/>
    </row>
    <row r="94" s="8" customFormat="true" ht="15" hidden="false" customHeight="false" outlineLevel="0" collapsed="false">
      <c r="B94" s="128" t="s">
        <v>204</v>
      </c>
      <c r="C94" s="124" t="str">
        <f aca="false">'Fase final'!D31</f>
        <v>Colombia</v>
      </c>
      <c r="E94" s="1"/>
      <c r="F94" s="1"/>
    </row>
    <row r="95" s="8" customFormat="true" ht="15.75" hidden="false" customHeight="false" outlineLevel="0" collapsed="false">
      <c r="B95" s="129" t="s">
        <v>205</v>
      </c>
      <c r="C95" s="131" t="str">
        <f aca="false">'Fase final'!D18</f>
        <v>Polonia</v>
      </c>
      <c r="E95" s="1"/>
      <c r="F95" s="1"/>
    </row>
    <row r="96" s="8" customFormat="true" ht="15" hidden="false" customHeight="false" outlineLevel="0" collapsed="false">
      <c r="B96" s="123"/>
      <c r="C96" s="123"/>
      <c r="E96" s="1"/>
      <c r="F96" s="1"/>
    </row>
    <row r="97" s="8" customFormat="true" ht="15.75" hidden="false" customHeight="false" outlineLevel="0" collapsed="false">
      <c r="B97" s="123"/>
      <c r="C97" s="123"/>
      <c r="E97" s="1"/>
      <c r="F97" s="1"/>
    </row>
    <row r="98" s="8" customFormat="true" ht="15" hidden="false" customHeight="false" outlineLevel="0" collapsed="false">
      <c r="B98" s="125" t="s">
        <v>206</v>
      </c>
      <c r="C98" s="127" t="str">
        <f aca="false">'Fase final'!G8</f>
        <v>Uruguay</v>
      </c>
      <c r="E98" s="1"/>
      <c r="F98" s="1"/>
    </row>
    <row r="99" s="8" customFormat="true" ht="15" hidden="false" customHeight="false" outlineLevel="0" collapsed="false">
      <c r="B99" s="128" t="s">
        <v>207</v>
      </c>
      <c r="C99" s="124" t="str">
        <f aca="false">'Fase final'!G10</f>
        <v>Francia</v>
      </c>
      <c r="E99" s="1"/>
      <c r="F99" s="1"/>
    </row>
    <row r="100" s="8" customFormat="true" ht="15" hidden="false" customHeight="false" outlineLevel="0" collapsed="false">
      <c r="B100" s="128" t="s">
        <v>208</v>
      </c>
      <c r="C100" s="124" t="str">
        <f aca="false">'Fase final'!G15</f>
        <v>Brasil</v>
      </c>
      <c r="E100" s="1"/>
      <c r="F100" s="1"/>
    </row>
    <row r="101" s="8" customFormat="true" ht="15" hidden="false" customHeight="false" outlineLevel="0" collapsed="false">
      <c r="B101" s="128" t="s">
        <v>209</v>
      </c>
      <c r="C101" s="124" t="str">
        <f aca="false">'Fase final'!G17</f>
        <v>Inglaterra</v>
      </c>
      <c r="E101" s="1"/>
      <c r="F101" s="1"/>
    </row>
    <row r="102" s="8" customFormat="true" ht="15" hidden="false" customHeight="false" outlineLevel="0" collapsed="false">
      <c r="B102" s="128" t="s">
        <v>210</v>
      </c>
      <c r="C102" s="124" t="str">
        <f aca="false">'Fase final'!G22</f>
        <v>España</v>
      </c>
      <c r="E102" s="1"/>
      <c r="F102" s="1"/>
    </row>
    <row r="103" s="8" customFormat="true" ht="15" hidden="false" customHeight="false" outlineLevel="0" collapsed="false">
      <c r="B103" s="128" t="s">
        <v>211</v>
      </c>
      <c r="C103" s="124" t="str">
        <f aca="false">'Fase final'!G24</f>
        <v>Argentina</v>
      </c>
      <c r="E103" s="1"/>
      <c r="F103" s="1"/>
    </row>
    <row r="104" s="8" customFormat="true" ht="15" hidden="false" customHeight="false" outlineLevel="0" collapsed="false">
      <c r="B104" s="128" t="s">
        <v>212</v>
      </c>
      <c r="C104" s="124" t="str">
        <f aca="false">'Fase final'!G29</f>
        <v>Alemania</v>
      </c>
      <c r="E104" s="1"/>
      <c r="F104" s="1"/>
    </row>
    <row r="105" s="8" customFormat="true" ht="15.75" hidden="false" customHeight="false" outlineLevel="0" collapsed="false">
      <c r="B105" s="129" t="s">
        <v>213</v>
      </c>
      <c r="C105" s="131" t="str">
        <f aca="false">'Fase final'!G31</f>
        <v>Colombia</v>
      </c>
      <c r="E105" s="1"/>
      <c r="F105" s="1"/>
    </row>
    <row r="106" s="8" customFormat="true" ht="15" hidden="false" customHeight="false" outlineLevel="0" collapsed="false">
      <c r="B106" s="123"/>
      <c r="C106" s="123"/>
      <c r="E106" s="1"/>
      <c r="F106" s="1"/>
    </row>
    <row r="107" customFormat="false" ht="15.75" hidden="false" customHeight="false" outlineLevel="0" collapsed="false"/>
    <row r="108" customFormat="false" ht="15" hidden="false" customHeight="false" outlineLevel="0" collapsed="false">
      <c r="B108" s="125" t="s">
        <v>214</v>
      </c>
      <c r="C108" s="127" t="str">
        <f aca="false">C72</f>
        <v>Francia</v>
      </c>
    </row>
    <row r="109" customFormat="false" ht="15" hidden="false" customHeight="false" outlineLevel="0" collapsed="false">
      <c r="B109" s="128" t="s">
        <v>215</v>
      </c>
      <c r="C109" s="124" t="str">
        <f aca="false">F72</f>
        <v>Brasil</v>
      </c>
    </row>
    <row r="110" customFormat="false" ht="15" hidden="false" customHeight="false" outlineLevel="0" collapsed="false">
      <c r="B110" s="128" t="s">
        <v>216</v>
      </c>
      <c r="C110" s="124" t="str">
        <f aca="false">C73</f>
        <v>España</v>
      </c>
    </row>
    <row r="111" customFormat="false" ht="15.75" hidden="false" customHeight="false" outlineLevel="0" collapsed="false">
      <c r="B111" s="129" t="s">
        <v>217</v>
      </c>
      <c r="C111" s="131" t="str">
        <f aca="false">F73</f>
        <v>Alemania</v>
      </c>
    </row>
    <row r="113" customFormat="false" ht="15.75" hidden="false" customHeight="false" outlineLevel="0" collapsed="false"/>
    <row r="114" customFormat="false" ht="15" hidden="false" customHeight="false" outlineLevel="0" collapsed="false">
      <c r="B114" s="125" t="s">
        <v>218</v>
      </c>
      <c r="C114" s="127" t="str">
        <f aca="false">C76</f>
        <v>Brasil</v>
      </c>
    </row>
    <row r="115" customFormat="false" ht="15" hidden="false" customHeight="false" outlineLevel="0" collapsed="false">
      <c r="B115" s="128" t="s">
        <v>219</v>
      </c>
      <c r="C115" s="124" t="str">
        <f aca="false">F76</f>
        <v>Alemania</v>
      </c>
    </row>
    <row r="116" customFormat="false" ht="15" hidden="false" customHeight="false" outlineLevel="0" collapsed="false">
      <c r="B116" s="128" t="s">
        <v>220</v>
      </c>
      <c r="C116" s="124" t="str">
        <f aca="false">C77</f>
        <v>Francia</v>
      </c>
    </row>
    <row r="117" customFormat="false" ht="15.75" hidden="false" customHeight="false" outlineLevel="0" collapsed="false">
      <c r="B117" s="129" t="s">
        <v>221</v>
      </c>
      <c r="C117" s="131" t="str">
        <f aca="false">F77</f>
        <v>España</v>
      </c>
    </row>
    <row r="119" customFormat="false" ht="15.75" hidden="false" customHeight="false" outlineLevel="0" collapsed="false"/>
    <row r="120" customFormat="false" ht="15.75" hidden="false" customHeight="false" outlineLevel="0" collapsed="false">
      <c r="B120" s="141" t="s">
        <v>26</v>
      </c>
      <c r="C120" s="122" t="str">
        <f aca="false">'Fase final'!P13</f>
        <v>Alemania</v>
      </c>
    </row>
    <row r="121" customFormat="false" ht="15.75" hidden="false" customHeight="false" outlineLevel="0" collapsed="false"/>
    <row r="122" customFormat="false" ht="15.75" hidden="false" customHeight="false" outlineLevel="0" collapsed="false">
      <c r="B122" s="141" t="s">
        <v>222</v>
      </c>
      <c r="C122" s="122" t="str">
        <f aca="false">'Fase final'!P17</f>
        <v>Edinson Cavani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J8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U15" activeCellId="0" sqref="U15"/>
    </sheetView>
  </sheetViews>
  <sheetFormatPr defaultRowHeight="15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5.71"/>
    <col collapsed="false" customWidth="true" hidden="false" outlineLevel="0" max="4" min="3" style="0" width="5.71"/>
    <col collapsed="false" customWidth="true" hidden="false" outlineLevel="0" max="5" min="5" style="0" width="15.71"/>
    <col collapsed="false" customWidth="true" hidden="false" outlineLevel="0" max="20" min="6" style="0" width="4.71"/>
    <col collapsed="false" customWidth="true" hidden="false" outlineLevel="0" max="21" min="21" style="1" width="15.71"/>
    <col collapsed="false" customWidth="true" hidden="false" outlineLevel="0" max="27" min="22" style="0" width="3.71"/>
    <col collapsed="false" customWidth="true" hidden="false" outlineLevel="0" max="28" min="28" style="0" width="4.71"/>
    <col collapsed="false" customWidth="true" hidden="false" outlineLevel="0" max="36" min="29" style="0" width="3.71"/>
    <col collapsed="false" customWidth="true" hidden="false" outlineLevel="0" max="1025" min="37" style="0" width="10.53"/>
  </cols>
  <sheetData>
    <row r="1" customFormat="false" ht="15.75" hidden="false" customHeight="false" outlineLevel="0" collapsed="false"/>
    <row r="2" customFormat="false" ht="15.75" hidden="false" customHeight="false" outlineLevel="0" collapsed="false">
      <c r="G2" s="142" t="str">
        <f aca="false">B4</f>
        <v>Rusia</v>
      </c>
      <c r="H2" s="142"/>
      <c r="I2" s="142"/>
      <c r="J2" s="142" t="str">
        <f aca="false">E4</f>
        <v>Arabia Saudita</v>
      </c>
      <c r="K2" s="142"/>
      <c r="L2" s="142"/>
      <c r="M2" s="142" t="str">
        <f aca="false">B5</f>
        <v>Egipto</v>
      </c>
      <c r="N2" s="142"/>
      <c r="O2" s="142"/>
      <c r="P2" s="127" t="str">
        <f aca="false">E5</f>
        <v>Uruguay</v>
      </c>
      <c r="Q2" s="127"/>
      <c r="R2" s="127"/>
      <c r="S2" s="123"/>
    </row>
    <row r="3" customFormat="false" ht="15.75" hidden="false" customHeight="false" outlineLevel="0" collapsed="false">
      <c r="G3" s="121" t="s">
        <v>223</v>
      </c>
      <c r="H3" s="121" t="s">
        <v>224</v>
      </c>
      <c r="I3" s="122" t="s">
        <v>225</v>
      </c>
      <c r="J3" s="121" t="s">
        <v>223</v>
      </c>
      <c r="K3" s="121" t="s">
        <v>224</v>
      </c>
      <c r="L3" s="122" t="s">
        <v>225</v>
      </c>
      <c r="M3" s="121" t="s">
        <v>223</v>
      </c>
      <c r="N3" s="121" t="s">
        <v>224</v>
      </c>
      <c r="O3" s="122" t="s">
        <v>225</v>
      </c>
      <c r="P3" s="121" t="s">
        <v>223</v>
      </c>
      <c r="Q3" s="121" t="s">
        <v>224</v>
      </c>
      <c r="R3" s="122" t="s">
        <v>225</v>
      </c>
      <c r="S3" s="123"/>
      <c r="V3" s="125" t="s">
        <v>55</v>
      </c>
      <c r="W3" s="126" t="s">
        <v>56</v>
      </c>
      <c r="X3" s="126" t="s">
        <v>57</v>
      </c>
      <c r="Y3" s="126" t="s">
        <v>58</v>
      </c>
      <c r="Z3" s="126" t="s">
        <v>59</v>
      </c>
      <c r="AA3" s="127"/>
      <c r="AB3" s="127" t="s">
        <v>61</v>
      </c>
    </row>
    <row r="4" customFormat="false" ht="15" hidden="false" customHeight="false" outlineLevel="0" collapsed="false">
      <c r="B4" s="1" t="str">
        <f aca="false">'Fase de grupos'!G7</f>
        <v>Rusia</v>
      </c>
      <c r="C4" s="125" t="n">
        <f aca="false">'Fase de grupos'!H7</f>
        <v>1</v>
      </c>
      <c r="D4" s="127" t="n">
        <f aca="false">'Fase de grupos'!I7</f>
        <v>1</v>
      </c>
      <c r="E4" s="1" t="str">
        <f aca="false">'Fase de grupos'!J7</f>
        <v>Arabia Saudita</v>
      </c>
      <c r="G4" s="128" t="n">
        <f aca="false">IF(C4&gt;D4,1,0)</f>
        <v>0</v>
      </c>
      <c r="H4" s="123" t="n">
        <f aca="false">IF(C4=D4,1,0)</f>
        <v>1</v>
      </c>
      <c r="I4" s="124" t="n">
        <f aca="false">IF(C4&lt;D4,1,0)</f>
        <v>0</v>
      </c>
      <c r="J4" s="128" t="n">
        <f aca="false">IF(D4&gt;C4,1,0)</f>
        <v>0</v>
      </c>
      <c r="K4" s="123" t="n">
        <f aca="false">IF(D4=C4,1,0)</f>
        <v>1</v>
      </c>
      <c r="L4" s="124" t="n">
        <f aca="false">IF(D4&lt;C4,1,0)</f>
        <v>0</v>
      </c>
      <c r="M4" s="128"/>
      <c r="N4" s="123"/>
      <c r="O4" s="124"/>
      <c r="P4" s="123"/>
      <c r="Q4" s="123"/>
      <c r="R4" s="124"/>
      <c r="S4" s="123"/>
      <c r="T4" s="0" t="n">
        <v>1</v>
      </c>
      <c r="U4" s="125" t="str">
        <f aca="false">G2</f>
        <v>Rusia</v>
      </c>
      <c r="V4" s="125" t="n">
        <f aca="false">G10</f>
        <v>0</v>
      </c>
      <c r="W4" s="126" t="n">
        <f aca="false">H10</f>
        <v>2</v>
      </c>
      <c r="X4" s="126" t="n">
        <f aca="false">I10</f>
        <v>1</v>
      </c>
      <c r="Y4" s="126" t="n">
        <f aca="false">C4+C6+C8</f>
        <v>3</v>
      </c>
      <c r="Z4" s="126" t="n">
        <f aca="false">D4+D6+D8</f>
        <v>4</v>
      </c>
      <c r="AA4" s="126" t="n">
        <f aca="false">Y4-Z4</f>
        <v>-1</v>
      </c>
      <c r="AB4" s="142" t="n">
        <f aca="false">3*V4+W4</f>
        <v>2</v>
      </c>
      <c r="AD4" s="0" t="n">
        <f aca="false">IF(OR(AB4&gt;AB5,AND(AB4=AB5,AA4&gt;AA5),AND(AB4=AB5,AA4=AA5,Y4&gt;Y5)),1,0)</f>
        <v>1</v>
      </c>
      <c r="AE4" s="0" t="n">
        <f aca="false">IF(OR(AB4&gt;AB6,AND(AB4=AB6,AA4&gt;AA6),AND(AB4=AB6,AA4=AA6,Y4&gt;Y6)),1,0)</f>
        <v>0</v>
      </c>
      <c r="AF4" s="0" t="n">
        <f aca="false">IF(OR(AB4&gt;AB7,AND(AB4=AB7,AA4&gt;AA7),AND(AB4=AB7,AA4=AA7,Y4&gt;Y7)),1,0)</f>
        <v>0</v>
      </c>
      <c r="AH4" s="0" t="n">
        <f aca="false">SUM(AD4:AF4)</f>
        <v>1</v>
      </c>
      <c r="AJ4" s="0" t="n">
        <f aca="false"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customFormat="false" ht="15" hidden="false" customHeight="false" outlineLevel="0" collapsed="false">
      <c r="B5" s="1" t="str">
        <f aca="false">'Fase de grupos'!G8</f>
        <v>Egipto</v>
      </c>
      <c r="C5" s="128" t="n">
        <f aca="false">'Fase de grupos'!H8</f>
        <v>1</v>
      </c>
      <c r="D5" s="124" t="n">
        <f aca="false">'Fase de grupos'!I8</f>
        <v>2</v>
      </c>
      <c r="E5" s="1" t="str">
        <f aca="false">'Fase de grupos'!J8</f>
        <v>Uruguay</v>
      </c>
      <c r="G5" s="128"/>
      <c r="H5" s="123"/>
      <c r="I5" s="124"/>
      <c r="J5" s="128"/>
      <c r="K5" s="123"/>
      <c r="L5" s="124"/>
      <c r="M5" s="128" t="n">
        <f aca="false">IF(C5&gt;D5,1,0)</f>
        <v>0</v>
      </c>
      <c r="N5" s="123" t="n">
        <f aca="false">IF(C5=D5,1,0)</f>
        <v>0</v>
      </c>
      <c r="O5" s="124" t="n">
        <f aca="false">IF(C5&lt;D5,1,0)</f>
        <v>1</v>
      </c>
      <c r="P5" s="123" t="n">
        <f aca="false">IF(D5&gt;C5,1,0)</f>
        <v>1</v>
      </c>
      <c r="Q5" s="123" t="n">
        <f aca="false">IF(D5=C5,1,0)</f>
        <v>0</v>
      </c>
      <c r="R5" s="124" t="n">
        <f aca="false">IF(D5&lt;C5,1,0)</f>
        <v>0</v>
      </c>
      <c r="S5" s="123"/>
      <c r="T5" s="0" t="n">
        <v>2</v>
      </c>
      <c r="U5" s="128" t="str">
        <f aca="false">J2</f>
        <v>Arabia Saudita</v>
      </c>
      <c r="V5" s="128" t="n">
        <f aca="false">J10</f>
        <v>0</v>
      </c>
      <c r="W5" s="123" t="n">
        <f aca="false">K10</f>
        <v>1</v>
      </c>
      <c r="X5" s="123" t="n">
        <f aca="false">L10</f>
        <v>2</v>
      </c>
      <c r="Y5" s="123" t="n">
        <f aca="false">D4+C7+C9</f>
        <v>1</v>
      </c>
      <c r="Z5" s="123" t="n">
        <f aca="false">C4+D7+D9</f>
        <v>5</v>
      </c>
      <c r="AA5" s="123" t="n">
        <f aca="false">Y5-Z5</f>
        <v>-4</v>
      </c>
      <c r="AB5" s="143" t="n">
        <f aca="false">3*V5+W5</f>
        <v>1</v>
      </c>
      <c r="AD5" s="0" t="n">
        <f aca="false">IF(OR(AB5&gt;AB4,AND(AB5=AB4,AA5&gt;AA4),AND(AB5=AB4,AA5=AA4,Y5&gt;Y4)),1,0)</f>
        <v>0</v>
      </c>
      <c r="AE5" s="0" t="n">
        <f aca="false">IF(OR(AB5&gt;AB6,AND(AB5=AB6,AA5&gt;AA6),AND(AB5=AB6,AA5=AA6,Y5&gt;Y6)),1,0)</f>
        <v>0</v>
      </c>
      <c r="AF5" s="0" t="n">
        <f aca="false">IF(OR(AB5&gt;AB7,AND(AB5=AB7,AA5&gt;AA7),AND(AB5=AB7,AA5=AA7,Y5&gt;Y7)),1,0)</f>
        <v>0</v>
      </c>
      <c r="AH5" s="0" t="n">
        <f aca="false">SUM(AD5:AF5)</f>
        <v>0</v>
      </c>
      <c r="AJ5" s="0" t="n">
        <f aca="false"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customFormat="false" ht="15" hidden="false" customHeight="false" outlineLevel="0" collapsed="false">
      <c r="B6" s="1" t="str">
        <f aca="false">'Fase de grupos'!G9</f>
        <v>Rusia</v>
      </c>
      <c r="C6" s="128" t="n">
        <f aca="false">'Fase de grupos'!H9</f>
        <v>1</v>
      </c>
      <c r="D6" s="124" t="n">
        <f aca="false">'Fase de grupos'!I9</f>
        <v>2</v>
      </c>
      <c r="E6" s="1" t="str">
        <f aca="false">'Fase de grupos'!J9</f>
        <v>Egipto</v>
      </c>
      <c r="G6" s="128" t="n">
        <f aca="false">IF(C6&gt;D6,1,0)</f>
        <v>0</v>
      </c>
      <c r="H6" s="123" t="n">
        <f aca="false">IF(C6=D6,1,0)</f>
        <v>0</v>
      </c>
      <c r="I6" s="124" t="n">
        <f aca="false">IF(C6&lt;D6,1,0)</f>
        <v>1</v>
      </c>
      <c r="J6" s="128"/>
      <c r="K6" s="123"/>
      <c r="L6" s="124"/>
      <c r="M6" s="128" t="n">
        <f aca="false">IF(D6&gt;C6,1,0)</f>
        <v>1</v>
      </c>
      <c r="N6" s="123" t="n">
        <f aca="false">IF(D6=C6,1,0)</f>
        <v>0</v>
      </c>
      <c r="O6" s="124" t="n">
        <f aca="false">IF(D6&lt;C6,1,0)</f>
        <v>0</v>
      </c>
      <c r="P6" s="123"/>
      <c r="Q6" s="123"/>
      <c r="R6" s="124"/>
      <c r="S6" s="123"/>
      <c r="T6" s="0" t="n">
        <v>3</v>
      </c>
      <c r="U6" s="128" t="str">
        <f aca="false">M2</f>
        <v>Egipto</v>
      </c>
      <c r="V6" s="128" t="n">
        <f aca="false">M10</f>
        <v>2</v>
      </c>
      <c r="W6" s="123" t="n">
        <f aca="false">N10</f>
        <v>0</v>
      </c>
      <c r="X6" s="123" t="n">
        <f aca="false">O10</f>
        <v>1</v>
      </c>
      <c r="Y6" s="123" t="n">
        <f aca="false">C5+D6+D9</f>
        <v>5</v>
      </c>
      <c r="Z6" s="123" t="n">
        <f aca="false">D5+C6+C9</f>
        <v>3</v>
      </c>
      <c r="AA6" s="123" t="n">
        <f aca="false">Y6-Z6</f>
        <v>2</v>
      </c>
      <c r="AB6" s="143" t="n">
        <f aca="false">3*V6+W6</f>
        <v>6</v>
      </c>
      <c r="AD6" s="0" t="n">
        <f aca="false">IF(OR(AB6&gt;AB4,AND(AB6=AB4,AA6&gt;AA4),AND(AB6=AB4,AA6=AA4,Y6&gt;Y4)),1,0)</f>
        <v>1</v>
      </c>
      <c r="AE6" s="0" t="n">
        <f aca="false">IF(OR(AB6&gt;AB5,AND(AB6=AB5,AA6&gt;AA5),AND(AB6=AB5,AA6=AA5,Y6&gt;Y5)),1,0)</f>
        <v>1</v>
      </c>
      <c r="AF6" s="0" t="n">
        <f aca="false">IF(OR(AB6&gt;AB7,AND(AB6=AB7,AA6&gt;AA7),AND(AB6=AB7,AA6=AA7,Y6&gt;Y7)),1,0)</f>
        <v>0</v>
      </c>
      <c r="AH6" s="0" t="n">
        <f aca="false">SUM(AD6:AF6)</f>
        <v>2</v>
      </c>
      <c r="AJ6" s="0" t="n">
        <f aca="false"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customFormat="false" ht="15.75" hidden="false" customHeight="false" outlineLevel="0" collapsed="false">
      <c r="B7" s="1" t="str">
        <f aca="false">'Fase de grupos'!G10</f>
        <v>Arabia Saudita</v>
      </c>
      <c r="C7" s="128" t="n">
        <f aca="false">'Fase de grupos'!H10</f>
        <v>0</v>
      </c>
      <c r="D7" s="124" t="n">
        <f aca="false">'Fase de grupos'!I10</f>
        <v>2</v>
      </c>
      <c r="E7" s="1" t="str">
        <f aca="false">'Fase de grupos'!J10</f>
        <v>Uruguay</v>
      </c>
      <c r="G7" s="128"/>
      <c r="H7" s="123"/>
      <c r="I7" s="124"/>
      <c r="J7" s="128" t="n">
        <f aca="false">IF(C7&gt;D7,1,0)</f>
        <v>0</v>
      </c>
      <c r="K7" s="123" t="n">
        <f aca="false">IF(C7=D7,1,0)</f>
        <v>0</v>
      </c>
      <c r="L7" s="124" t="n">
        <f aca="false">IF(C7&lt;D7,1,0)</f>
        <v>1</v>
      </c>
      <c r="M7" s="128"/>
      <c r="N7" s="123"/>
      <c r="O7" s="124"/>
      <c r="P7" s="123" t="n">
        <f aca="false">IF(D7&gt;C7,1,0)</f>
        <v>1</v>
      </c>
      <c r="Q7" s="123" t="n">
        <f aca="false">IF(D7=C7,1,0)</f>
        <v>0</v>
      </c>
      <c r="R7" s="124" t="n">
        <f aca="false">IF(D7&lt;C7,1,0)</f>
        <v>0</v>
      </c>
      <c r="S7" s="123"/>
      <c r="T7" s="0" t="n">
        <v>4</v>
      </c>
      <c r="U7" s="129" t="str">
        <f aca="false">P2</f>
        <v>Uruguay</v>
      </c>
      <c r="V7" s="129" t="n">
        <f aca="false">P10</f>
        <v>2</v>
      </c>
      <c r="W7" s="130" t="n">
        <f aca="false">Q10</f>
        <v>1</v>
      </c>
      <c r="X7" s="130" t="n">
        <f aca="false">R10</f>
        <v>0</v>
      </c>
      <c r="Y7" s="130" t="n">
        <f aca="false">D5+D7+D8</f>
        <v>5</v>
      </c>
      <c r="Z7" s="130" t="n">
        <f aca="false">C5+C7+C8</f>
        <v>2</v>
      </c>
      <c r="AA7" s="130" t="n">
        <f aca="false">Y7-Z7</f>
        <v>3</v>
      </c>
      <c r="AB7" s="144" t="n">
        <f aca="false">3*V7+W7</f>
        <v>7</v>
      </c>
      <c r="AD7" s="0" t="n">
        <f aca="false">IF(OR(AB7&gt;AB4,AND(AB7=AB4,AA7&gt;AA4),AND(AB7=AB4,AA7=AA4,Y7&gt;Y4)),1,0)</f>
        <v>1</v>
      </c>
      <c r="AE7" s="0" t="n">
        <f aca="false">IF(OR(AB7&gt;AB5,AND(AB7=AB5,AA7&gt;AA5),AND(AB7=AB5,AA7=AA5,Y7&gt;Y5)),1,0)</f>
        <v>1</v>
      </c>
      <c r="AF7" s="0" t="n">
        <f aca="false">IF(OR(AB7&gt;AB6,AND(AB7=AB6,AA7&gt;AA6),AND(AB7=AB6,AA7=AA6,Y7&gt;Y6)),1,0)</f>
        <v>1</v>
      </c>
      <c r="AH7" s="0" t="n">
        <f aca="false">SUM(AD7:AF7)</f>
        <v>3</v>
      </c>
      <c r="AJ7" s="0" t="n">
        <f aca="false"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customFormat="false" ht="15" hidden="false" customHeight="false" outlineLevel="0" collapsed="false">
      <c r="B8" s="1" t="str">
        <f aca="false">'Fase de grupos'!G11</f>
        <v>Rusia</v>
      </c>
      <c r="C8" s="128" t="n">
        <f aca="false">'Fase de grupos'!H11</f>
        <v>1</v>
      </c>
      <c r="D8" s="124" t="n">
        <f aca="false">'Fase de grupos'!I11</f>
        <v>1</v>
      </c>
      <c r="E8" s="1" t="str">
        <f aca="false">'Fase de grupos'!J11</f>
        <v>Uruguay</v>
      </c>
      <c r="G8" s="128" t="n">
        <f aca="false">IF(C8&gt;D8,1,0)</f>
        <v>0</v>
      </c>
      <c r="H8" s="123" t="n">
        <f aca="false">IF(C8=D8,1,0)</f>
        <v>1</v>
      </c>
      <c r="I8" s="124" t="n">
        <f aca="false">IF(C8&lt;D8,1,0)</f>
        <v>0</v>
      </c>
      <c r="J8" s="128"/>
      <c r="K8" s="123"/>
      <c r="L8" s="124"/>
      <c r="M8" s="128"/>
      <c r="N8" s="123"/>
      <c r="O8" s="124"/>
      <c r="P8" s="123" t="n">
        <f aca="false">IF(D8&gt;C8,1,0)</f>
        <v>0</v>
      </c>
      <c r="Q8" s="123" t="n">
        <f aca="false">IF(D8=C8,1,0)</f>
        <v>1</v>
      </c>
      <c r="R8" s="124" t="n">
        <f aca="false">IF(D8&lt;C8,1,0)</f>
        <v>0</v>
      </c>
      <c r="S8" s="123"/>
    </row>
    <row r="9" customFormat="false" ht="15.75" hidden="false" customHeight="false" outlineLevel="0" collapsed="false">
      <c r="B9" s="1" t="str">
        <f aca="false">'Fase de grupos'!G12</f>
        <v>Arabia Saudita</v>
      </c>
      <c r="C9" s="129" t="n">
        <f aca="false">'Fase de grupos'!H12</f>
        <v>0</v>
      </c>
      <c r="D9" s="131" t="n">
        <f aca="false">'Fase de grupos'!I12</f>
        <v>2</v>
      </c>
      <c r="E9" s="1" t="str">
        <f aca="false">'Fase de grupos'!J12</f>
        <v>Egipto</v>
      </c>
      <c r="G9" s="128"/>
      <c r="H9" s="123"/>
      <c r="I9" s="124"/>
      <c r="J9" s="128" t="n">
        <f aca="false">IF(C9&gt;D9,1,0)</f>
        <v>0</v>
      </c>
      <c r="K9" s="123" t="n">
        <f aca="false">IF(C9=D9,1,0)</f>
        <v>0</v>
      </c>
      <c r="L9" s="124" t="n">
        <f aca="false">IF(C9&lt;D9,1,0)</f>
        <v>1</v>
      </c>
      <c r="M9" s="128" t="n">
        <f aca="false">IF(D9&gt;C9,1,0)</f>
        <v>1</v>
      </c>
      <c r="N9" s="123" t="n">
        <f aca="false">IF(D9=C9,1,0)</f>
        <v>0</v>
      </c>
      <c r="O9" s="124" t="n">
        <f aca="false">IF(D9&lt;C9,1,0)</f>
        <v>0</v>
      </c>
      <c r="P9" s="123"/>
      <c r="Q9" s="123"/>
      <c r="R9" s="124"/>
      <c r="S9" s="123"/>
    </row>
    <row r="10" customFormat="false" ht="15.75" hidden="false" customHeight="false" outlineLevel="0" collapsed="false">
      <c r="G10" s="141" t="n">
        <f aca="false">SUM(G4:G9)</f>
        <v>0</v>
      </c>
      <c r="H10" s="145" t="n">
        <f aca="false">SUM(H4:H9)</f>
        <v>2</v>
      </c>
      <c r="I10" s="122" t="n">
        <f aca="false">SUM(I4:I9)</f>
        <v>1</v>
      </c>
      <c r="J10" s="141" t="n">
        <f aca="false">SUM(J4:J9)</f>
        <v>0</v>
      </c>
      <c r="K10" s="145" t="n">
        <f aca="false">SUM(K4:K9)</f>
        <v>1</v>
      </c>
      <c r="L10" s="122" t="n">
        <f aca="false">SUM(L4:L9)</f>
        <v>2</v>
      </c>
      <c r="M10" s="141" t="n">
        <f aca="false">SUM(M4:M9)</f>
        <v>2</v>
      </c>
      <c r="N10" s="145" t="n">
        <f aca="false">SUM(N4:N9)</f>
        <v>0</v>
      </c>
      <c r="O10" s="122" t="n">
        <f aca="false">SUM(O4:O9)</f>
        <v>1</v>
      </c>
      <c r="P10" s="145" t="n">
        <f aca="false">SUM(P4:P9)</f>
        <v>2</v>
      </c>
      <c r="Q10" s="145" t="n">
        <f aca="false">SUM(Q4:Q9)</f>
        <v>1</v>
      </c>
      <c r="R10" s="122" t="n">
        <f aca="false">SUM(R4:R9)</f>
        <v>0</v>
      </c>
      <c r="S10" s="123"/>
    </row>
    <row r="11" customFormat="false" ht="15.75" hidden="false" customHeight="false" outlineLevel="0" collapsed="false"/>
    <row r="12" customFormat="false" ht="15.75" hidden="false" customHeight="false" outlineLevel="0" collapsed="false">
      <c r="G12" s="142" t="str">
        <f aca="false">B14</f>
        <v>Portugal</v>
      </c>
      <c r="H12" s="142"/>
      <c r="I12" s="142"/>
      <c r="J12" s="142" t="str">
        <f aca="false">E14</f>
        <v>España</v>
      </c>
      <c r="K12" s="142"/>
      <c r="L12" s="142"/>
      <c r="M12" s="142" t="str">
        <f aca="false">B15</f>
        <v>Marruecos</v>
      </c>
      <c r="N12" s="142"/>
      <c r="O12" s="142"/>
      <c r="P12" s="127" t="str">
        <f aca="false">E15</f>
        <v>Irán</v>
      </c>
      <c r="Q12" s="127"/>
      <c r="R12" s="127"/>
      <c r="S12" s="123"/>
    </row>
    <row r="13" customFormat="false" ht="15.75" hidden="false" customHeight="false" outlineLevel="0" collapsed="false">
      <c r="G13" s="121" t="s">
        <v>223</v>
      </c>
      <c r="H13" s="121" t="s">
        <v>224</v>
      </c>
      <c r="I13" s="122" t="s">
        <v>225</v>
      </c>
      <c r="J13" s="121" t="s">
        <v>223</v>
      </c>
      <c r="K13" s="121" t="s">
        <v>224</v>
      </c>
      <c r="L13" s="122" t="s">
        <v>225</v>
      </c>
      <c r="M13" s="121" t="s">
        <v>223</v>
      </c>
      <c r="N13" s="121" t="s">
        <v>224</v>
      </c>
      <c r="O13" s="122" t="s">
        <v>225</v>
      </c>
      <c r="P13" s="121" t="s">
        <v>223</v>
      </c>
      <c r="Q13" s="121" t="s">
        <v>224</v>
      </c>
      <c r="R13" s="122" t="s">
        <v>225</v>
      </c>
      <c r="S13" s="123"/>
      <c r="V13" s="125" t="s">
        <v>55</v>
      </c>
      <c r="W13" s="126" t="s">
        <v>56</v>
      </c>
      <c r="X13" s="126" t="s">
        <v>57</v>
      </c>
      <c r="Y13" s="126" t="s">
        <v>58</v>
      </c>
      <c r="Z13" s="126" t="s">
        <v>59</v>
      </c>
      <c r="AA13" s="127"/>
      <c r="AB13" s="127" t="s">
        <v>61</v>
      </c>
    </row>
    <row r="14" customFormat="false" ht="15" hidden="false" customHeight="false" outlineLevel="0" collapsed="false">
      <c r="B14" s="1" t="str">
        <f aca="false">'Fase de grupos'!G17</f>
        <v>Portugal</v>
      </c>
      <c r="C14" s="125" t="n">
        <f aca="false">'Fase de grupos'!H17</f>
        <v>0</v>
      </c>
      <c r="D14" s="127" t="n">
        <f aca="false">'Fase de grupos'!I17</f>
        <v>2</v>
      </c>
      <c r="E14" s="1" t="str">
        <f aca="false">'Fase de grupos'!J17</f>
        <v>España</v>
      </c>
      <c r="G14" s="128" t="n">
        <f aca="false">IF(C14&gt;D14,1,0)</f>
        <v>0</v>
      </c>
      <c r="H14" s="123" t="n">
        <f aca="false">IF(C14=D14,1,0)</f>
        <v>0</v>
      </c>
      <c r="I14" s="124" t="n">
        <f aca="false">IF(C14&lt;D14,1,0)</f>
        <v>1</v>
      </c>
      <c r="J14" s="128" t="n">
        <f aca="false">IF(D14&gt;C14,1,0)</f>
        <v>1</v>
      </c>
      <c r="K14" s="123" t="n">
        <f aca="false">IF(D14=C14,1,0)</f>
        <v>0</v>
      </c>
      <c r="L14" s="124" t="n">
        <f aca="false">IF(D14&lt;C14,1,0)</f>
        <v>0</v>
      </c>
      <c r="M14" s="128"/>
      <c r="N14" s="123"/>
      <c r="O14" s="124"/>
      <c r="P14" s="123"/>
      <c r="Q14" s="123"/>
      <c r="R14" s="124"/>
      <c r="S14" s="123"/>
      <c r="T14" s="0" t="n">
        <v>1</v>
      </c>
      <c r="U14" s="125" t="str">
        <f aca="false">G12</f>
        <v>Portugal</v>
      </c>
      <c r="V14" s="125" t="n">
        <f aca="false">G20</f>
        <v>2</v>
      </c>
      <c r="W14" s="126" t="n">
        <f aca="false">H20</f>
        <v>0</v>
      </c>
      <c r="X14" s="126" t="n">
        <f aca="false">I20</f>
        <v>1</v>
      </c>
      <c r="Y14" s="126" t="n">
        <f aca="false">C14+C16+C18</f>
        <v>5</v>
      </c>
      <c r="Z14" s="126" t="n">
        <f aca="false">D14+D16+D18</f>
        <v>2</v>
      </c>
      <c r="AA14" s="126" t="n">
        <f aca="false">Y14-Z14</f>
        <v>3</v>
      </c>
      <c r="AB14" s="142" t="n">
        <f aca="false">3*V14+W14</f>
        <v>6</v>
      </c>
      <c r="AD14" s="0" t="n">
        <f aca="false">IF(OR(AB14&gt;AB15,AND(AB14=AB15,AA14&gt;AA15),AND(AB14=AB15,AA14=AA15,Y14&gt;Y15)),1,0)</f>
        <v>0</v>
      </c>
      <c r="AE14" s="0" t="n">
        <f aca="false">IF(OR(AB14&gt;AB16,AND(AB14=AB16,AA14&gt;AA16),AND(AB14=AB16,AA14=AA16,Y14&gt;Y16)),1,0)</f>
        <v>1</v>
      </c>
      <c r="AF14" s="0" t="n">
        <f aca="false">IF(OR(AB14&gt;AB17,AND(AB14=AB17,AA14&gt;AA17),AND(AB14=AB17,AA14=AA17,Y14&gt;Y17)),1,0)</f>
        <v>1</v>
      </c>
      <c r="AH14" s="0" t="n">
        <f aca="false">SUM(AD14:AF14)</f>
        <v>2</v>
      </c>
      <c r="AJ14" s="0" t="n">
        <f aca="false"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2</v>
      </c>
    </row>
    <row r="15" customFormat="false" ht="15" hidden="false" customHeight="false" outlineLevel="0" collapsed="false">
      <c r="B15" s="1" t="str">
        <f aca="false">'Fase de grupos'!G18</f>
        <v>Marruecos</v>
      </c>
      <c r="C15" s="128" t="n">
        <f aca="false">'Fase de grupos'!H18</f>
        <v>0</v>
      </c>
      <c r="D15" s="124" t="n">
        <f aca="false">'Fase de grupos'!I18</f>
        <v>0</v>
      </c>
      <c r="E15" s="1" t="str">
        <f aca="false">'Fase de grupos'!J18</f>
        <v>Irán</v>
      </c>
      <c r="G15" s="128"/>
      <c r="H15" s="123"/>
      <c r="I15" s="124"/>
      <c r="J15" s="128"/>
      <c r="K15" s="123"/>
      <c r="L15" s="124"/>
      <c r="M15" s="128" t="n">
        <f aca="false">IF(C15&gt;D15,1,0)</f>
        <v>0</v>
      </c>
      <c r="N15" s="123" t="n">
        <f aca="false">IF(C15=D15,1,0)</f>
        <v>1</v>
      </c>
      <c r="O15" s="124" t="n">
        <f aca="false">IF(C15&lt;D15,1,0)</f>
        <v>0</v>
      </c>
      <c r="P15" s="123" t="n">
        <f aca="false">IF(D15&gt;C15,1,0)</f>
        <v>0</v>
      </c>
      <c r="Q15" s="123" t="n">
        <f aca="false">IF(D15=C15,1,0)</f>
        <v>1</v>
      </c>
      <c r="R15" s="124" t="n">
        <f aca="false">IF(D15&lt;C15,1,0)</f>
        <v>0</v>
      </c>
      <c r="S15" s="123"/>
      <c r="T15" s="0" t="n">
        <v>2</v>
      </c>
      <c r="U15" s="128" t="str">
        <f aca="false">J12</f>
        <v>España</v>
      </c>
      <c r="V15" s="128" t="n">
        <f aca="false">J20</f>
        <v>3</v>
      </c>
      <c r="W15" s="123" t="n">
        <f aca="false">K20</f>
        <v>0</v>
      </c>
      <c r="X15" s="123" t="n">
        <f aca="false">L20</f>
        <v>0</v>
      </c>
      <c r="Y15" s="123" t="n">
        <f aca="false">D14+C17+C19</f>
        <v>10</v>
      </c>
      <c r="Z15" s="123" t="n">
        <f aca="false">C14+D17+D19</f>
        <v>0</v>
      </c>
      <c r="AA15" s="123" t="n">
        <f aca="false">Y15-Z15</f>
        <v>10</v>
      </c>
      <c r="AB15" s="143" t="n">
        <f aca="false">3*V15+W15</f>
        <v>9</v>
      </c>
      <c r="AD15" s="0" t="n">
        <f aca="false">IF(OR(AB15&gt;AB14,AND(AB15=AB14,AA15&gt;AA14),AND(AB15=AB14,AA15=AA14,Y15&gt;Y14)),1,0)</f>
        <v>1</v>
      </c>
      <c r="AE15" s="0" t="n">
        <f aca="false">IF(OR(AB15&gt;AB16,AND(AB15=AB16,AA15&gt;AA16),AND(AB15=AB16,AA15=AA16,Y15&gt;Y16)),1,0)</f>
        <v>1</v>
      </c>
      <c r="AF15" s="0" t="n">
        <f aca="false">IF(OR(AB15&gt;AB17,AND(AB15=AB17,AA15&gt;AA17),AND(AB15=AB17,AA15=AA17,Y15&gt;Y17)),1,0)</f>
        <v>1</v>
      </c>
      <c r="AH15" s="0" t="n">
        <f aca="false">SUM(AD15:AF15)</f>
        <v>3</v>
      </c>
      <c r="AJ15" s="0" t="n">
        <f aca="false"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3</v>
      </c>
    </row>
    <row r="16" customFormat="false" ht="15" hidden="false" customHeight="false" outlineLevel="0" collapsed="false">
      <c r="B16" s="1" t="str">
        <f aca="false">'Fase de grupos'!G19</f>
        <v>Portugal</v>
      </c>
      <c r="C16" s="128" t="n">
        <f aca="false">'Fase de grupos'!H19</f>
        <v>3</v>
      </c>
      <c r="D16" s="124" t="n">
        <f aca="false">'Fase de grupos'!I19</f>
        <v>0</v>
      </c>
      <c r="E16" s="1" t="str">
        <f aca="false">'Fase de grupos'!J19</f>
        <v>Marruecos</v>
      </c>
      <c r="G16" s="128" t="n">
        <f aca="false">IF(C16&gt;D16,1,0)</f>
        <v>1</v>
      </c>
      <c r="H16" s="123" t="n">
        <f aca="false">IF(C16=D16,1,0)</f>
        <v>0</v>
      </c>
      <c r="I16" s="124" t="n">
        <f aca="false">IF(C16&lt;D16,1,0)</f>
        <v>0</v>
      </c>
      <c r="J16" s="128"/>
      <c r="K16" s="123"/>
      <c r="L16" s="124"/>
      <c r="M16" s="128" t="n">
        <f aca="false">IF(D16&gt;C16,1,0)</f>
        <v>0</v>
      </c>
      <c r="N16" s="123" t="n">
        <f aca="false">IF(D16=C16,1,0)</f>
        <v>0</v>
      </c>
      <c r="O16" s="124" t="n">
        <f aca="false">IF(D16&lt;C16,1,0)</f>
        <v>1</v>
      </c>
      <c r="P16" s="123"/>
      <c r="Q16" s="123"/>
      <c r="R16" s="124"/>
      <c r="S16" s="123"/>
      <c r="T16" s="0" t="n">
        <v>3</v>
      </c>
      <c r="U16" s="128" t="str">
        <f aca="false">M12</f>
        <v>Marruecos</v>
      </c>
      <c r="V16" s="128" t="n">
        <f aca="false">M20</f>
        <v>0</v>
      </c>
      <c r="W16" s="123" t="n">
        <f aca="false">N20</f>
        <v>1</v>
      </c>
      <c r="X16" s="123" t="n">
        <f aca="false">O20</f>
        <v>2</v>
      </c>
      <c r="Y16" s="123" t="n">
        <f aca="false">C15+D16+D19</f>
        <v>0</v>
      </c>
      <c r="Z16" s="123" t="n">
        <f aca="false">D15+C16+C19</f>
        <v>7</v>
      </c>
      <c r="AA16" s="123" t="n">
        <f aca="false">Y16-Z16</f>
        <v>-7</v>
      </c>
      <c r="AB16" s="143" t="n">
        <f aca="false">3*V16+W16</f>
        <v>1</v>
      </c>
      <c r="AD16" s="0" t="n">
        <f aca="false">IF(OR(AB16&gt;AB14,AND(AB16=AB14,AA16&gt;AA14),AND(AB16=AB14,AA16=AA14,Y16&gt;Y14)),1,0)</f>
        <v>0</v>
      </c>
      <c r="AE16" s="0" t="n">
        <f aca="false">IF(OR(AB16&gt;AB15,AND(AB16=AB15,AA16&gt;AA15),AND(AB16=AB15,AA16=AA15,Y16&gt;Y15)),1,0)</f>
        <v>0</v>
      </c>
      <c r="AF16" s="0" t="n">
        <f aca="false">IF(OR(AB16&gt;AB17,AND(AB16=AB17,AA16&gt;AA17),AND(AB16=AB17,AA16=AA17,Y16&gt;Y17)),1,0)</f>
        <v>0</v>
      </c>
      <c r="AH16" s="0" t="n">
        <f aca="false">SUM(AD16:AF16)</f>
        <v>0</v>
      </c>
      <c r="AJ16" s="0" t="n">
        <f aca="false"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customFormat="false" ht="15.75" hidden="false" customHeight="false" outlineLevel="0" collapsed="false">
      <c r="B17" s="1" t="str">
        <f aca="false">'Fase de grupos'!G20</f>
        <v>España</v>
      </c>
      <c r="C17" s="128" t="n">
        <f aca="false">'Fase de grupos'!H20</f>
        <v>4</v>
      </c>
      <c r="D17" s="124" t="n">
        <f aca="false">'Fase de grupos'!I20</f>
        <v>0</v>
      </c>
      <c r="E17" s="1" t="str">
        <f aca="false">'Fase de grupos'!J20</f>
        <v>Irán</v>
      </c>
      <c r="G17" s="128"/>
      <c r="H17" s="123"/>
      <c r="I17" s="124"/>
      <c r="J17" s="128" t="n">
        <f aca="false">IF(C17&gt;D17,1,0)</f>
        <v>1</v>
      </c>
      <c r="K17" s="123" t="n">
        <f aca="false">IF(C17=D17,1,0)</f>
        <v>0</v>
      </c>
      <c r="L17" s="124" t="n">
        <f aca="false">IF(C17&lt;D17,1,0)</f>
        <v>0</v>
      </c>
      <c r="M17" s="128"/>
      <c r="N17" s="123"/>
      <c r="O17" s="124"/>
      <c r="P17" s="123" t="n">
        <f aca="false">IF(D17&gt;C17,1,0)</f>
        <v>0</v>
      </c>
      <c r="Q17" s="123" t="n">
        <f aca="false">IF(D17=C17,1,0)</f>
        <v>0</v>
      </c>
      <c r="R17" s="124" t="n">
        <f aca="false">IF(D17&lt;C17,1,0)</f>
        <v>1</v>
      </c>
      <c r="S17" s="123"/>
      <c r="T17" s="0" t="n">
        <v>4</v>
      </c>
      <c r="U17" s="129" t="str">
        <f aca="false">P12</f>
        <v>Irán</v>
      </c>
      <c r="V17" s="129" t="n">
        <f aca="false">P20</f>
        <v>0</v>
      </c>
      <c r="W17" s="130" t="n">
        <f aca="false">Q20</f>
        <v>1</v>
      </c>
      <c r="X17" s="130" t="n">
        <f aca="false">R20</f>
        <v>2</v>
      </c>
      <c r="Y17" s="130" t="n">
        <f aca="false">D15+D17+D18</f>
        <v>0</v>
      </c>
      <c r="Z17" s="130" t="n">
        <f aca="false">C15+C17+C18</f>
        <v>6</v>
      </c>
      <c r="AA17" s="130" t="n">
        <f aca="false">Y17-Z17</f>
        <v>-6</v>
      </c>
      <c r="AB17" s="144" t="n">
        <f aca="false">3*V17+W17</f>
        <v>1</v>
      </c>
      <c r="AD17" s="0" t="n">
        <f aca="false">IF(OR(AB17&gt;AB14,AND(AB17=AB14,AA17&gt;AA14),AND(AB17=AB14,AA17=AA14,Y17&gt;Y14)),1,0)</f>
        <v>0</v>
      </c>
      <c r="AE17" s="0" t="n">
        <f aca="false">IF(OR(AB17&gt;AB15,AND(AB17=AB15,AA17&gt;AA15),AND(AB17=AB15,AA17=AA15,Y17&gt;Y15)),1,0)</f>
        <v>0</v>
      </c>
      <c r="AF17" s="0" t="n">
        <f aca="false">IF(OR(AB17&gt;AB16,AND(AB17=AB16,AA17&gt;AA16),AND(AB17=AB16,AA17=AA16,Y17&gt;Y16)),1,0)</f>
        <v>1</v>
      </c>
      <c r="AH17" s="0" t="n">
        <f aca="false">SUM(AD17:AF17)</f>
        <v>1</v>
      </c>
      <c r="AJ17" s="0" t="n">
        <f aca="false"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customFormat="false" ht="15" hidden="false" customHeight="false" outlineLevel="0" collapsed="false">
      <c r="B18" s="1" t="str">
        <f aca="false">'Fase de grupos'!G21</f>
        <v>Portugal</v>
      </c>
      <c r="C18" s="128" t="n">
        <f aca="false">'Fase de grupos'!H21</f>
        <v>2</v>
      </c>
      <c r="D18" s="124" t="n">
        <f aca="false">'Fase de grupos'!I21</f>
        <v>0</v>
      </c>
      <c r="E18" s="1" t="str">
        <f aca="false">'Fase de grupos'!J21</f>
        <v>Irán</v>
      </c>
      <c r="G18" s="128" t="n">
        <f aca="false">IF(C18&gt;D18,1,0)</f>
        <v>1</v>
      </c>
      <c r="H18" s="123" t="n">
        <f aca="false">IF(C18=D18,1,0)</f>
        <v>0</v>
      </c>
      <c r="I18" s="124" t="n">
        <f aca="false">IF(C18&lt;D18,1,0)</f>
        <v>0</v>
      </c>
      <c r="J18" s="128"/>
      <c r="K18" s="123"/>
      <c r="L18" s="124"/>
      <c r="M18" s="128"/>
      <c r="N18" s="123"/>
      <c r="O18" s="124"/>
      <c r="P18" s="123" t="n">
        <f aca="false">IF(D18&gt;C18,1,0)</f>
        <v>0</v>
      </c>
      <c r="Q18" s="123" t="n">
        <f aca="false">IF(D18=C18,1,0)</f>
        <v>0</v>
      </c>
      <c r="R18" s="124" t="n">
        <f aca="false">IF(D18&lt;C18,1,0)</f>
        <v>1</v>
      </c>
      <c r="S18" s="123"/>
    </row>
    <row r="19" customFormat="false" ht="15.75" hidden="false" customHeight="false" outlineLevel="0" collapsed="false">
      <c r="B19" s="1" t="str">
        <f aca="false">'Fase de grupos'!G22</f>
        <v>España</v>
      </c>
      <c r="C19" s="129" t="n">
        <f aca="false">'Fase de grupos'!H22</f>
        <v>4</v>
      </c>
      <c r="D19" s="131" t="n">
        <f aca="false">'Fase de grupos'!I22</f>
        <v>0</v>
      </c>
      <c r="E19" s="1" t="str">
        <f aca="false">'Fase de grupos'!J22</f>
        <v>Marruecos</v>
      </c>
      <c r="G19" s="128"/>
      <c r="H19" s="123"/>
      <c r="I19" s="124"/>
      <c r="J19" s="128" t="n">
        <f aca="false">IF(C19&gt;D19,1,0)</f>
        <v>1</v>
      </c>
      <c r="K19" s="123" t="n">
        <f aca="false">IF(C19=D19,1,0)</f>
        <v>0</v>
      </c>
      <c r="L19" s="124" t="n">
        <f aca="false">IF(C19&lt;D19,1,0)</f>
        <v>0</v>
      </c>
      <c r="M19" s="128" t="n">
        <f aca="false">IF(D19&gt;C19,1,0)</f>
        <v>0</v>
      </c>
      <c r="N19" s="123" t="n">
        <f aca="false">IF(D19=C19,1,0)</f>
        <v>0</v>
      </c>
      <c r="O19" s="124" t="n">
        <f aca="false">IF(D19&lt;C19,1,0)</f>
        <v>1</v>
      </c>
      <c r="P19" s="123"/>
      <c r="Q19" s="123"/>
      <c r="R19" s="124"/>
      <c r="S19" s="123"/>
    </row>
    <row r="20" customFormat="false" ht="15.75" hidden="false" customHeight="false" outlineLevel="0" collapsed="false">
      <c r="G20" s="141" t="n">
        <f aca="false">SUM(G14:G19)</f>
        <v>2</v>
      </c>
      <c r="H20" s="145" t="n">
        <f aca="false">SUM(H14:H19)</f>
        <v>0</v>
      </c>
      <c r="I20" s="122" t="n">
        <f aca="false">SUM(I14:I19)</f>
        <v>1</v>
      </c>
      <c r="J20" s="141" t="n">
        <f aca="false">SUM(J14:J19)</f>
        <v>3</v>
      </c>
      <c r="K20" s="145" t="n">
        <f aca="false">SUM(K14:K19)</f>
        <v>0</v>
      </c>
      <c r="L20" s="122" t="n">
        <f aca="false">SUM(L14:L19)</f>
        <v>0</v>
      </c>
      <c r="M20" s="141" t="n">
        <f aca="false">SUM(M14:M19)</f>
        <v>0</v>
      </c>
      <c r="N20" s="145" t="n">
        <f aca="false">SUM(N14:N19)</f>
        <v>1</v>
      </c>
      <c r="O20" s="122" t="n">
        <f aca="false">SUM(O14:O19)</f>
        <v>2</v>
      </c>
      <c r="P20" s="145" t="n">
        <f aca="false">SUM(P14:P19)</f>
        <v>0</v>
      </c>
      <c r="Q20" s="145" t="n">
        <f aca="false">SUM(Q14:Q19)</f>
        <v>1</v>
      </c>
      <c r="R20" s="122" t="n">
        <f aca="false">SUM(R14:R19)</f>
        <v>2</v>
      </c>
      <c r="S20" s="123"/>
    </row>
    <row r="21" customFormat="false" ht="15.75" hidden="false" customHeight="false" outlineLevel="0" collapsed="false"/>
    <row r="22" customFormat="false" ht="15.75" hidden="false" customHeight="false" outlineLevel="0" collapsed="false">
      <c r="G22" s="142" t="str">
        <f aca="false">B24</f>
        <v>Francia</v>
      </c>
      <c r="H22" s="142"/>
      <c r="I22" s="142"/>
      <c r="J22" s="142" t="str">
        <f aca="false">E24</f>
        <v>Australia</v>
      </c>
      <c r="K22" s="142"/>
      <c r="L22" s="142"/>
      <c r="M22" s="142" t="str">
        <f aca="false">B25</f>
        <v>Perú</v>
      </c>
      <c r="N22" s="142"/>
      <c r="O22" s="142"/>
      <c r="P22" s="127" t="str">
        <f aca="false">E25</f>
        <v>Dinamarca</v>
      </c>
      <c r="Q22" s="127"/>
      <c r="R22" s="127"/>
      <c r="S22" s="123"/>
    </row>
    <row r="23" customFormat="false" ht="15.75" hidden="false" customHeight="false" outlineLevel="0" collapsed="false">
      <c r="G23" s="121" t="s">
        <v>223</v>
      </c>
      <c r="H23" s="121" t="s">
        <v>224</v>
      </c>
      <c r="I23" s="122" t="s">
        <v>225</v>
      </c>
      <c r="J23" s="121" t="s">
        <v>223</v>
      </c>
      <c r="K23" s="121" t="s">
        <v>224</v>
      </c>
      <c r="L23" s="122" t="s">
        <v>225</v>
      </c>
      <c r="M23" s="121" t="s">
        <v>223</v>
      </c>
      <c r="N23" s="121" t="s">
        <v>224</v>
      </c>
      <c r="O23" s="122" t="s">
        <v>225</v>
      </c>
      <c r="P23" s="121" t="s">
        <v>223</v>
      </c>
      <c r="Q23" s="121" t="s">
        <v>224</v>
      </c>
      <c r="R23" s="122" t="s">
        <v>225</v>
      </c>
      <c r="S23" s="123"/>
      <c r="V23" s="125" t="s">
        <v>55</v>
      </c>
      <c r="W23" s="126" t="s">
        <v>56</v>
      </c>
      <c r="X23" s="126" t="s">
        <v>57</v>
      </c>
      <c r="Y23" s="126" t="s">
        <v>58</v>
      </c>
      <c r="Z23" s="126" t="s">
        <v>59</v>
      </c>
      <c r="AA23" s="127"/>
      <c r="AB23" s="127" t="s">
        <v>61</v>
      </c>
    </row>
    <row r="24" customFormat="false" ht="15" hidden="false" customHeight="false" outlineLevel="0" collapsed="false">
      <c r="B24" s="1" t="str">
        <f aca="false">'Fase de grupos'!G27</f>
        <v>Francia</v>
      </c>
      <c r="C24" s="125" t="n">
        <f aca="false">'Fase de grupos'!H27</f>
        <v>3</v>
      </c>
      <c r="D24" s="127" t="n">
        <f aca="false">'Fase de grupos'!I27</f>
        <v>0</v>
      </c>
      <c r="E24" s="1" t="str">
        <f aca="false">'Fase de grupos'!J27</f>
        <v>Australia</v>
      </c>
      <c r="G24" s="128" t="n">
        <f aca="false">IF(C24&gt;D24,1,0)</f>
        <v>1</v>
      </c>
      <c r="H24" s="123" t="n">
        <f aca="false">IF(C24=D24,1,0)</f>
        <v>0</v>
      </c>
      <c r="I24" s="124" t="n">
        <f aca="false">IF(C24&lt;D24,1,0)</f>
        <v>0</v>
      </c>
      <c r="J24" s="128" t="n">
        <f aca="false">IF(D24&gt;C24,1,0)</f>
        <v>0</v>
      </c>
      <c r="K24" s="123" t="n">
        <f aca="false">IF(D24=C24,1,0)</f>
        <v>0</v>
      </c>
      <c r="L24" s="124" t="n">
        <f aca="false">IF(D24&lt;C24,1,0)</f>
        <v>1</v>
      </c>
      <c r="M24" s="128"/>
      <c r="N24" s="123"/>
      <c r="O24" s="124"/>
      <c r="P24" s="123"/>
      <c r="Q24" s="123"/>
      <c r="R24" s="124"/>
      <c r="S24" s="123"/>
      <c r="T24" s="0" t="n">
        <v>1</v>
      </c>
      <c r="U24" s="125" t="str">
        <f aca="false">G22</f>
        <v>Francia</v>
      </c>
      <c r="V24" s="125" t="n">
        <f aca="false">G30</f>
        <v>3</v>
      </c>
      <c r="W24" s="126" t="n">
        <f aca="false">H30</f>
        <v>0</v>
      </c>
      <c r="X24" s="126" t="n">
        <f aca="false">I30</f>
        <v>0</v>
      </c>
      <c r="Y24" s="126" t="n">
        <f aca="false">C24+C26+C28</f>
        <v>8</v>
      </c>
      <c r="Z24" s="126" t="n">
        <f aca="false">D24+D26+D28</f>
        <v>1</v>
      </c>
      <c r="AA24" s="126" t="n">
        <f aca="false">Y24-Z24</f>
        <v>7</v>
      </c>
      <c r="AB24" s="142" t="n">
        <f aca="false">3*V24+W24</f>
        <v>9</v>
      </c>
      <c r="AD24" s="0" t="n">
        <f aca="false">IF(OR(AB24&gt;AB25,AND(AB24=AB25,AA24&gt;AA25),AND(AB24=AB25,AA24=AA25,Y24&gt;Y25)),1,0)</f>
        <v>1</v>
      </c>
      <c r="AE24" s="0" t="n">
        <f aca="false">IF(OR(AB24&gt;AB26,AND(AB24=AB26,AA24&gt;AA26),AND(AB24=AB26,AA24=AA26,Y24&gt;Y26)),1,0)</f>
        <v>1</v>
      </c>
      <c r="AF24" s="0" t="n">
        <f aca="false">IF(OR(AB24&gt;AB27,AND(AB24=AB27,AA24&gt;AA27),AND(AB24=AB27,AA24=AA27,Y24&gt;Y27)),1,0)</f>
        <v>1</v>
      </c>
      <c r="AH24" s="0" t="n">
        <f aca="false">SUM(AD24:AF24)</f>
        <v>3</v>
      </c>
      <c r="AJ24" s="0" t="n">
        <f aca="false"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customFormat="false" ht="15" hidden="false" customHeight="false" outlineLevel="0" collapsed="false">
      <c r="B25" s="1" t="str">
        <f aca="false">'Fase de grupos'!G28</f>
        <v>Perú</v>
      </c>
      <c r="C25" s="128" t="n">
        <f aca="false">'Fase de grupos'!H28</f>
        <v>2</v>
      </c>
      <c r="D25" s="124" t="n">
        <f aca="false">'Fase de grupos'!I28</f>
        <v>1</v>
      </c>
      <c r="E25" s="1" t="str">
        <f aca="false">'Fase de grupos'!J28</f>
        <v>Dinamarca</v>
      </c>
      <c r="G25" s="128"/>
      <c r="H25" s="123"/>
      <c r="I25" s="124"/>
      <c r="J25" s="128"/>
      <c r="K25" s="123"/>
      <c r="L25" s="124"/>
      <c r="M25" s="128" t="n">
        <f aca="false">IF(C25&gt;D25,1,0)</f>
        <v>1</v>
      </c>
      <c r="N25" s="123" t="n">
        <f aca="false">IF(C25=D25,1,0)</f>
        <v>0</v>
      </c>
      <c r="O25" s="124" t="n">
        <f aca="false">IF(C25&lt;D25,1,0)</f>
        <v>0</v>
      </c>
      <c r="P25" s="123" t="n">
        <f aca="false">IF(D25&gt;C25,1,0)</f>
        <v>0</v>
      </c>
      <c r="Q25" s="123" t="n">
        <f aca="false">IF(D25=C25,1,0)</f>
        <v>0</v>
      </c>
      <c r="R25" s="124" t="n">
        <f aca="false">IF(D25&lt;C25,1,0)</f>
        <v>1</v>
      </c>
      <c r="S25" s="123"/>
      <c r="T25" s="0" t="n">
        <v>2</v>
      </c>
      <c r="U25" s="128" t="str">
        <f aca="false">J22</f>
        <v>Australia</v>
      </c>
      <c r="V25" s="128" t="n">
        <f aca="false">J30</f>
        <v>0</v>
      </c>
      <c r="W25" s="123" t="n">
        <f aca="false">K30</f>
        <v>1</v>
      </c>
      <c r="X25" s="123" t="n">
        <f aca="false">L30</f>
        <v>2</v>
      </c>
      <c r="Y25" s="123" t="n">
        <f aca="false">D24+C27+C29</f>
        <v>1</v>
      </c>
      <c r="Z25" s="123" t="n">
        <f aca="false">C24+D27+D29</f>
        <v>6</v>
      </c>
      <c r="AA25" s="123" t="n">
        <f aca="false">Y25-Z25</f>
        <v>-5</v>
      </c>
      <c r="AB25" s="143" t="n">
        <f aca="false">3*V25+W25</f>
        <v>1</v>
      </c>
      <c r="AD25" s="0" t="n">
        <f aca="false">IF(OR(AB25&gt;AB24,AND(AB25=AB24,AA25&gt;AA24),AND(AB25=AB24,AA25=AA24,Y25&gt;Y24)),1,0)</f>
        <v>0</v>
      </c>
      <c r="AE25" s="0" t="n">
        <f aca="false">IF(OR(AB25&gt;AB26,AND(AB25=AB26,AA25&gt;AA26),AND(AB25=AB26,AA25=AA26,Y25&gt;Y26)),1,0)</f>
        <v>0</v>
      </c>
      <c r="AF25" s="0" t="n">
        <f aca="false">IF(OR(AB25&gt;AB27,AND(AB25=AB27,AA25&gt;AA27),AND(AB25=AB27,AA25=AA27,Y25&gt;Y27)),1,0)</f>
        <v>0</v>
      </c>
      <c r="AH25" s="0" t="n">
        <f aca="false">SUM(AD25:AF25)</f>
        <v>0</v>
      </c>
      <c r="AJ25" s="0" t="n">
        <f aca="false"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0</v>
      </c>
    </row>
    <row r="26" customFormat="false" ht="15" hidden="false" customHeight="false" outlineLevel="0" collapsed="false">
      <c r="B26" s="1" t="str">
        <f aca="false">'Fase de grupos'!G29</f>
        <v>Francia</v>
      </c>
      <c r="C26" s="128" t="n">
        <f aca="false">'Fase de grupos'!H29</f>
        <v>2</v>
      </c>
      <c r="D26" s="124" t="n">
        <f aca="false">'Fase de grupos'!I29</f>
        <v>1</v>
      </c>
      <c r="E26" s="1" t="str">
        <f aca="false">'Fase de grupos'!J29</f>
        <v>Perú</v>
      </c>
      <c r="G26" s="128" t="n">
        <f aca="false">IF(C26&gt;D26,1,0)</f>
        <v>1</v>
      </c>
      <c r="H26" s="123" t="n">
        <f aca="false">IF(C26=D26,1,0)</f>
        <v>0</v>
      </c>
      <c r="I26" s="124" t="n">
        <f aca="false">IF(C26&lt;D26,1,0)</f>
        <v>0</v>
      </c>
      <c r="J26" s="128"/>
      <c r="K26" s="123"/>
      <c r="L26" s="124"/>
      <c r="M26" s="128" t="n">
        <f aca="false">IF(D26&gt;C26,1,0)</f>
        <v>0</v>
      </c>
      <c r="N26" s="123" t="n">
        <f aca="false">IF(D26=C26,1,0)</f>
        <v>0</v>
      </c>
      <c r="O26" s="124" t="n">
        <f aca="false">IF(D26&lt;C26,1,0)</f>
        <v>1</v>
      </c>
      <c r="P26" s="123"/>
      <c r="Q26" s="123"/>
      <c r="R26" s="124"/>
      <c r="S26" s="123"/>
      <c r="T26" s="0" t="n">
        <v>3</v>
      </c>
      <c r="U26" s="128" t="str">
        <f aca="false">M22</f>
        <v>Perú</v>
      </c>
      <c r="V26" s="128" t="n">
        <f aca="false">M30</f>
        <v>2</v>
      </c>
      <c r="W26" s="123" t="n">
        <f aca="false">N30</f>
        <v>0</v>
      </c>
      <c r="X26" s="123" t="n">
        <f aca="false">O30</f>
        <v>1</v>
      </c>
      <c r="Y26" s="123" t="n">
        <f aca="false">C25+D26+D29</f>
        <v>5</v>
      </c>
      <c r="Z26" s="123" t="n">
        <f aca="false">D25+C26+C29</f>
        <v>3</v>
      </c>
      <c r="AA26" s="123" t="n">
        <f aca="false">Y26-Z26</f>
        <v>2</v>
      </c>
      <c r="AB26" s="143" t="n">
        <f aca="false">3*V26+W26</f>
        <v>6</v>
      </c>
      <c r="AD26" s="0" t="n">
        <f aca="false">IF(OR(AB26&gt;AB24,AND(AB26=AB24,AA26&gt;AA24),AND(AB26=AB24,AA26=AA24,Y26&gt;Y24)),1,0)</f>
        <v>0</v>
      </c>
      <c r="AE26" s="0" t="n">
        <f aca="false">IF(OR(AB26&gt;AB25,AND(AB26=AB25,AA26&gt;AA25),AND(AB26=AB25,AA26=AA25,Y26&gt;Y25)),1,0)</f>
        <v>1</v>
      </c>
      <c r="AF26" s="0" t="n">
        <f aca="false">IF(OR(AB26&gt;AB27,AND(AB26=AB27,AA26&gt;AA27),AND(AB26=AB27,AA26=AA27,Y26&gt;Y27)),1,0)</f>
        <v>1</v>
      </c>
      <c r="AH26" s="0" t="n">
        <f aca="false">SUM(AD26:AF26)</f>
        <v>2</v>
      </c>
      <c r="AJ26" s="0" t="n">
        <f aca="false"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customFormat="false" ht="15.75" hidden="false" customHeight="false" outlineLevel="0" collapsed="false">
      <c r="B27" s="1" t="str">
        <f aca="false">'Fase de grupos'!G30</f>
        <v>Australia</v>
      </c>
      <c r="C27" s="128" t="n">
        <f aca="false">'Fase de grupos'!H30</f>
        <v>1</v>
      </c>
      <c r="D27" s="124" t="n">
        <f aca="false">'Fase de grupos'!I30</f>
        <v>1</v>
      </c>
      <c r="E27" s="1" t="str">
        <f aca="false">'Fase de grupos'!J30</f>
        <v>Dinamarca</v>
      </c>
      <c r="G27" s="128"/>
      <c r="H27" s="123"/>
      <c r="I27" s="124"/>
      <c r="J27" s="128" t="n">
        <f aca="false">IF(C27&gt;D27,1,0)</f>
        <v>0</v>
      </c>
      <c r="K27" s="123" t="n">
        <f aca="false">IF(C27=D27,1,0)</f>
        <v>1</v>
      </c>
      <c r="L27" s="124" t="n">
        <f aca="false">IF(C27&lt;D27,1,0)</f>
        <v>0</v>
      </c>
      <c r="M27" s="128"/>
      <c r="N27" s="123"/>
      <c r="O27" s="124"/>
      <c r="P27" s="123" t="n">
        <f aca="false">IF(D27&gt;C27,1,0)</f>
        <v>0</v>
      </c>
      <c r="Q27" s="123" t="n">
        <f aca="false">IF(D27=C27,1,0)</f>
        <v>1</v>
      </c>
      <c r="R27" s="124" t="n">
        <f aca="false">IF(D27&lt;C27,1,0)</f>
        <v>0</v>
      </c>
      <c r="S27" s="123"/>
      <c r="T27" s="0" t="n">
        <v>4</v>
      </c>
      <c r="U27" s="129" t="str">
        <f aca="false">P22</f>
        <v>Dinamarca</v>
      </c>
      <c r="V27" s="129" t="n">
        <f aca="false">P30</f>
        <v>0</v>
      </c>
      <c r="W27" s="130" t="n">
        <f aca="false">Q30</f>
        <v>1</v>
      </c>
      <c r="X27" s="130" t="n">
        <f aca="false">R30</f>
        <v>2</v>
      </c>
      <c r="Y27" s="130" t="n">
        <f aca="false">D25+D27+D28</f>
        <v>2</v>
      </c>
      <c r="Z27" s="130" t="n">
        <f aca="false">C25+C27+C28</f>
        <v>6</v>
      </c>
      <c r="AA27" s="130" t="n">
        <f aca="false">Y27-Z27</f>
        <v>-4</v>
      </c>
      <c r="AB27" s="144" t="n">
        <f aca="false">3*V27+W27</f>
        <v>1</v>
      </c>
      <c r="AD27" s="0" t="n">
        <f aca="false">IF(OR(AB27&gt;AB24,AND(AB27=AB24,AA27&gt;AA24),AND(AB27=AB24,AA27=AA24,Y27&gt;Y24)),1,0)</f>
        <v>0</v>
      </c>
      <c r="AE27" s="0" t="n">
        <f aca="false">IF(OR(AB27&gt;AB25,AND(AB27=AB25,AA27&gt;AA25),AND(AB27=AB25,AA27=AA25,Y27&gt;Y25)),1,0)</f>
        <v>1</v>
      </c>
      <c r="AF27" s="0" t="n">
        <f aca="false">IF(OR(AB27&gt;AB26,AND(AB27=AB26,AA27&gt;AA26),AND(AB27=AB26,AA27=AA26,Y27&gt;Y26)),1,0)</f>
        <v>0</v>
      </c>
      <c r="AH27" s="0" t="n">
        <f aca="false">SUM(AD27:AF27)</f>
        <v>1</v>
      </c>
      <c r="AJ27" s="0" t="n">
        <f aca="false"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1</v>
      </c>
    </row>
    <row r="28" customFormat="false" ht="15" hidden="false" customHeight="false" outlineLevel="0" collapsed="false">
      <c r="B28" s="1" t="str">
        <f aca="false">'Fase de grupos'!G31</f>
        <v>Francia</v>
      </c>
      <c r="C28" s="128" t="n">
        <f aca="false">'Fase de grupos'!H31</f>
        <v>3</v>
      </c>
      <c r="D28" s="124" t="n">
        <f aca="false">'Fase de grupos'!I31</f>
        <v>0</v>
      </c>
      <c r="E28" s="1" t="str">
        <f aca="false">'Fase de grupos'!J31</f>
        <v>Dinamarca</v>
      </c>
      <c r="G28" s="128" t="n">
        <f aca="false">IF(C28&gt;D28,1,0)</f>
        <v>1</v>
      </c>
      <c r="H28" s="123" t="n">
        <f aca="false">IF(C28=D28,1,0)</f>
        <v>0</v>
      </c>
      <c r="I28" s="124" t="n">
        <f aca="false">IF(C28&lt;D28,1,0)</f>
        <v>0</v>
      </c>
      <c r="J28" s="128"/>
      <c r="K28" s="123"/>
      <c r="L28" s="124"/>
      <c r="M28" s="128"/>
      <c r="N28" s="123"/>
      <c r="O28" s="124"/>
      <c r="P28" s="123" t="n">
        <f aca="false">IF(D28&gt;C28,1,0)</f>
        <v>0</v>
      </c>
      <c r="Q28" s="123" t="n">
        <f aca="false">IF(D28=C28,1,0)</f>
        <v>0</v>
      </c>
      <c r="R28" s="124" t="n">
        <f aca="false">IF(D28&lt;C28,1,0)</f>
        <v>1</v>
      </c>
      <c r="S28" s="123"/>
    </row>
    <row r="29" customFormat="false" ht="15.75" hidden="false" customHeight="false" outlineLevel="0" collapsed="false">
      <c r="B29" s="1" t="str">
        <f aca="false">'Fase de grupos'!G32</f>
        <v>Australia</v>
      </c>
      <c r="C29" s="129" t="n">
        <f aca="false">'Fase de grupos'!H32</f>
        <v>0</v>
      </c>
      <c r="D29" s="131" t="n">
        <f aca="false">'Fase de grupos'!I32</f>
        <v>2</v>
      </c>
      <c r="E29" s="1" t="str">
        <f aca="false">'Fase de grupos'!J32</f>
        <v>Perú</v>
      </c>
      <c r="G29" s="128"/>
      <c r="H29" s="123"/>
      <c r="I29" s="124"/>
      <c r="J29" s="128" t="n">
        <f aca="false">IF(C29&gt;D29,1,0)</f>
        <v>0</v>
      </c>
      <c r="K29" s="123" t="n">
        <f aca="false">IF(C29=D29,1,0)</f>
        <v>0</v>
      </c>
      <c r="L29" s="124" t="n">
        <f aca="false">IF(C29&lt;D29,1,0)</f>
        <v>1</v>
      </c>
      <c r="M29" s="128" t="n">
        <f aca="false">IF(D29&gt;C29,1,0)</f>
        <v>1</v>
      </c>
      <c r="N29" s="123" t="n">
        <f aca="false">IF(D29=C29,1,0)</f>
        <v>0</v>
      </c>
      <c r="O29" s="124" t="n">
        <f aca="false">IF(D29&lt;C29,1,0)</f>
        <v>0</v>
      </c>
      <c r="P29" s="123"/>
      <c r="Q29" s="123"/>
      <c r="R29" s="124"/>
      <c r="S29" s="123"/>
      <c r="U29" s="23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</row>
    <row r="30" customFormat="false" ht="15.75" hidden="false" customHeight="false" outlineLevel="0" collapsed="false">
      <c r="G30" s="141" t="n">
        <f aca="false">SUM(G24:G29)</f>
        <v>3</v>
      </c>
      <c r="H30" s="145" t="n">
        <f aca="false">SUM(H24:H29)</f>
        <v>0</v>
      </c>
      <c r="I30" s="122" t="n">
        <f aca="false">SUM(I24:I29)</f>
        <v>0</v>
      </c>
      <c r="J30" s="141" t="n">
        <f aca="false">SUM(J24:J29)</f>
        <v>0</v>
      </c>
      <c r="K30" s="145" t="n">
        <f aca="false">SUM(K24:K29)</f>
        <v>1</v>
      </c>
      <c r="L30" s="122" t="n">
        <f aca="false">SUM(L24:L29)</f>
        <v>2</v>
      </c>
      <c r="M30" s="141" t="n">
        <f aca="false">SUM(M24:M29)</f>
        <v>2</v>
      </c>
      <c r="N30" s="145" t="n">
        <f aca="false">SUM(N24:N29)</f>
        <v>0</v>
      </c>
      <c r="O30" s="122" t="n">
        <f aca="false">SUM(O24:O29)</f>
        <v>1</v>
      </c>
      <c r="P30" s="145" t="n">
        <f aca="false">SUM(P24:P29)</f>
        <v>0</v>
      </c>
      <c r="Q30" s="145" t="n">
        <f aca="false">SUM(Q24:Q29)</f>
        <v>1</v>
      </c>
      <c r="R30" s="122" t="n">
        <f aca="false">SUM(R24:R29)</f>
        <v>2</v>
      </c>
      <c r="S30" s="123"/>
      <c r="U30" s="23"/>
      <c r="V30" s="23"/>
      <c r="W30" s="23"/>
      <c r="X30" s="23"/>
      <c r="Y30" s="23"/>
      <c r="Z30" s="23"/>
      <c r="AA30" s="23"/>
      <c r="AB30" s="23"/>
      <c r="AC30" s="115"/>
      <c r="AD30" s="115"/>
      <c r="AE30" s="115"/>
      <c r="AF30" s="115"/>
      <c r="AG30" s="115"/>
      <c r="AH30" s="115"/>
    </row>
    <row r="31" customFormat="false" ht="15.75" hidden="false" customHeight="false" outlineLevel="0" collapsed="false">
      <c r="U31" s="23"/>
      <c r="V31" s="23"/>
      <c r="W31" s="23"/>
      <c r="X31" s="23"/>
      <c r="Y31" s="23"/>
      <c r="Z31" s="23"/>
      <c r="AA31" s="23"/>
      <c r="AB31" s="23"/>
      <c r="AC31" s="115"/>
      <c r="AD31" s="115"/>
      <c r="AE31" s="115"/>
      <c r="AF31" s="115"/>
      <c r="AG31" s="115"/>
      <c r="AH31" s="115"/>
    </row>
    <row r="32" customFormat="false" ht="15.75" hidden="false" customHeight="false" outlineLevel="0" collapsed="false">
      <c r="G32" s="142" t="str">
        <f aca="false">B34</f>
        <v>Argentina</v>
      </c>
      <c r="H32" s="142"/>
      <c r="I32" s="142"/>
      <c r="J32" s="142" t="str">
        <f aca="false">E34</f>
        <v>Islandia</v>
      </c>
      <c r="K32" s="142"/>
      <c r="L32" s="142"/>
      <c r="M32" s="142" t="str">
        <f aca="false">B35</f>
        <v>Croacia</v>
      </c>
      <c r="N32" s="142"/>
      <c r="O32" s="142"/>
      <c r="P32" s="127" t="str">
        <f aca="false">E35</f>
        <v>Nigeria</v>
      </c>
      <c r="Q32" s="127"/>
      <c r="R32" s="127"/>
      <c r="U32" s="23"/>
      <c r="V32" s="23"/>
      <c r="W32" s="23"/>
      <c r="X32" s="23"/>
      <c r="Y32" s="23"/>
      <c r="Z32" s="23"/>
      <c r="AA32" s="23"/>
      <c r="AB32" s="23"/>
      <c r="AC32" s="115"/>
      <c r="AD32" s="115"/>
      <c r="AE32" s="115"/>
      <c r="AF32" s="115"/>
      <c r="AG32" s="115"/>
      <c r="AH32" s="115"/>
    </row>
    <row r="33" customFormat="false" ht="15.75" hidden="false" customHeight="false" outlineLevel="0" collapsed="false">
      <c r="G33" s="121" t="s">
        <v>223</v>
      </c>
      <c r="H33" s="121" t="s">
        <v>224</v>
      </c>
      <c r="I33" s="122" t="s">
        <v>225</v>
      </c>
      <c r="J33" s="121" t="s">
        <v>223</v>
      </c>
      <c r="K33" s="121" t="s">
        <v>224</v>
      </c>
      <c r="L33" s="122" t="s">
        <v>225</v>
      </c>
      <c r="M33" s="121" t="s">
        <v>223</v>
      </c>
      <c r="N33" s="121" t="s">
        <v>224</v>
      </c>
      <c r="O33" s="122" t="s">
        <v>225</v>
      </c>
      <c r="P33" s="121" t="s">
        <v>223</v>
      </c>
      <c r="Q33" s="121" t="s">
        <v>224</v>
      </c>
      <c r="R33" s="122" t="s">
        <v>225</v>
      </c>
      <c r="V33" s="125" t="s">
        <v>55</v>
      </c>
      <c r="W33" s="126" t="s">
        <v>56</v>
      </c>
      <c r="X33" s="126" t="s">
        <v>57</v>
      </c>
      <c r="Y33" s="126" t="s">
        <v>58</v>
      </c>
      <c r="Z33" s="126" t="s">
        <v>59</v>
      </c>
      <c r="AA33" s="127"/>
      <c r="AB33" s="127" t="s">
        <v>61</v>
      </c>
    </row>
    <row r="34" customFormat="false" ht="15" hidden="false" customHeight="false" outlineLevel="0" collapsed="false">
      <c r="B34" s="1" t="str">
        <f aca="false">'Fase de grupos'!G37</f>
        <v>Argentina</v>
      </c>
      <c r="C34" s="125" t="n">
        <f aca="false">'Fase de grupos'!H37</f>
        <v>3</v>
      </c>
      <c r="D34" s="127" t="n">
        <f aca="false">'Fase de grupos'!I37</f>
        <v>0</v>
      </c>
      <c r="E34" s="1" t="str">
        <f aca="false">'Fase de grupos'!J37</f>
        <v>Islandia</v>
      </c>
      <c r="G34" s="128" t="n">
        <f aca="false">IF(C34&gt;D34,1,0)</f>
        <v>1</v>
      </c>
      <c r="H34" s="123" t="n">
        <f aca="false">IF(C34=D34,1,0)</f>
        <v>0</v>
      </c>
      <c r="I34" s="124" t="n">
        <f aca="false">IF(C34&lt;D34,1,0)</f>
        <v>0</v>
      </c>
      <c r="J34" s="128" t="n">
        <f aca="false">IF(D34&gt;C34,1,0)</f>
        <v>0</v>
      </c>
      <c r="K34" s="123" t="n">
        <f aca="false">IF(D34=C34,1,0)</f>
        <v>0</v>
      </c>
      <c r="L34" s="124" t="n">
        <f aca="false">IF(D34&lt;C34,1,0)</f>
        <v>1</v>
      </c>
      <c r="M34" s="128"/>
      <c r="N34" s="123"/>
      <c r="O34" s="124"/>
      <c r="P34" s="123"/>
      <c r="Q34" s="123"/>
      <c r="R34" s="124"/>
      <c r="T34" s="0" t="n">
        <v>1</v>
      </c>
      <c r="U34" s="125" t="str">
        <f aca="false">G32</f>
        <v>Argentina</v>
      </c>
      <c r="V34" s="125" t="n">
        <f aca="false">G40</f>
        <v>2</v>
      </c>
      <c r="W34" s="126" t="n">
        <f aca="false">H40</f>
        <v>1</v>
      </c>
      <c r="X34" s="126" t="n">
        <f aca="false">I40</f>
        <v>0</v>
      </c>
      <c r="Y34" s="126" t="n">
        <f aca="false">C34+C36+C38</f>
        <v>7</v>
      </c>
      <c r="Z34" s="126" t="n">
        <f aca="false">D34+D36+D38</f>
        <v>1</v>
      </c>
      <c r="AA34" s="126" t="n">
        <f aca="false">Y34-Z34</f>
        <v>6</v>
      </c>
      <c r="AB34" s="142" t="n">
        <f aca="false">3*V34+W34</f>
        <v>7</v>
      </c>
      <c r="AD34" s="0" t="n">
        <f aca="false">IF(OR(AB34&gt;AB35,AND(AB34=AB35,AA34&gt;AA35),AND(AB34=AB35,AA34=AA35,Y34&gt;Y35)),1,0)</f>
        <v>1</v>
      </c>
      <c r="AE34" s="0" t="n">
        <f aca="false">IF(OR(AB34&gt;AB36,AND(AB34=AB36,AA34&gt;AA36),AND(AB34=AB36,AA34=AA36,Y34&gt;Y36)),1,0)</f>
        <v>1</v>
      </c>
      <c r="AF34" s="0" t="n">
        <f aca="false">IF(OR(AB34&gt;AB37,AND(AB34=AB37,AA34&gt;AA37),AND(AB34=AB37,AA34=AA37,Y34&gt;Y37)),1,0)</f>
        <v>1</v>
      </c>
      <c r="AH34" s="0" t="n">
        <f aca="false">SUM(AD34:AF34)</f>
        <v>3</v>
      </c>
      <c r="AJ34" s="0" t="n">
        <f aca="false"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customFormat="false" ht="15" hidden="false" customHeight="false" outlineLevel="0" collapsed="false">
      <c r="B35" s="1" t="str">
        <f aca="false">'Fase de grupos'!G38</f>
        <v>Croacia</v>
      </c>
      <c r="C35" s="128" t="n">
        <f aca="false">'Fase de grupos'!H38</f>
        <v>1</v>
      </c>
      <c r="D35" s="124" t="n">
        <f aca="false">'Fase de grupos'!I38</f>
        <v>1</v>
      </c>
      <c r="E35" s="1" t="str">
        <f aca="false">'Fase de grupos'!J38</f>
        <v>Nigeria</v>
      </c>
      <c r="G35" s="128"/>
      <c r="H35" s="123"/>
      <c r="I35" s="124"/>
      <c r="J35" s="128"/>
      <c r="K35" s="123"/>
      <c r="L35" s="124"/>
      <c r="M35" s="128" t="n">
        <f aca="false">IF(C35&gt;D35,1,0)</f>
        <v>0</v>
      </c>
      <c r="N35" s="123" t="n">
        <f aca="false">IF(C35=D35,1,0)</f>
        <v>1</v>
      </c>
      <c r="O35" s="124" t="n">
        <f aca="false">IF(C35&lt;D35,1,0)</f>
        <v>0</v>
      </c>
      <c r="P35" s="123" t="n">
        <f aca="false">IF(D35&gt;C35,1,0)</f>
        <v>0</v>
      </c>
      <c r="Q35" s="123" t="n">
        <f aca="false">IF(D35=C35,1,0)</f>
        <v>1</v>
      </c>
      <c r="R35" s="124" t="n">
        <f aca="false">IF(D35&lt;C35,1,0)</f>
        <v>0</v>
      </c>
      <c r="T35" s="0" t="n">
        <v>2</v>
      </c>
      <c r="U35" s="128" t="str">
        <f aca="false">J32</f>
        <v>Islandia</v>
      </c>
      <c r="V35" s="128" t="n">
        <f aca="false">J40</f>
        <v>0</v>
      </c>
      <c r="W35" s="123" t="n">
        <f aca="false">K40</f>
        <v>2</v>
      </c>
      <c r="X35" s="123" t="n">
        <f aca="false">L40</f>
        <v>1</v>
      </c>
      <c r="Y35" s="123" t="n">
        <f aca="false">D34+C37+C39</f>
        <v>1</v>
      </c>
      <c r="Z35" s="123" t="n">
        <f aca="false">C34+D37+D39</f>
        <v>4</v>
      </c>
      <c r="AA35" s="123" t="n">
        <f aca="false">Y35-Z35</f>
        <v>-3</v>
      </c>
      <c r="AB35" s="143" t="n">
        <f aca="false">3*V35+W35</f>
        <v>2</v>
      </c>
      <c r="AD35" s="0" t="n">
        <f aca="false">IF(OR(AB35&gt;AB34,AND(AB35=AB34,AA35&gt;AA34),AND(AB35=AB34,AA35=AA34,Y35&gt;Y34)),1,0)</f>
        <v>0</v>
      </c>
      <c r="AE35" s="0" t="n">
        <f aca="false">IF(OR(AB35&gt;AB36,AND(AB35=AB36,AA35&gt;AA36),AND(AB35=AB36,AA35=AA36,Y35&gt;Y36)),1,0)</f>
        <v>0</v>
      </c>
      <c r="AF35" s="0" t="n">
        <f aca="false">IF(OR(AB35&gt;AB37,AND(AB35=AB37,AA35&gt;AA37),AND(AB35=AB37,AA35=AA37,Y35&gt;Y37)),1,0)</f>
        <v>0</v>
      </c>
      <c r="AH35" s="0" t="n">
        <f aca="false">SUM(AD35:AF35)</f>
        <v>0</v>
      </c>
      <c r="AJ35" s="0" t="n">
        <f aca="false"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1</v>
      </c>
    </row>
    <row r="36" customFormat="false" ht="15" hidden="false" customHeight="false" outlineLevel="0" collapsed="false">
      <c r="B36" s="1" t="str">
        <f aca="false">'Fase de grupos'!G39</f>
        <v>Argentina</v>
      </c>
      <c r="C36" s="128" t="n">
        <f aca="false">'Fase de grupos'!H39</f>
        <v>3</v>
      </c>
      <c r="D36" s="124" t="n">
        <f aca="false">'Fase de grupos'!I39</f>
        <v>0</v>
      </c>
      <c r="E36" s="1" t="str">
        <f aca="false">'Fase de grupos'!J39</f>
        <v>Croacia</v>
      </c>
      <c r="G36" s="128" t="n">
        <f aca="false">IF(C36&gt;D36,1,0)</f>
        <v>1</v>
      </c>
      <c r="H36" s="123" t="n">
        <f aca="false">IF(C36=D36,1,0)</f>
        <v>0</v>
      </c>
      <c r="I36" s="124" t="n">
        <f aca="false">IF(C36&lt;D36,1,0)</f>
        <v>0</v>
      </c>
      <c r="J36" s="128"/>
      <c r="K36" s="123"/>
      <c r="L36" s="124"/>
      <c r="M36" s="128" t="n">
        <f aca="false">IF(D36&gt;C36,1,0)</f>
        <v>0</v>
      </c>
      <c r="N36" s="123" t="n">
        <f aca="false">IF(D36=C36,1,0)</f>
        <v>0</v>
      </c>
      <c r="O36" s="124" t="n">
        <f aca="false">IF(D36&lt;C36,1,0)</f>
        <v>1</v>
      </c>
      <c r="P36" s="123"/>
      <c r="Q36" s="123"/>
      <c r="R36" s="124"/>
      <c r="T36" s="0" t="n">
        <v>3</v>
      </c>
      <c r="U36" s="128" t="str">
        <f aca="false">M32</f>
        <v>Croacia</v>
      </c>
      <c r="V36" s="128" t="n">
        <f aca="false">M40</f>
        <v>0</v>
      </c>
      <c r="W36" s="123" t="n">
        <f aca="false">N40</f>
        <v>2</v>
      </c>
      <c r="X36" s="123" t="n">
        <f aca="false">O40</f>
        <v>1</v>
      </c>
      <c r="Y36" s="123" t="n">
        <f aca="false">C35+D36+D39</f>
        <v>1</v>
      </c>
      <c r="Z36" s="123" t="n">
        <f aca="false">D35+C36+C39</f>
        <v>4</v>
      </c>
      <c r="AA36" s="123" t="n">
        <f aca="false">Y36-Z36</f>
        <v>-3</v>
      </c>
      <c r="AB36" s="143" t="n">
        <f aca="false">3*V36+W36</f>
        <v>2</v>
      </c>
      <c r="AD36" s="0" t="n">
        <f aca="false">IF(OR(AB36&gt;AB34,AND(AB36=AB34,AA36&gt;AA34),AND(AB36=AB34,AA36=AA34,Y36&gt;Y34)),1,0)</f>
        <v>0</v>
      </c>
      <c r="AE36" s="0" t="n">
        <f aca="false">IF(OR(AB36&gt;AB35,AND(AB36=AB35,AA36&gt;AA35),AND(AB36=AB35,AA36=AA35,Y36&gt;Y35)),1,0)</f>
        <v>0</v>
      </c>
      <c r="AF36" s="0" t="n">
        <f aca="false">IF(OR(AB36&gt;AB37,AND(AB36=AB37,AA36&gt;AA37),AND(AB36=AB37,AA36=AA37,Y36&gt;Y37)),1,0)</f>
        <v>0</v>
      </c>
      <c r="AH36" s="0" t="n">
        <f aca="false">SUM(AD36:AF36)</f>
        <v>0</v>
      </c>
      <c r="AJ36" s="0" t="n">
        <f aca="false"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0</v>
      </c>
    </row>
    <row r="37" customFormat="false" ht="15.75" hidden="false" customHeight="false" outlineLevel="0" collapsed="false">
      <c r="B37" s="1" t="str">
        <f aca="false">'Fase de grupos'!G40</f>
        <v>Islandia</v>
      </c>
      <c r="C37" s="128" t="n">
        <f aca="false">'Fase de grupos'!H40</f>
        <v>1</v>
      </c>
      <c r="D37" s="124" t="n">
        <f aca="false">'Fase de grupos'!I40</f>
        <v>1</v>
      </c>
      <c r="E37" s="1" t="str">
        <f aca="false">'Fase de grupos'!J40</f>
        <v>Nigeria</v>
      </c>
      <c r="G37" s="128"/>
      <c r="H37" s="123"/>
      <c r="I37" s="124"/>
      <c r="J37" s="128" t="n">
        <f aca="false">IF(C37&gt;D37,1,0)</f>
        <v>0</v>
      </c>
      <c r="K37" s="123" t="n">
        <f aca="false">IF(C37=D37,1,0)</f>
        <v>1</v>
      </c>
      <c r="L37" s="124" t="n">
        <f aca="false">IF(C37&lt;D37,1,0)</f>
        <v>0</v>
      </c>
      <c r="M37" s="128"/>
      <c r="N37" s="123"/>
      <c r="O37" s="124"/>
      <c r="P37" s="123" t="n">
        <f aca="false">IF(D37&gt;C37,1,0)</f>
        <v>0</v>
      </c>
      <c r="Q37" s="123" t="n">
        <f aca="false">IF(D37=C37,1,0)</f>
        <v>1</v>
      </c>
      <c r="R37" s="124" t="n">
        <f aca="false">IF(D37&lt;C37,1,0)</f>
        <v>0</v>
      </c>
      <c r="T37" s="0" t="n">
        <v>4</v>
      </c>
      <c r="U37" s="129" t="str">
        <f aca="false">P32</f>
        <v>Nigeria</v>
      </c>
      <c r="V37" s="129" t="n">
        <f aca="false">P40</f>
        <v>0</v>
      </c>
      <c r="W37" s="130" t="n">
        <f aca="false">Q40</f>
        <v>3</v>
      </c>
      <c r="X37" s="130" t="n">
        <f aca="false">R40</f>
        <v>0</v>
      </c>
      <c r="Y37" s="130" t="n">
        <f aca="false">D35+D37+D38</f>
        <v>3</v>
      </c>
      <c r="Z37" s="130" t="n">
        <f aca="false">C35+C37+C38</f>
        <v>3</v>
      </c>
      <c r="AA37" s="130" t="n">
        <f aca="false">Y37-Z37</f>
        <v>0</v>
      </c>
      <c r="AB37" s="144" t="n">
        <f aca="false">3*V37+W37</f>
        <v>3</v>
      </c>
      <c r="AD37" s="0" t="n">
        <f aca="false">IF(OR(AB37&gt;AB34,AND(AB37=AB34,AA37&gt;AA34),AND(AB37=AB34,AA37=AA34,Y37&gt;Y34)),1,0)</f>
        <v>0</v>
      </c>
      <c r="AE37" s="0" t="n">
        <f aca="false">IF(OR(AB37&gt;AB35,AND(AB37=AB35,AA37&gt;AA35),AND(AB37=AB35,AA37=AA35,Y37&gt;Y35)),1,0)</f>
        <v>1</v>
      </c>
      <c r="AF37" s="0" t="n">
        <f aca="false">IF(OR(AB37&gt;AB36,AND(AB37=AB36,AA37&gt;AA36),AND(AB37=AB36,AA37=AA36,Y37&gt;Y36)),1,0)</f>
        <v>1</v>
      </c>
      <c r="AH37" s="0" t="n">
        <f aca="false">SUM(AD37:AF37)</f>
        <v>2</v>
      </c>
      <c r="AJ37" s="0" t="n">
        <f aca="false"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2</v>
      </c>
    </row>
    <row r="38" customFormat="false" ht="15" hidden="false" customHeight="false" outlineLevel="0" collapsed="false">
      <c r="B38" s="1" t="str">
        <f aca="false">'Fase de grupos'!G41</f>
        <v>Argentina</v>
      </c>
      <c r="C38" s="128" t="n">
        <f aca="false">'Fase de grupos'!H41</f>
        <v>1</v>
      </c>
      <c r="D38" s="124" t="n">
        <f aca="false">'Fase de grupos'!I41</f>
        <v>1</v>
      </c>
      <c r="E38" s="1" t="str">
        <f aca="false">'Fase de grupos'!J41</f>
        <v>Nigeria</v>
      </c>
      <c r="G38" s="128" t="n">
        <f aca="false">IF(C38&gt;D38,1,0)</f>
        <v>0</v>
      </c>
      <c r="H38" s="123" t="n">
        <f aca="false">IF(C38=D38,1,0)</f>
        <v>1</v>
      </c>
      <c r="I38" s="124" t="n">
        <f aca="false">IF(C38&lt;D38,1,0)</f>
        <v>0</v>
      </c>
      <c r="J38" s="128"/>
      <c r="K38" s="123"/>
      <c r="L38" s="124"/>
      <c r="M38" s="128"/>
      <c r="N38" s="123"/>
      <c r="O38" s="124"/>
      <c r="P38" s="123" t="n">
        <f aca="false">IF(D38&gt;C38,1,0)</f>
        <v>0</v>
      </c>
      <c r="Q38" s="123" t="n">
        <f aca="false">IF(D38=C38,1,0)</f>
        <v>1</v>
      </c>
      <c r="R38" s="124" t="n">
        <f aca="false">IF(D38&lt;C38,1,0)</f>
        <v>0</v>
      </c>
    </row>
    <row r="39" customFormat="false" ht="15.75" hidden="false" customHeight="false" outlineLevel="0" collapsed="false">
      <c r="B39" s="1" t="str">
        <f aca="false">'Fase de grupos'!G42</f>
        <v>Islandia</v>
      </c>
      <c r="C39" s="129" t="n">
        <f aca="false">'Fase de grupos'!H42</f>
        <v>0</v>
      </c>
      <c r="D39" s="131" t="n">
        <f aca="false">'Fase de grupos'!I42</f>
        <v>0</v>
      </c>
      <c r="E39" s="1" t="str">
        <f aca="false">'Fase de grupos'!J42</f>
        <v>Croacia</v>
      </c>
      <c r="G39" s="128"/>
      <c r="H39" s="123"/>
      <c r="I39" s="124"/>
      <c r="J39" s="128" t="n">
        <f aca="false">IF(C39&gt;D39,1,0)</f>
        <v>0</v>
      </c>
      <c r="K39" s="123" t="n">
        <f aca="false">IF(C39=D39,1,0)</f>
        <v>1</v>
      </c>
      <c r="L39" s="124" t="n">
        <f aca="false">IF(C39&lt;D39,1,0)</f>
        <v>0</v>
      </c>
      <c r="M39" s="128" t="n">
        <f aca="false">IF(D39&gt;C39,1,0)</f>
        <v>0</v>
      </c>
      <c r="N39" s="123" t="n">
        <f aca="false">IF(D39=C39,1,0)</f>
        <v>1</v>
      </c>
      <c r="O39" s="124" t="n">
        <f aca="false">IF(D39&lt;C39,1,0)</f>
        <v>0</v>
      </c>
      <c r="P39" s="123"/>
      <c r="Q39" s="123"/>
      <c r="R39" s="124"/>
    </row>
    <row r="40" customFormat="false" ht="15.75" hidden="false" customHeight="false" outlineLevel="0" collapsed="false">
      <c r="G40" s="141" t="n">
        <f aca="false">SUM(G34:G39)</f>
        <v>2</v>
      </c>
      <c r="H40" s="145" t="n">
        <f aca="false">SUM(H34:H39)</f>
        <v>1</v>
      </c>
      <c r="I40" s="122" t="n">
        <f aca="false">SUM(I34:I39)</f>
        <v>0</v>
      </c>
      <c r="J40" s="141" t="n">
        <f aca="false">SUM(J34:J39)</f>
        <v>0</v>
      </c>
      <c r="K40" s="145" t="n">
        <f aca="false">SUM(K34:K39)</f>
        <v>2</v>
      </c>
      <c r="L40" s="122" t="n">
        <f aca="false">SUM(L34:L39)</f>
        <v>1</v>
      </c>
      <c r="M40" s="141" t="n">
        <f aca="false">SUM(M34:M39)</f>
        <v>0</v>
      </c>
      <c r="N40" s="145" t="n">
        <f aca="false">SUM(N34:N39)</f>
        <v>2</v>
      </c>
      <c r="O40" s="122" t="n">
        <f aca="false">SUM(O34:O39)</f>
        <v>1</v>
      </c>
      <c r="P40" s="145" t="n">
        <f aca="false">SUM(P34:P39)</f>
        <v>0</v>
      </c>
      <c r="Q40" s="145" t="n">
        <f aca="false">SUM(Q34:Q39)</f>
        <v>3</v>
      </c>
      <c r="R40" s="122" t="n">
        <f aca="false">SUM(R34:R39)</f>
        <v>0</v>
      </c>
    </row>
    <row r="41" customFormat="false" ht="15.75" hidden="false" customHeight="false" outlineLevel="0" collapsed="false"/>
    <row r="42" customFormat="false" ht="15.75" hidden="false" customHeight="false" outlineLevel="0" collapsed="false">
      <c r="G42" s="142" t="str">
        <f aca="false">B44</f>
        <v>Brasil</v>
      </c>
      <c r="H42" s="142"/>
      <c r="I42" s="142"/>
      <c r="J42" s="142" t="str">
        <f aca="false">E44</f>
        <v>Suiza</v>
      </c>
      <c r="K42" s="142"/>
      <c r="L42" s="142"/>
      <c r="M42" s="142" t="str">
        <f aca="false">B45</f>
        <v>Costa Rica</v>
      </c>
      <c r="N42" s="142"/>
      <c r="O42" s="142"/>
      <c r="P42" s="127" t="str">
        <f aca="false">E45</f>
        <v>Serbia</v>
      </c>
      <c r="Q42" s="127"/>
      <c r="R42" s="127"/>
      <c r="U42" s="23"/>
      <c r="V42" s="23"/>
      <c r="W42" s="23"/>
      <c r="X42" s="23"/>
      <c r="Y42" s="23"/>
      <c r="Z42" s="23"/>
      <c r="AA42" s="23"/>
      <c r="AB42" s="23"/>
      <c r="AC42" s="115"/>
      <c r="AD42" s="115"/>
      <c r="AE42" s="115"/>
      <c r="AF42" s="115"/>
      <c r="AG42" s="115"/>
      <c r="AH42" s="115"/>
    </row>
    <row r="43" customFormat="false" ht="15.75" hidden="false" customHeight="false" outlineLevel="0" collapsed="false">
      <c r="G43" s="121" t="s">
        <v>223</v>
      </c>
      <c r="H43" s="121" t="s">
        <v>224</v>
      </c>
      <c r="I43" s="122" t="s">
        <v>225</v>
      </c>
      <c r="J43" s="121" t="s">
        <v>223</v>
      </c>
      <c r="K43" s="121" t="s">
        <v>224</v>
      </c>
      <c r="L43" s="122" t="s">
        <v>225</v>
      </c>
      <c r="M43" s="121" t="s">
        <v>223</v>
      </c>
      <c r="N43" s="121" t="s">
        <v>224</v>
      </c>
      <c r="O43" s="122" t="s">
        <v>225</v>
      </c>
      <c r="P43" s="121" t="s">
        <v>223</v>
      </c>
      <c r="Q43" s="121" t="s">
        <v>224</v>
      </c>
      <c r="R43" s="122" t="s">
        <v>225</v>
      </c>
      <c r="V43" s="125" t="s">
        <v>55</v>
      </c>
      <c r="W43" s="126" t="s">
        <v>56</v>
      </c>
      <c r="X43" s="126" t="s">
        <v>57</v>
      </c>
      <c r="Y43" s="126" t="s">
        <v>58</v>
      </c>
      <c r="Z43" s="126" t="s">
        <v>59</v>
      </c>
      <c r="AA43" s="127"/>
      <c r="AB43" s="127" t="s">
        <v>61</v>
      </c>
    </row>
    <row r="44" customFormat="false" ht="15" hidden="false" customHeight="false" outlineLevel="0" collapsed="false">
      <c r="B44" s="1" t="str">
        <f aca="false">'Fase de grupos'!G47</f>
        <v>Brasil</v>
      </c>
      <c r="C44" s="125" t="n">
        <f aca="false">'Fase de grupos'!H47</f>
        <v>3</v>
      </c>
      <c r="D44" s="127" t="n">
        <f aca="false">'Fase de grupos'!I47</f>
        <v>0</v>
      </c>
      <c r="E44" s="1" t="str">
        <f aca="false">'Fase de grupos'!J47</f>
        <v>Suiza</v>
      </c>
      <c r="G44" s="128" t="n">
        <f aca="false">IF(C44&gt;D44,1,0)</f>
        <v>1</v>
      </c>
      <c r="H44" s="123" t="n">
        <f aca="false">IF(C44=D44,1,0)</f>
        <v>0</v>
      </c>
      <c r="I44" s="124" t="n">
        <f aca="false">IF(C44&lt;D44,1,0)</f>
        <v>0</v>
      </c>
      <c r="J44" s="128" t="n">
        <f aca="false">IF(D44&gt;C44,1,0)</f>
        <v>0</v>
      </c>
      <c r="K44" s="123" t="n">
        <f aca="false">IF(D44=C44,1,0)</f>
        <v>0</v>
      </c>
      <c r="L44" s="124" t="n">
        <f aca="false">IF(D44&lt;C44,1,0)</f>
        <v>1</v>
      </c>
      <c r="M44" s="128"/>
      <c r="N44" s="123"/>
      <c r="O44" s="124"/>
      <c r="P44" s="123"/>
      <c r="Q44" s="123"/>
      <c r="R44" s="124"/>
      <c r="T44" s="0" t="n">
        <v>1</v>
      </c>
      <c r="U44" s="125" t="str">
        <f aca="false">G42</f>
        <v>Brasil</v>
      </c>
      <c r="V44" s="125" t="n">
        <f aca="false">G50</f>
        <v>3</v>
      </c>
      <c r="W44" s="126" t="n">
        <f aca="false">H50</f>
        <v>0</v>
      </c>
      <c r="X44" s="126" t="n">
        <f aca="false">I50</f>
        <v>0</v>
      </c>
      <c r="Y44" s="126" t="n">
        <f aca="false">C44+C46+C48</f>
        <v>9</v>
      </c>
      <c r="Z44" s="126" t="n">
        <f aca="false">D44+D46+D48</f>
        <v>1</v>
      </c>
      <c r="AA44" s="126" t="n">
        <f aca="false">Y44-Z44</f>
        <v>8</v>
      </c>
      <c r="AB44" s="142" t="n">
        <f aca="false">3*V44+W44</f>
        <v>9</v>
      </c>
      <c r="AD44" s="0" t="n">
        <f aca="false">IF(OR(AB44&gt;AB45,AND(AB44=AB45,AA44&gt;AA45),AND(AB44=AB45,AA44=AA45,Y44&gt;Y45)),1,0)</f>
        <v>1</v>
      </c>
      <c r="AE44" s="0" t="n">
        <f aca="false">IF(OR(AB44&gt;AB46,AND(AB44=AB46,AA44&gt;AA46),AND(AB44=AB46,AA44=AA46,Y44&gt;Y46)),1,0)</f>
        <v>1</v>
      </c>
      <c r="AF44" s="0" t="n">
        <f aca="false">IF(OR(AB44&gt;AB47,AND(AB44=AB47,AA44&gt;AA47),AND(AB44=AB47,AA44=AA47,Y44&gt;Y47)),1,0)</f>
        <v>1</v>
      </c>
      <c r="AH44" s="0" t="n">
        <f aca="false">SUM(AD44:AF44)</f>
        <v>3</v>
      </c>
      <c r="AJ44" s="0" t="n">
        <f aca="false"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customFormat="false" ht="15" hidden="false" customHeight="false" outlineLevel="0" collapsed="false">
      <c r="B45" s="1" t="str">
        <f aca="false">'Fase de grupos'!G48</f>
        <v>Costa Rica</v>
      </c>
      <c r="C45" s="128" t="n">
        <f aca="false">'Fase de grupos'!H48</f>
        <v>1</v>
      </c>
      <c r="D45" s="124" t="n">
        <f aca="false">'Fase de grupos'!I48</f>
        <v>1</v>
      </c>
      <c r="E45" s="1" t="str">
        <f aca="false">'Fase de grupos'!J48</f>
        <v>Serbia</v>
      </c>
      <c r="G45" s="128"/>
      <c r="H45" s="123"/>
      <c r="I45" s="124"/>
      <c r="J45" s="128"/>
      <c r="K45" s="123"/>
      <c r="L45" s="124"/>
      <c r="M45" s="128" t="n">
        <f aca="false">IF(C45&gt;D45,1,0)</f>
        <v>0</v>
      </c>
      <c r="N45" s="123" t="n">
        <f aca="false">IF(C45=D45,1,0)</f>
        <v>1</v>
      </c>
      <c r="O45" s="124" t="n">
        <f aca="false">IF(C45&lt;D45,1,0)</f>
        <v>0</v>
      </c>
      <c r="P45" s="123" t="n">
        <f aca="false">IF(D45&gt;C45,1,0)</f>
        <v>0</v>
      </c>
      <c r="Q45" s="123" t="n">
        <f aca="false">IF(D45=C45,1,0)</f>
        <v>1</v>
      </c>
      <c r="R45" s="124" t="n">
        <f aca="false">IF(D45&lt;C45,1,0)</f>
        <v>0</v>
      </c>
      <c r="T45" s="0" t="n">
        <v>2</v>
      </c>
      <c r="U45" s="128" t="str">
        <f aca="false">J42</f>
        <v>Suiza</v>
      </c>
      <c r="V45" s="128" t="n">
        <f aca="false">J50</f>
        <v>0</v>
      </c>
      <c r="W45" s="123" t="n">
        <f aca="false">K50</f>
        <v>2</v>
      </c>
      <c r="X45" s="123" t="n">
        <f aca="false">L50</f>
        <v>1</v>
      </c>
      <c r="Y45" s="123" t="n">
        <f aca="false">D44+C47+C49</f>
        <v>2</v>
      </c>
      <c r="Z45" s="123" t="n">
        <f aca="false">C44+D47+D49</f>
        <v>5</v>
      </c>
      <c r="AA45" s="123" t="n">
        <f aca="false">Y45-Z45</f>
        <v>-3</v>
      </c>
      <c r="AB45" s="143" t="n">
        <f aca="false">3*V45+W45</f>
        <v>2</v>
      </c>
      <c r="AD45" s="0" t="n">
        <f aca="false">IF(OR(AB45&gt;AB44,AND(AB45=AB44,AA45&gt;AA44),AND(AB45=AB44,AA45=AA44,Y45&gt;Y44)),1,0)</f>
        <v>0</v>
      </c>
      <c r="AE45" s="0" t="n">
        <f aca="false">IF(OR(AB45&gt;AB46,AND(AB45=AB46,AA45&gt;AA46),AND(AB45=AB46,AA45=AA46,Y45&gt;Y46)),1,0)</f>
        <v>0</v>
      </c>
      <c r="AF45" s="0" t="n">
        <f aca="false">IF(OR(AB45&gt;AB47,AND(AB45=AB47,AA45&gt;AA47),AND(AB45=AB47,AA45=AA47,Y45&gt;Y47)),1,0)</f>
        <v>0</v>
      </c>
      <c r="AH45" s="0" t="n">
        <f aca="false">SUM(AD45:AF45)</f>
        <v>0</v>
      </c>
      <c r="AJ45" s="0" t="n">
        <f aca="false"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1</v>
      </c>
    </row>
    <row r="46" customFormat="false" ht="15" hidden="false" customHeight="false" outlineLevel="0" collapsed="false">
      <c r="B46" s="1" t="str">
        <f aca="false">'Fase de grupos'!G49</f>
        <v>Brasil</v>
      </c>
      <c r="C46" s="128" t="n">
        <f aca="false">'Fase de grupos'!H49</f>
        <v>3</v>
      </c>
      <c r="D46" s="124" t="n">
        <f aca="false">'Fase de grupos'!I49</f>
        <v>0</v>
      </c>
      <c r="E46" s="1" t="str">
        <f aca="false">'Fase de grupos'!J49</f>
        <v>Costa Rica</v>
      </c>
      <c r="G46" s="128" t="n">
        <f aca="false">IF(C46&gt;D46,1,0)</f>
        <v>1</v>
      </c>
      <c r="H46" s="123" t="n">
        <f aca="false">IF(C46=D46,1,0)</f>
        <v>0</v>
      </c>
      <c r="I46" s="124" t="n">
        <f aca="false">IF(C46&lt;D46,1,0)</f>
        <v>0</v>
      </c>
      <c r="J46" s="128"/>
      <c r="K46" s="123"/>
      <c r="L46" s="124"/>
      <c r="M46" s="128" t="n">
        <f aca="false">IF(D46&gt;C46,1,0)</f>
        <v>0</v>
      </c>
      <c r="N46" s="123" t="n">
        <f aca="false">IF(D46=C46,1,0)</f>
        <v>0</v>
      </c>
      <c r="O46" s="124" t="n">
        <f aca="false">IF(D46&lt;C46,1,0)</f>
        <v>1</v>
      </c>
      <c r="P46" s="123"/>
      <c r="Q46" s="123"/>
      <c r="R46" s="124"/>
      <c r="T46" s="0" t="n">
        <v>3</v>
      </c>
      <c r="U46" s="128" t="str">
        <f aca="false">M42</f>
        <v>Costa Rica</v>
      </c>
      <c r="V46" s="128" t="n">
        <f aca="false">M50</f>
        <v>0</v>
      </c>
      <c r="W46" s="123" t="n">
        <f aca="false">N50</f>
        <v>2</v>
      </c>
      <c r="X46" s="123" t="n">
        <f aca="false">O50</f>
        <v>1</v>
      </c>
      <c r="Y46" s="123" t="n">
        <f aca="false">C45+D46+D49</f>
        <v>2</v>
      </c>
      <c r="Z46" s="123" t="n">
        <f aca="false">D45+C46+C49</f>
        <v>5</v>
      </c>
      <c r="AA46" s="123" t="n">
        <f aca="false">Y46-Z46</f>
        <v>-3</v>
      </c>
      <c r="AB46" s="143" t="n">
        <f aca="false">3*V46+W46</f>
        <v>2</v>
      </c>
      <c r="AD46" s="0" t="n">
        <f aca="false">IF(OR(AB46&gt;AB44,AND(AB46=AB44,AA46&gt;AA44),AND(AB46=AB44,AA46=AA44,Y46&gt;Y44)),1,0)</f>
        <v>0</v>
      </c>
      <c r="AE46" s="0" t="n">
        <f aca="false">IF(OR(AB46&gt;AB45,AND(AB46=AB45,AA46&gt;AA45),AND(AB46=AB45,AA46=AA45,Y46&gt;Y45)),1,0)</f>
        <v>0</v>
      </c>
      <c r="AF46" s="0" t="n">
        <f aca="false">IF(OR(AB46&gt;AB47,AND(AB46=AB47,AA46&gt;AA47),AND(AB46=AB47,AA46=AA47,Y46&gt;Y47)),1,0)</f>
        <v>0</v>
      </c>
      <c r="AH46" s="0" t="n">
        <f aca="false">SUM(AD46:AF46)</f>
        <v>0</v>
      </c>
      <c r="AJ46" s="0" t="n">
        <f aca="false"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0</v>
      </c>
    </row>
    <row r="47" customFormat="false" ht="15.75" hidden="false" customHeight="false" outlineLevel="0" collapsed="false">
      <c r="B47" s="1" t="str">
        <f aca="false">'Fase de grupos'!G50</f>
        <v>Suiza</v>
      </c>
      <c r="C47" s="128" t="n">
        <f aca="false">'Fase de grupos'!H50</f>
        <v>1</v>
      </c>
      <c r="D47" s="124" t="n">
        <f aca="false">'Fase de grupos'!I50</f>
        <v>1</v>
      </c>
      <c r="E47" s="1" t="str">
        <f aca="false">'Fase de grupos'!J50</f>
        <v>Serbia</v>
      </c>
      <c r="G47" s="128"/>
      <c r="H47" s="123"/>
      <c r="I47" s="124"/>
      <c r="J47" s="128" t="n">
        <f aca="false">IF(C47&gt;D47,1,0)</f>
        <v>0</v>
      </c>
      <c r="K47" s="123" t="n">
        <f aca="false">IF(C47=D47,1,0)</f>
        <v>1</v>
      </c>
      <c r="L47" s="124" t="n">
        <f aca="false">IF(C47&lt;D47,1,0)</f>
        <v>0</v>
      </c>
      <c r="M47" s="128"/>
      <c r="N47" s="123"/>
      <c r="O47" s="124"/>
      <c r="P47" s="123" t="n">
        <f aca="false">IF(D47&gt;C47,1,0)</f>
        <v>0</v>
      </c>
      <c r="Q47" s="123" t="n">
        <f aca="false">IF(D47=C47,1,0)</f>
        <v>1</v>
      </c>
      <c r="R47" s="124" t="n">
        <f aca="false">IF(D47&lt;C47,1,0)</f>
        <v>0</v>
      </c>
      <c r="T47" s="0" t="n">
        <v>4</v>
      </c>
      <c r="U47" s="129" t="str">
        <f aca="false">P42</f>
        <v>Serbia</v>
      </c>
      <c r="V47" s="129" t="n">
        <f aca="false">P50</f>
        <v>0</v>
      </c>
      <c r="W47" s="130" t="n">
        <f aca="false">Q50</f>
        <v>2</v>
      </c>
      <c r="X47" s="130" t="n">
        <f aca="false">R50</f>
        <v>1</v>
      </c>
      <c r="Y47" s="130" t="n">
        <f aca="false">D45+D47+D48</f>
        <v>3</v>
      </c>
      <c r="Z47" s="130" t="n">
        <f aca="false">C45+C47+C48</f>
        <v>5</v>
      </c>
      <c r="AA47" s="130" t="n">
        <f aca="false">Y47-Z47</f>
        <v>-2</v>
      </c>
      <c r="AB47" s="144" t="n">
        <f aca="false">3*V47+W47</f>
        <v>2</v>
      </c>
      <c r="AD47" s="0" t="n">
        <f aca="false">IF(OR(AB47&gt;AB44,AND(AB47=AB44,AA47&gt;AA44),AND(AB47=AB44,AA47=AA44,Y47&gt;Y44)),1,0)</f>
        <v>0</v>
      </c>
      <c r="AE47" s="0" t="n">
        <f aca="false">IF(OR(AB47&gt;AB45,AND(AB47=AB45,AA47&gt;AA45),AND(AB47=AB45,AA47=AA45,Y47&gt;Y45)),1,0)</f>
        <v>1</v>
      </c>
      <c r="AF47" s="0" t="n">
        <f aca="false">IF(OR(AB47&gt;AB46,AND(AB47=AB46,AA47&gt;AA46),AND(AB47=AB46,AA47=AA46,Y47&gt;Y46)),1,0)</f>
        <v>1</v>
      </c>
      <c r="AH47" s="0" t="n">
        <f aca="false">SUM(AD47:AF47)</f>
        <v>2</v>
      </c>
      <c r="AJ47" s="0" t="n">
        <f aca="false"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2</v>
      </c>
    </row>
    <row r="48" customFormat="false" ht="15" hidden="false" customHeight="false" outlineLevel="0" collapsed="false">
      <c r="B48" s="1" t="str">
        <f aca="false">'Fase de grupos'!G51</f>
        <v>Brasil</v>
      </c>
      <c r="C48" s="128" t="n">
        <f aca="false">'Fase de grupos'!H51</f>
        <v>3</v>
      </c>
      <c r="D48" s="124" t="n">
        <f aca="false">'Fase de grupos'!I51</f>
        <v>1</v>
      </c>
      <c r="E48" s="1" t="str">
        <f aca="false">'Fase de grupos'!J51</f>
        <v>Serbia</v>
      </c>
      <c r="G48" s="128" t="n">
        <f aca="false">IF(C48&gt;D48,1,0)</f>
        <v>1</v>
      </c>
      <c r="H48" s="123" t="n">
        <f aca="false">IF(C48=D48,1,0)</f>
        <v>0</v>
      </c>
      <c r="I48" s="124" t="n">
        <f aca="false">IF(C48&lt;D48,1,0)</f>
        <v>0</v>
      </c>
      <c r="J48" s="128"/>
      <c r="K48" s="123"/>
      <c r="L48" s="124"/>
      <c r="M48" s="128"/>
      <c r="N48" s="123"/>
      <c r="O48" s="124"/>
      <c r="P48" s="123" t="n">
        <f aca="false">IF(D48&gt;C48,1,0)</f>
        <v>0</v>
      </c>
      <c r="Q48" s="123" t="n">
        <f aca="false">IF(D48=C48,1,0)</f>
        <v>0</v>
      </c>
      <c r="R48" s="124" t="n">
        <f aca="false">IF(D48&lt;C48,1,0)</f>
        <v>1</v>
      </c>
    </row>
    <row r="49" customFormat="false" ht="15.75" hidden="false" customHeight="false" outlineLevel="0" collapsed="false">
      <c r="B49" s="1" t="str">
        <f aca="false">'Fase de grupos'!G52</f>
        <v>Suiza</v>
      </c>
      <c r="C49" s="129" t="n">
        <f aca="false">'Fase de grupos'!H52</f>
        <v>1</v>
      </c>
      <c r="D49" s="131" t="n">
        <f aca="false">'Fase de grupos'!I52</f>
        <v>1</v>
      </c>
      <c r="E49" s="1" t="str">
        <f aca="false">'Fase de grupos'!J52</f>
        <v>Costa Rica</v>
      </c>
      <c r="G49" s="128"/>
      <c r="H49" s="123"/>
      <c r="I49" s="124"/>
      <c r="J49" s="128" t="n">
        <f aca="false">IF(C49&gt;D49,1,0)</f>
        <v>0</v>
      </c>
      <c r="K49" s="123" t="n">
        <f aca="false">IF(C49=D49,1,0)</f>
        <v>1</v>
      </c>
      <c r="L49" s="124" t="n">
        <f aca="false">IF(C49&lt;D49,1,0)</f>
        <v>0</v>
      </c>
      <c r="M49" s="128" t="n">
        <f aca="false">IF(D49&gt;C49,1,0)</f>
        <v>0</v>
      </c>
      <c r="N49" s="123" t="n">
        <f aca="false">IF(D49=C49,1,0)</f>
        <v>1</v>
      </c>
      <c r="O49" s="124" t="n">
        <f aca="false">IF(D49&lt;C49,1,0)</f>
        <v>0</v>
      </c>
      <c r="P49" s="123"/>
      <c r="Q49" s="123"/>
      <c r="R49" s="124"/>
    </row>
    <row r="50" customFormat="false" ht="15.75" hidden="false" customHeight="false" outlineLevel="0" collapsed="false">
      <c r="G50" s="141" t="n">
        <f aca="false">SUM(G44:G49)</f>
        <v>3</v>
      </c>
      <c r="H50" s="145" t="n">
        <f aca="false">SUM(H44:H49)</f>
        <v>0</v>
      </c>
      <c r="I50" s="122" t="n">
        <f aca="false">SUM(I44:I49)</f>
        <v>0</v>
      </c>
      <c r="J50" s="141" t="n">
        <f aca="false">SUM(J44:J49)</f>
        <v>0</v>
      </c>
      <c r="K50" s="145" t="n">
        <f aca="false">SUM(K44:K49)</f>
        <v>2</v>
      </c>
      <c r="L50" s="122" t="n">
        <f aca="false">SUM(L44:L49)</f>
        <v>1</v>
      </c>
      <c r="M50" s="141" t="n">
        <f aca="false">SUM(M44:M49)</f>
        <v>0</v>
      </c>
      <c r="N50" s="145" t="n">
        <f aca="false">SUM(N44:N49)</f>
        <v>2</v>
      </c>
      <c r="O50" s="122" t="n">
        <f aca="false">SUM(O44:O49)</f>
        <v>1</v>
      </c>
      <c r="P50" s="145" t="n">
        <f aca="false">SUM(P44:P49)</f>
        <v>0</v>
      </c>
      <c r="Q50" s="145" t="n">
        <f aca="false">SUM(Q44:Q49)</f>
        <v>2</v>
      </c>
      <c r="R50" s="122" t="n">
        <f aca="false">SUM(R44:R49)</f>
        <v>1</v>
      </c>
    </row>
    <row r="51" customFormat="false" ht="15.75" hidden="false" customHeight="false" outlineLevel="0" collapsed="false"/>
    <row r="52" customFormat="false" ht="15.75" hidden="false" customHeight="false" outlineLevel="0" collapsed="false">
      <c r="G52" s="142" t="str">
        <f aca="false">B54</f>
        <v>Alemania</v>
      </c>
      <c r="H52" s="142"/>
      <c r="I52" s="142"/>
      <c r="J52" s="142" t="str">
        <f aca="false">E54</f>
        <v>México</v>
      </c>
      <c r="K52" s="142"/>
      <c r="L52" s="142"/>
      <c r="M52" s="142" t="str">
        <f aca="false">B55</f>
        <v>Suecia</v>
      </c>
      <c r="N52" s="142"/>
      <c r="O52" s="142"/>
      <c r="P52" s="127" t="str">
        <f aca="false">E55</f>
        <v>Corea del Sur</v>
      </c>
      <c r="Q52" s="127"/>
      <c r="R52" s="127"/>
      <c r="U52" s="23"/>
      <c r="V52" s="23"/>
      <c r="W52" s="23"/>
      <c r="X52" s="23"/>
      <c r="Y52" s="23"/>
      <c r="Z52" s="23"/>
      <c r="AA52" s="23"/>
      <c r="AB52" s="23"/>
      <c r="AC52" s="115"/>
      <c r="AD52" s="115"/>
      <c r="AE52" s="115"/>
      <c r="AF52" s="115"/>
      <c r="AG52" s="115"/>
      <c r="AH52" s="115"/>
    </row>
    <row r="53" customFormat="false" ht="15.75" hidden="false" customHeight="false" outlineLevel="0" collapsed="false">
      <c r="G53" s="121" t="s">
        <v>223</v>
      </c>
      <c r="H53" s="121" t="s">
        <v>224</v>
      </c>
      <c r="I53" s="122" t="s">
        <v>225</v>
      </c>
      <c r="J53" s="121" t="s">
        <v>223</v>
      </c>
      <c r="K53" s="121" t="s">
        <v>224</v>
      </c>
      <c r="L53" s="122" t="s">
        <v>225</v>
      </c>
      <c r="M53" s="121" t="s">
        <v>223</v>
      </c>
      <c r="N53" s="121" t="s">
        <v>224</v>
      </c>
      <c r="O53" s="122" t="s">
        <v>225</v>
      </c>
      <c r="P53" s="121" t="s">
        <v>223</v>
      </c>
      <c r="Q53" s="121" t="s">
        <v>224</v>
      </c>
      <c r="R53" s="122" t="s">
        <v>225</v>
      </c>
      <c r="V53" s="125" t="s">
        <v>55</v>
      </c>
      <c r="W53" s="126" t="s">
        <v>56</v>
      </c>
      <c r="X53" s="126" t="s">
        <v>57</v>
      </c>
      <c r="Y53" s="126" t="s">
        <v>58</v>
      </c>
      <c r="Z53" s="126" t="s">
        <v>59</v>
      </c>
      <c r="AA53" s="127"/>
      <c r="AB53" s="127" t="s">
        <v>61</v>
      </c>
    </row>
    <row r="54" customFormat="false" ht="15" hidden="false" customHeight="false" outlineLevel="0" collapsed="false">
      <c r="B54" s="1" t="str">
        <f aca="false">'Fase de grupos'!G57</f>
        <v>Alemania</v>
      </c>
      <c r="C54" s="125" t="n">
        <f aca="false">'Fase de grupos'!H57</f>
        <v>3</v>
      </c>
      <c r="D54" s="127" t="n">
        <f aca="false">'Fase de grupos'!I57</f>
        <v>0</v>
      </c>
      <c r="E54" s="1" t="str">
        <f aca="false">'Fase de grupos'!J57</f>
        <v>México</v>
      </c>
      <c r="G54" s="128" t="n">
        <f aca="false">IF(C54&gt;D54,1,0)</f>
        <v>1</v>
      </c>
      <c r="H54" s="123" t="n">
        <f aca="false">IF(C54=D54,1,0)</f>
        <v>0</v>
      </c>
      <c r="I54" s="124" t="n">
        <f aca="false">IF(C54&lt;D54,1,0)</f>
        <v>0</v>
      </c>
      <c r="J54" s="128" t="n">
        <f aca="false">IF(D54&gt;C54,1,0)</f>
        <v>0</v>
      </c>
      <c r="K54" s="123" t="n">
        <f aca="false">IF(D54=C54,1,0)</f>
        <v>0</v>
      </c>
      <c r="L54" s="124" t="n">
        <f aca="false">IF(D54&lt;C54,1,0)</f>
        <v>1</v>
      </c>
      <c r="M54" s="128"/>
      <c r="N54" s="123"/>
      <c r="O54" s="124"/>
      <c r="P54" s="123"/>
      <c r="Q54" s="123"/>
      <c r="R54" s="124"/>
      <c r="T54" s="0" t="n">
        <v>1</v>
      </c>
      <c r="U54" s="125" t="str">
        <f aca="false">G52</f>
        <v>Alemania</v>
      </c>
      <c r="V54" s="125" t="n">
        <f aca="false">G60</f>
        <v>3</v>
      </c>
      <c r="W54" s="126" t="n">
        <f aca="false">H60</f>
        <v>0</v>
      </c>
      <c r="X54" s="126" t="n">
        <f aca="false">I60</f>
        <v>0</v>
      </c>
      <c r="Y54" s="126" t="n">
        <f aca="false">C54+C56+C58</f>
        <v>12</v>
      </c>
      <c r="Z54" s="126" t="n">
        <f aca="false">D54+D56+D58</f>
        <v>0</v>
      </c>
      <c r="AA54" s="126" t="n">
        <f aca="false">Y54-Z54</f>
        <v>12</v>
      </c>
      <c r="AB54" s="142" t="n">
        <f aca="false">3*V54+W54</f>
        <v>9</v>
      </c>
      <c r="AD54" s="0" t="n">
        <f aca="false">IF(OR(AB54&gt;AB55,AND(AB54=AB55,AA54&gt;AA55),AND(AB54=AB55,AA54=AA55,Y54&gt;Y55)),1,0)</f>
        <v>1</v>
      </c>
      <c r="AE54" s="0" t="n">
        <f aca="false">IF(OR(AB54&gt;AB56,AND(AB54=AB56,AA54&gt;AA56),AND(AB54=AB56,AA54=AA56,Y54&gt;Y56)),1,0)</f>
        <v>1</v>
      </c>
      <c r="AF54" s="0" t="n">
        <f aca="false">IF(OR(AB54&gt;AB57,AND(AB54=AB57,AA54&gt;AA57),AND(AB54=AB57,AA54=AA57,Y54&gt;Y57)),1,0)</f>
        <v>1</v>
      </c>
      <c r="AH54" s="0" t="n">
        <f aca="false">SUM(AD54:AF54)</f>
        <v>3</v>
      </c>
      <c r="AJ54" s="0" t="n">
        <f aca="false"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customFormat="false" ht="15" hidden="false" customHeight="false" outlineLevel="0" collapsed="false">
      <c r="B55" s="1" t="str">
        <f aca="false">'Fase de grupos'!G58</f>
        <v>Suecia</v>
      </c>
      <c r="C55" s="128" t="n">
        <f aca="false">'Fase de grupos'!H58</f>
        <v>2</v>
      </c>
      <c r="D55" s="124" t="n">
        <f aca="false">'Fase de grupos'!I58</f>
        <v>0</v>
      </c>
      <c r="E55" s="1" t="str">
        <f aca="false">'Fase de grupos'!J58</f>
        <v>Corea del Sur</v>
      </c>
      <c r="G55" s="128"/>
      <c r="H55" s="123"/>
      <c r="I55" s="124"/>
      <c r="J55" s="128"/>
      <c r="K55" s="123"/>
      <c r="L55" s="124"/>
      <c r="M55" s="128" t="n">
        <f aca="false">IF(C55&gt;D55,1,0)</f>
        <v>1</v>
      </c>
      <c r="N55" s="123" t="n">
        <f aca="false">IF(C55=D55,1,0)</f>
        <v>0</v>
      </c>
      <c r="O55" s="124" t="n">
        <f aca="false">IF(C55&lt;D55,1,0)</f>
        <v>0</v>
      </c>
      <c r="P55" s="123" t="n">
        <f aca="false">IF(D55&gt;C55,1,0)</f>
        <v>0</v>
      </c>
      <c r="Q55" s="123" t="n">
        <f aca="false">IF(D55=C55,1,0)</f>
        <v>0</v>
      </c>
      <c r="R55" s="124" t="n">
        <f aca="false">IF(D55&lt;C55,1,0)</f>
        <v>1</v>
      </c>
      <c r="T55" s="0" t="n">
        <v>2</v>
      </c>
      <c r="U55" s="128" t="str">
        <f aca="false">J52</f>
        <v>México</v>
      </c>
      <c r="V55" s="128" t="n">
        <f aca="false">J60</f>
        <v>2</v>
      </c>
      <c r="W55" s="123" t="n">
        <f aca="false">K60</f>
        <v>0</v>
      </c>
      <c r="X55" s="123" t="n">
        <f aca="false">L60</f>
        <v>1</v>
      </c>
      <c r="Y55" s="123" t="n">
        <f aca="false">D54+C57+C59</f>
        <v>7</v>
      </c>
      <c r="Z55" s="123" t="n">
        <f aca="false">C54+D57+D59</f>
        <v>5</v>
      </c>
      <c r="AA55" s="123" t="n">
        <f aca="false">Y55-Z55</f>
        <v>2</v>
      </c>
      <c r="AB55" s="143" t="n">
        <f aca="false">3*V55+W55</f>
        <v>6</v>
      </c>
      <c r="AD55" s="0" t="n">
        <f aca="false">IF(OR(AB55&gt;AB54,AND(AB55=AB54,AA55&gt;AA54),AND(AB55=AB54,AA55=AA54,Y55&gt;Y54)),1,0)</f>
        <v>0</v>
      </c>
      <c r="AE55" s="0" t="n">
        <f aca="false">IF(OR(AB55&gt;AB56,AND(AB55=AB56,AA55&gt;AA56),AND(AB55=AB56,AA55=AA56,Y55&gt;Y56)),1,0)</f>
        <v>1</v>
      </c>
      <c r="AF55" s="0" t="n">
        <f aca="false">IF(OR(AB55&gt;AB57,AND(AB55=AB57,AA55&gt;AA57),AND(AB55=AB57,AA55=AA57,Y55&gt;Y57)),1,0)</f>
        <v>1</v>
      </c>
      <c r="AH55" s="0" t="n">
        <f aca="false">SUM(AD55:AF55)</f>
        <v>2</v>
      </c>
      <c r="AJ55" s="0" t="n">
        <f aca="false"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2</v>
      </c>
    </row>
    <row r="56" customFormat="false" ht="15" hidden="false" customHeight="false" outlineLevel="0" collapsed="false">
      <c r="B56" s="1" t="str">
        <f aca="false">'Fase de grupos'!G59</f>
        <v>Alemania</v>
      </c>
      <c r="C56" s="128" t="n">
        <f aca="false">'Fase de grupos'!H59</f>
        <v>4</v>
      </c>
      <c r="D56" s="124" t="n">
        <f aca="false">'Fase de grupos'!I59</f>
        <v>0</v>
      </c>
      <c r="E56" s="1" t="str">
        <f aca="false">'Fase de grupos'!J59</f>
        <v>Suecia</v>
      </c>
      <c r="G56" s="128" t="n">
        <f aca="false">IF(C56&gt;D56,1,0)</f>
        <v>1</v>
      </c>
      <c r="H56" s="123" t="n">
        <f aca="false">IF(C56=D56,1,0)</f>
        <v>0</v>
      </c>
      <c r="I56" s="124" t="n">
        <f aca="false">IF(C56&lt;D56,1,0)</f>
        <v>0</v>
      </c>
      <c r="J56" s="128"/>
      <c r="K56" s="123"/>
      <c r="L56" s="124"/>
      <c r="M56" s="128" t="n">
        <f aca="false">IF(D56&gt;C56,1,0)</f>
        <v>0</v>
      </c>
      <c r="N56" s="123" t="n">
        <f aca="false">IF(D56=C56,1,0)</f>
        <v>0</v>
      </c>
      <c r="O56" s="124" t="n">
        <f aca="false">IF(D56&lt;C56,1,0)</f>
        <v>1</v>
      </c>
      <c r="P56" s="123"/>
      <c r="Q56" s="123"/>
      <c r="R56" s="124"/>
      <c r="T56" s="0" t="n">
        <v>3</v>
      </c>
      <c r="U56" s="128" t="str">
        <f aca="false">M52</f>
        <v>Suecia</v>
      </c>
      <c r="V56" s="128" t="n">
        <f aca="false">M60</f>
        <v>1</v>
      </c>
      <c r="W56" s="123" t="n">
        <f aca="false">N60</f>
        <v>0</v>
      </c>
      <c r="X56" s="123" t="n">
        <f aca="false">O60</f>
        <v>2</v>
      </c>
      <c r="Y56" s="123" t="n">
        <f aca="false">C55+D56+D59</f>
        <v>3</v>
      </c>
      <c r="Z56" s="123" t="n">
        <f aca="false">D55+C56+C59</f>
        <v>7</v>
      </c>
      <c r="AA56" s="123" t="n">
        <f aca="false">Y56-Z56</f>
        <v>-4</v>
      </c>
      <c r="AB56" s="143" t="n">
        <f aca="false">3*V56+W56</f>
        <v>3</v>
      </c>
      <c r="AD56" s="0" t="n">
        <f aca="false">IF(OR(AB56&gt;AB54,AND(AB56=AB54,AA56&gt;AA54),AND(AB56=AB54,AA56=AA54,Y56&gt;Y54)),1,0)</f>
        <v>0</v>
      </c>
      <c r="AE56" s="0" t="n">
        <f aca="false">IF(OR(AB56&gt;AB55,AND(AB56=AB55,AA56&gt;AA55),AND(AB56=AB55,AA56=AA55,Y56&gt;Y55)),1,0)</f>
        <v>0</v>
      </c>
      <c r="AF56" s="0" t="n">
        <f aca="false">IF(OR(AB56&gt;AB57,AND(AB56=AB57,AA56&gt;AA57),AND(AB56=AB57,AA56=AA57,Y56&gt;Y57)),1,0)</f>
        <v>1</v>
      </c>
      <c r="AH56" s="0" t="n">
        <f aca="false">SUM(AD56:AF56)</f>
        <v>1</v>
      </c>
      <c r="AJ56" s="0" t="n">
        <f aca="false"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1</v>
      </c>
    </row>
    <row r="57" customFormat="false" ht="15.75" hidden="false" customHeight="false" outlineLevel="0" collapsed="false">
      <c r="B57" s="1" t="str">
        <f aca="false">'Fase de grupos'!G60</f>
        <v>México</v>
      </c>
      <c r="C57" s="128" t="n">
        <f aca="false">'Fase de grupos'!H60</f>
        <v>4</v>
      </c>
      <c r="D57" s="124" t="n">
        <f aca="false">'Fase de grupos'!I60</f>
        <v>1</v>
      </c>
      <c r="E57" s="1" t="str">
        <f aca="false">'Fase de grupos'!J60</f>
        <v>Corea del Sur</v>
      </c>
      <c r="G57" s="128"/>
      <c r="H57" s="123"/>
      <c r="I57" s="124"/>
      <c r="J57" s="128" t="n">
        <f aca="false">IF(C57&gt;D57,1,0)</f>
        <v>1</v>
      </c>
      <c r="K57" s="123" t="n">
        <f aca="false">IF(C57=D57,1,0)</f>
        <v>0</v>
      </c>
      <c r="L57" s="124" t="n">
        <f aca="false">IF(C57&lt;D57,1,0)</f>
        <v>0</v>
      </c>
      <c r="M57" s="128"/>
      <c r="N57" s="123"/>
      <c r="O57" s="124"/>
      <c r="P57" s="123" t="n">
        <f aca="false">IF(D57&gt;C57,1,0)</f>
        <v>0</v>
      </c>
      <c r="Q57" s="123" t="n">
        <f aca="false">IF(D57=C57,1,0)</f>
        <v>0</v>
      </c>
      <c r="R57" s="124" t="n">
        <f aca="false">IF(D57&lt;C57,1,0)</f>
        <v>1</v>
      </c>
      <c r="T57" s="0" t="n">
        <v>4</v>
      </c>
      <c r="U57" s="129" t="str">
        <f aca="false">P52</f>
        <v>Corea del Sur</v>
      </c>
      <c r="V57" s="129" t="n">
        <f aca="false">P60</f>
        <v>0</v>
      </c>
      <c r="W57" s="130" t="n">
        <f aca="false">Q60</f>
        <v>0</v>
      </c>
      <c r="X57" s="130" t="n">
        <f aca="false">R60</f>
        <v>3</v>
      </c>
      <c r="Y57" s="130" t="n">
        <f aca="false">D55+D57+D58</f>
        <v>1</v>
      </c>
      <c r="Z57" s="130" t="n">
        <f aca="false">C55+C57+C58</f>
        <v>11</v>
      </c>
      <c r="AA57" s="130" t="n">
        <f aca="false">Y57-Z57</f>
        <v>-10</v>
      </c>
      <c r="AB57" s="144" t="n">
        <f aca="false">3*V57+W57</f>
        <v>0</v>
      </c>
      <c r="AD57" s="0" t="n">
        <f aca="false">IF(OR(AB57&gt;AB54,AND(AB57=AB54,AA57&gt;AA54),AND(AB57=AB54,AA57=AA54,Y57&gt;Y54)),1,0)</f>
        <v>0</v>
      </c>
      <c r="AE57" s="0" t="n">
        <f aca="false">IF(OR(AB57&gt;AB55,AND(AB57=AB55,AA57&gt;AA55),AND(AB57=AB55,AA57=AA55,Y57&gt;Y55)),1,0)</f>
        <v>0</v>
      </c>
      <c r="AF57" s="0" t="n">
        <f aca="false">IF(OR(AB57&gt;AB56,AND(AB57=AB56,AA57&gt;AA56),AND(AB57=AB56,AA57=AA56,Y57&gt;Y56)),1,0)</f>
        <v>0</v>
      </c>
      <c r="AH57" s="0" t="n">
        <f aca="false">SUM(AD57:AF57)</f>
        <v>0</v>
      </c>
      <c r="AJ57" s="0" t="n">
        <f aca="false"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0</v>
      </c>
    </row>
    <row r="58" customFormat="false" ht="15" hidden="false" customHeight="false" outlineLevel="0" collapsed="false">
      <c r="B58" s="1" t="str">
        <f aca="false">'Fase de grupos'!G61</f>
        <v>Alemania</v>
      </c>
      <c r="C58" s="128" t="n">
        <f aca="false">'Fase de grupos'!H61</f>
        <v>5</v>
      </c>
      <c r="D58" s="124" t="n">
        <f aca="false">'Fase de grupos'!I61</f>
        <v>0</v>
      </c>
      <c r="E58" s="1" t="str">
        <f aca="false">'Fase de grupos'!J61</f>
        <v>Corea del Sur</v>
      </c>
      <c r="G58" s="128" t="n">
        <f aca="false">IF(C58&gt;D58,1,0)</f>
        <v>1</v>
      </c>
      <c r="H58" s="123" t="n">
        <f aca="false">IF(C58=D58,1,0)</f>
        <v>0</v>
      </c>
      <c r="I58" s="124" t="n">
        <f aca="false">IF(C58&lt;D58,1,0)</f>
        <v>0</v>
      </c>
      <c r="J58" s="128"/>
      <c r="K58" s="123"/>
      <c r="L58" s="124"/>
      <c r="M58" s="128"/>
      <c r="N58" s="123"/>
      <c r="O58" s="124"/>
      <c r="P58" s="123" t="n">
        <f aca="false">IF(D58&gt;C58,1,0)</f>
        <v>0</v>
      </c>
      <c r="Q58" s="123" t="n">
        <f aca="false">IF(D58=C58,1,0)</f>
        <v>0</v>
      </c>
      <c r="R58" s="124" t="n">
        <f aca="false">IF(D58&lt;C58,1,0)</f>
        <v>1</v>
      </c>
    </row>
    <row r="59" customFormat="false" ht="15.75" hidden="false" customHeight="false" outlineLevel="0" collapsed="false">
      <c r="B59" s="1" t="str">
        <f aca="false">'Fase de grupos'!G62</f>
        <v>México</v>
      </c>
      <c r="C59" s="129" t="n">
        <f aca="false">'Fase de grupos'!H62</f>
        <v>3</v>
      </c>
      <c r="D59" s="131" t="n">
        <f aca="false">'Fase de grupos'!I62</f>
        <v>1</v>
      </c>
      <c r="E59" s="1" t="str">
        <f aca="false">'Fase de grupos'!J62</f>
        <v>Suecia</v>
      </c>
      <c r="G59" s="128"/>
      <c r="H59" s="123"/>
      <c r="I59" s="124"/>
      <c r="J59" s="128" t="n">
        <f aca="false">IF(C59&gt;D59,1,0)</f>
        <v>1</v>
      </c>
      <c r="K59" s="123" t="n">
        <f aca="false">IF(C59=D59,1,0)</f>
        <v>0</v>
      </c>
      <c r="L59" s="124" t="n">
        <f aca="false">IF(C59&lt;D59,1,0)</f>
        <v>0</v>
      </c>
      <c r="M59" s="128" t="n">
        <f aca="false">IF(D59&gt;C59,1,0)</f>
        <v>0</v>
      </c>
      <c r="N59" s="123" t="n">
        <f aca="false">IF(D59=C59,1,0)</f>
        <v>0</v>
      </c>
      <c r="O59" s="124" t="n">
        <f aca="false">IF(D59&lt;C59,1,0)</f>
        <v>1</v>
      </c>
      <c r="P59" s="123"/>
      <c r="Q59" s="123"/>
      <c r="R59" s="124"/>
    </row>
    <row r="60" customFormat="false" ht="15.75" hidden="false" customHeight="false" outlineLevel="0" collapsed="false">
      <c r="G60" s="141" t="n">
        <f aca="false">SUM(G54:G59)</f>
        <v>3</v>
      </c>
      <c r="H60" s="145" t="n">
        <f aca="false">SUM(H54:H59)</f>
        <v>0</v>
      </c>
      <c r="I60" s="122" t="n">
        <f aca="false">SUM(I54:I59)</f>
        <v>0</v>
      </c>
      <c r="J60" s="141" t="n">
        <f aca="false">SUM(J54:J59)</f>
        <v>2</v>
      </c>
      <c r="K60" s="145" t="n">
        <f aca="false">SUM(K54:K59)</f>
        <v>0</v>
      </c>
      <c r="L60" s="122" t="n">
        <f aca="false">SUM(L54:L59)</f>
        <v>1</v>
      </c>
      <c r="M60" s="141" t="n">
        <f aca="false">SUM(M54:M59)</f>
        <v>1</v>
      </c>
      <c r="N60" s="145" t="n">
        <f aca="false">SUM(N54:N59)</f>
        <v>0</v>
      </c>
      <c r="O60" s="122" t="n">
        <f aca="false">SUM(O54:O59)</f>
        <v>2</v>
      </c>
      <c r="P60" s="145" t="n">
        <f aca="false">SUM(P54:P59)</f>
        <v>0</v>
      </c>
      <c r="Q60" s="145" t="n">
        <f aca="false">SUM(Q54:Q59)</f>
        <v>0</v>
      </c>
      <c r="R60" s="122" t="n">
        <f aca="false">SUM(R54:R59)</f>
        <v>3</v>
      </c>
    </row>
    <row r="61" customFormat="false" ht="15.75" hidden="false" customHeight="false" outlineLevel="0" collapsed="false"/>
    <row r="62" customFormat="false" ht="15.75" hidden="false" customHeight="false" outlineLevel="0" collapsed="false">
      <c r="G62" s="142" t="str">
        <f aca="false">B64</f>
        <v>Bélgica</v>
      </c>
      <c r="H62" s="142"/>
      <c r="I62" s="142"/>
      <c r="J62" s="142" t="str">
        <f aca="false">E64</f>
        <v>Panamá</v>
      </c>
      <c r="K62" s="142"/>
      <c r="L62" s="142"/>
      <c r="M62" s="142" t="str">
        <f aca="false">B65</f>
        <v>Túnez</v>
      </c>
      <c r="N62" s="142"/>
      <c r="O62" s="142"/>
      <c r="P62" s="127" t="str">
        <f aca="false">E65</f>
        <v>Inglaterra</v>
      </c>
      <c r="Q62" s="127"/>
      <c r="R62" s="127"/>
      <c r="U62" s="23"/>
      <c r="V62" s="23"/>
      <c r="W62" s="23"/>
      <c r="X62" s="23"/>
      <c r="Y62" s="23"/>
      <c r="Z62" s="23"/>
      <c r="AA62" s="23"/>
      <c r="AB62" s="23"/>
      <c r="AC62" s="115"/>
      <c r="AD62" s="115"/>
      <c r="AE62" s="115"/>
      <c r="AF62" s="115"/>
      <c r="AG62" s="115"/>
      <c r="AH62" s="115"/>
    </row>
    <row r="63" customFormat="false" ht="15.75" hidden="false" customHeight="false" outlineLevel="0" collapsed="false">
      <c r="G63" s="121" t="s">
        <v>223</v>
      </c>
      <c r="H63" s="121" t="s">
        <v>224</v>
      </c>
      <c r="I63" s="122" t="s">
        <v>225</v>
      </c>
      <c r="J63" s="121" t="s">
        <v>223</v>
      </c>
      <c r="K63" s="121" t="s">
        <v>224</v>
      </c>
      <c r="L63" s="122" t="s">
        <v>225</v>
      </c>
      <c r="M63" s="121" t="s">
        <v>223</v>
      </c>
      <c r="N63" s="121" t="s">
        <v>224</v>
      </c>
      <c r="O63" s="122" t="s">
        <v>225</v>
      </c>
      <c r="P63" s="121" t="s">
        <v>223</v>
      </c>
      <c r="Q63" s="121" t="s">
        <v>224</v>
      </c>
      <c r="R63" s="122" t="s">
        <v>225</v>
      </c>
      <c r="V63" s="125" t="s">
        <v>55</v>
      </c>
      <c r="W63" s="126" t="s">
        <v>56</v>
      </c>
      <c r="X63" s="126" t="s">
        <v>57</v>
      </c>
      <c r="Y63" s="126" t="s">
        <v>58</v>
      </c>
      <c r="Z63" s="126" t="s">
        <v>59</v>
      </c>
      <c r="AA63" s="127"/>
      <c r="AB63" s="127" t="s">
        <v>61</v>
      </c>
    </row>
    <row r="64" customFormat="false" ht="15" hidden="false" customHeight="false" outlineLevel="0" collapsed="false">
      <c r="B64" s="1" t="str">
        <f aca="false">'Fase de grupos'!G67</f>
        <v>Bélgica</v>
      </c>
      <c r="C64" s="125" t="n">
        <f aca="false">'Fase de grupos'!H67</f>
        <v>3</v>
      </c>
      <c r="D64" s="127" t="n">
        <f aca="false">'Fase de grupos'!I67</f>
        <v>0</v>
      </c>
      <c r="E64" s="1" t="str">
        <f aca="false">'Fase de grupos'!J67</f>
        <v>Panamá</v>
      </c>
      <c r="G64" s="128" t="n">
        <f aca="false">IF(C64&gt;D64,1,0)</f>
        <v>1</v>
      </c>
      <c r="H64" s="123" t="n">
        <f aca="false">IF(C64=D64,1,0)</f>
        <v>0</v>
      </c>
      <c r="I64" s="124" t="n">
        <f aca="false">IF(C64&lt;D64,1,0)</f>
        <v>0</v>
      </c>
      <c r="J64" s="128" t="n">
        <f aca="false">IF(D64&gt;C64,1,0)</f>
        <v>0</v>
      </c>
      <c r="K64" s="123" t="n">
        <f aca="false">IF(D64=C64,1,0)</f>
        <v>0</v>
      </c>
      <c r="L64" s="124" t="n">
        <f aca="false">IF(D64&lt;C64,1,0)</f>
        <v>1</v>
      </c>
      <c r="M64" s="128"/>
      <c r="N64" s="123"/>
      <c r="O64" s="124"/>
      <c r="P64" s="123"/>
      <c r="Q64" s="123"/>
      <c r="R64" s="124"/>
      <c r="T64" s="0" t="n">
        <v>1</v>
      </c>
      <c r="U64" s="125" t="str">
        <f aca="false">G62</f>
        <v>Bélgica</v>
      </c>
      <c r="V64" s="125" t="n">
        <f aca="false">G70</f>
        <v>1</v>
      </c>
      <c r="W64" s="126" t="n">
        <f aca="false">H70</f>
        <v>2</v>
      </c>
      <c r="X64" s="126" t="n">
        <f aca="false">I70</f>
        <v>0</v>
      </c>
      <c r="Y64" s="126" t="n">
        <f aca="false">C64+C66+C68</f>
        <v>6</v>
      </c>
      <c r="Z64" s="126" t="n">
        <f aca="false">D64+D66+D68</f>
        <v>3</v>
      </c>
      <c r="AA64" s="126" t="n">
        <f aca="false">Y64-Z64</f>
        <v>3</v>
      </c>
      <c r="AB64" s="142" t="n">
        <f aca="false">3*V64+W64</f>
        <v>5</v>
      </c>
      <c r="AD64" s="0" t="n">
        <f aca="false">IF(OR(AB64&gt;AB65,AND(AB64=AB65,AA64&gt;AA65),AND(AB64=AB65,AA64=AA65,Y64&gt;Y65)),1,0)</f>
        <v>1</v>
      </c>
      <c r="AE64" s="0" t="n">
        <f aca="false">IF(OR(AB64&gt;AB66,AND(AB64=AB66,AA64&gt;AA66),AND(AB64=AB66,AA64=AA66,Y64&gt;Y66)),1,0)</f>
        <v>1</v>
      </c>
      <c r="AF64" s="0" t="n">
        <f aca="false">IF(OR(AB64&gt;AB67,AND(AB64=AB67,AA64&gt;AA67),AND(AB64=AB67,AA64=AA67,Y64&gt;Y67)),1,0)</f>
        <v>0</v>
      </c>
      <c r="AH64" s="0" t="n">
        <f aca="false">SUM(AD64:AF64)</f>
        <v>2</v>
      </c>
      <c r="AJ64" s="0" t="n">
        <f aca="false"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customFormat="false" ht="15" hidden="false" customHeight="false" outlineLevel="0" collapsed="false">
      <c r="B65" s="1" t="str">
        <f aca="false">'Fase de grupos'!G68</f>
        <v>Túnez</v>
      </c>
      <c r="C65" s="128" t="n">
        <f aca="false">'Fase de grupos'!H68</f>
        <v>1</v>
      </c>
      <c r="D65" s="124" t="n">
        <f aca="false">'Fase de grupos'!I68</f>
        <v>4</v>
      </c>
      <c r="E65" s="1" t="str">
        <f aca="false">'Fase de grupos'!J68</f>
        <v>Inglaterra</v>
      </c>
      <c r="G65" s="128"/>
      <c r="H65" s="123"/>
      <c r="I65" s="124"/>
      <c r="J65" s="128"/>
      <c r="K65" s="123"/>
      <c r="L65" s="124"/>
      <c r="M65" s="128" t="n">
        <f aca="false">IF(C65&gt;D65,1,0)</f>
        <v>0</v>
      </c>
      <c r="N65" s="123" t="n">
        <f aca="false">IF(C65=D65,1,0)</f>
        <v>0</v>
      </c>
      <c r="O65" s="124" t="n">
        <f aca="false">IF(C65&lt;D65,1,0)</f>
        <v>1</v>
      </c>
      <c r="P65" s="123" t="n">
        <f aca="false">IF(D65&gt;C65,1,0)</f>
        <v>1</v>
      </c>
      <c r="Q65" s="123" t="n">
        <f aca="false">IF(D65=C65,1,0)</f>
        <v>0</v>
      </c>
      <c r="R65" s="124" t="n">
        <f aca="false">IF(D65&lt;C65,1,0)</f>
        <v>0</v>
      </c>
      <c r="T65" s="0" t="n">
        <v>2</v>
      </c>
      <c r="U65" s="128" t="str">
        <f aca="false">J62</f>
        <v>Panamá</v>
      </c>
      <c r="V65" s="128" t="n">
        <f aca="false">J70</f>
        <v>0</v>
      </c>
      <c r="W65" s="123" t="n">
        <f aca="false">K70</f>
        <v>1</v>
      </c>
      <c r="X65" s="123" t="n">
        <f aca="false">L70</f>
        <v>2</v>
      </c>
      <c r="Y65" s="123" t="n">
        <f aca="false">D64+C67+C69</f>
        <v>2</v>
      </c>
      <c r="Z65" s="123" t="n">
        <f aca="false">C64+D67+D69</f>
        <v>7</v>
      </c>
      <c r="AA65" s="123" t="n">
        <f aca="false">Y65-Z65</f>
        <v>-5</v>
      </c>
      <c r="AB65" s="143" t="n">
        <f aca="false">3*V65+W65</f>
        <v>1</v>
      </c>
      <c r="AD65" s="0" t="n">
        <f aca="false">IF(OR(AB65&gt;AB64,AND(AB65=AB64,AA65&gt;AA64),AND(AB65=AB64,AA65=AA64,Y65&gt;Y64)),1,0)</f>
        <v>0</v>
      </c>
      <c r="AE65" s="0" t="n">
        <f aca="false">IF(OR(AB65&gt;AB66,AND(AB65=AB66,AA65&gt;AA66),AND(AB65=AB66,AA65=AA66,Y65&gt;Y66)),1,0)</f>
        <v>0</v>
      </c>
      <c r="AF65" s="0" t="n">
        <f aca="false">IF(OR(AB65&gt;AB67,AND(AB65=AB67,AA65&gt;AA67),AND(AB65=AB67,AA65=AA67,Y65&gt;Y67)),1,0)</f>
        <v>0</v>
      </c>
      <c r="AH65" s="0" t="n">
        <f aca="false">SUM(AD65:AF65)</f>
        <v>0</v>
      </c>
      <c r="AJ65" s="0" t="n">
        <f aca="false"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customFormat="false" ht="15" hidden="false" customHeight="false" outlineLevel="0" collapsed="false">
      <c r="B66" s="1" t="str">
        <f aca="false">'Fase de grupos'!G69</f>
        <v>Bélgica</v>
      </c>
      <c r="C66" s="128" t="n">
        <f aca="false">'Fase de grupos'!H69</f>
        <v>1</v>
      </c>
      <c r="D66" s="124" t="n">
        <f aca="false">'Fase de grupos'!I69</f>
        <v>1</v>
      </c>
      <c r="E66" s="1" t="str">
        <f aca="false">'Fase de grupos'!J69</f>
        <v>Túnez</v>
      </c>
      <c r="G66" s="128" t="n">
        <f aca="false">IF(C66&gt;D66,1,0)</f>
        <v>0</v>
      </c>
      <c r="H66" s="123" t="n">
        <f aca="false">IF(C66=D66,1,0)</f>
        <v>1</v>
      </c>
      <c r="I66" s="124" t="n">
        <f aca="false">IF(C66&lt;D66,1,0)</f>
        <v>0</v>
      </c>
      <c r="J66" s="128"/>
      <c r="K66" s="123"/>
      <c r="L66" s="124"/>
      <c r="M66" s="128" t="n">
        <f aca="false">IF(D66&gt;C66,1,0)</f>
        <v>0</v>
      </c>
      <c r="N66" s="123" t="n">
        <f aca="false">IF(D66=C66,1,0)</f>
        <v>1</v>
      </c>
      <c r="O66" s="124" t="n">
        <f aca="false">IF(D66&lt;C66,1,0)</f>
        <v>0</v>
      </c>
      <c r="P66" s="123"/>
      <c r="Q66" s="123"/>
      <c r="R66" s="124"/>
      <c r="T66" s="0" t="n">
        <v>3</v>
      </c>
      <c r="U66" s="128" t="str">
        <f aca="false">M62</f>
        <v>Túnez</v>
      </c>
      <c r="V66" s="128" t="n">
        <f aca="false">M70</f>
        <v>0</v>
      </c>
      <c r="W66" s="123" t="n">
        <f aca="false">N70</f>
        <v>2</v>
      </c>
      <c r="X66" s="123" t="n">
        <f aca="false">O70</f>
        <v>1</v>
      </c>
      <c r="Y66" s="123" t="n">
        <f aca="false">C65+D66+D69</f>
        <v>3</v>
      </c>
      <c r="Z66" s="123" t="n">
        <f aca="false">D65+C66+C69</f>
        <v>6</v>
      </c>
      <c r="AA66" s="123" t="n">
        <f aca="false">Y66-Z66</f>
        <v>-3</v>
      </c>
      <c r="AB66" s="143" t="n">
        <f aca="false">3*V66+W66</f>
        <v>2</v>
      </c>
      <c r="AD66" s="0" t="n">
        <f aca="false">IF(OR(AB66&gt;AB64,AND(AB66=AB64,AA66&gt;AA64),AND(AB66=AB64,AA66=AA64,Y66&gt;Y64)),1,0)</f>
        <v>0</v>
      </c>
      <c r="AE66" s="0" t="n">
        <f aca="false">IF(OR(AB66&gt;AB65,AND(AB66=AB65,AA66&gt;AA65),AND(AB66=AB65,AA66=AA65,Y66&gt;Y65)),1,0)</f>
        <v>1</v>
      </c>
      <c r="AF66" s="0" t="n">
        <f aca="false">IF(OR(AB66&gt;AB67,AND(AB66=AB67,AA66&gt;AA67),AND(AB66=AB67,AA66=AA67,Y66&gt;Y67)),1,0)</f>
        <v>0</v>
      </c>
      <c r="AH66" s="0" t="n">
        <f aca="false">SUM(AD66:AF66)</f>
        <v>1</v>
      </c>
      <c r="AJ66" s="0" t="n">
        <f aca="false"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customFormat="false" ht="15.75" hidden="false" customHeight="false" outlineLevel="0" collapsed="false">
      <c r="B67" s="1" t="str">
        <f aca="false">'Fase de grupos'!G70</f>
        <v>Panamá</v>
      </c>
      <c r="C67" s="128" t="n">
        <f aca="false">'Fase de grupos'!H70</f>
        <v>1</v>
      </c>
      <c r="D67" s="124" t="n">
        <f aca="false">'Fase de grupos'!I70</f>
        <v>3</v>
      </c>
      <c r="E67" s="1" t="str">
        <f aca="false">'Fase de grupos'!J70</f>
        <v>Inglaterra</v>
      </c>
      <c r="G67" s="128"/>
      <c r="H67" s="123"/>
      <c r="I67" s="124"/>
      <c r="J67" s="128" t="n">
        <f aca="false">IF(C67&gt;D67,1,0)</f>
        <v>0</v>
      </c>
      <c r="K67" s="123" t="n">
        <f aca="false">IF(C67=D67,1,0)</f>
        <v>0</v>
      </c>
      <c r="L67" s="124" t="n">
        <f aca="false">IF(C67&lt;D67,1,0)</f>
        <v>1</v>
      </c>
      <c r="M67" s="128"/>
      <c r="N67" s="123"/>
      <c r="O67" s="124"/>
      <c r="P67" s="123" t="n">
        <f aca="false">IF(D67&gt;C67,1,0)</f>
        <v>1</v>
      </c>
      <c r="Q67" s="123" t="n">
        <f aca="false">IF(D67=C67,1,0)</f>
        <v>0</v>
      </c>
      <c r="R67" s="124" t="n">
        <f aca="false">IF(D67&lt;C67,1,0)</f>
        <v>0</v>
      </c>
      <c r="T67" s="0" t="n">
        <v>4</v>
      </c>
      <c r="U67" s="129" t="str">
        <f aca="false">P62</f>
        <v>Inglaterra</v>
      </c>
      <c r="V67" s="129" t="n">
        <f aca="false">P70</f>
        <v>2</v>
      </c>
      <c r="W67" s="130" t="n">
        <f aca="false">Q70</f>
        <v>1</v>
      </c>
      <c r="X67" s="130" t="n">
        <f aca="false">R70</f>
        <v>0</v>
      </c>
      <c r="Y67" s="130" t="n">
        <f aca="false">D65+D67+D68</f>
        <v>9</v>
      </c>
      <c r="Z67" s="130" t="n">
        <f aca="false">C65+C67+C68</f>
        <v>4</v>
      </c>
      <c r="AA67" s="130" t="n">
        <f aca="false">Y67-Z67</f>
        <v>5</v>
      </c>
      <c r="AB67" s="144" t="n">
        <f aca="false">3*V67+W67</f>
        <v>7</v>
      </c>
      <c r="AD67" s="0" t="n">
        <f aca="false">IF(OR(AB67&gt;AB64,AND(AB67=AB64,AA67&gt;AA64),AND(AB67=AB64,AA67=AA64,Y67&gt;Y64)),1,0)</f>
        <v>1</v>
      </c>
      <c r="AE67" s="0" t="n">
        <f aca="false">IF(OR(AB67&gt;AB65,AND(AB67=AB65,AA67&gt;AA65),AND(AB67=AB65,AA67=AA65,Y67&gt;Y65)),1,0)</f>
        <v>1</v>
      </c>
      <c r="AF67" s="0" t="n">
        <f aca="false">IF(OR(AB67&gt;AB66,AND(AB67=AB66,AA67&gt;AA66),AND(AB67=AB66,AA67=AA66,Y67&gt;Y66)),1,0)</f>
        <v>1</v>
      </c>
      <c r="AH67" s="0" t="n">
        <f aca="false">SUM(AD67:AF67)</f>
        <v>3</v>
      </c>
      <c r="AJ67" s="0" t="n">
        <f aca="false"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customFormat="false" ht="15" hidden="false" customHeight="false" outlineLevel="0" collapsed="false">
      <c r="B68" s="1" t="str">
        <f aca="false">'Fase de grupos'!G71</f>
        <v>Bélgica</v>
      </c>
      <c r="C68" s="128" t="n">
        <f aca="false">'Fase de grupos'!H71</f>
        <v>2</v>
      </c>
      <c r="D68" s="124" t="n">
        <f aca="false">'Fase de grupos'!I71</f>
        <v>2</v>
      </c>
      <c r="E68" s="1" t="str">
        <f aca="false">'Fase de grupos'!J71</f>
        <v>Inglaterra</v>
      </c>
      <c r="G68" s="128" t="n">
        <f aca="false">IF(C68&gt;D68,1,0)</f>
        <v>0</v>
      </c>
      <c r="H68" s="123" t="n">
        <f aca="false">IF(C68=D68,1,0)</f>
        <v>1</v>
      </c>
      <c r="I68" s="124" t="n">
        <f aca="false">IF(C68&lt;D68,1,0)</f>
        <v>0</v>
      </c>
      <c r="J68" s="128"/>
      <c r="K68" s="123"/>
      <c r="L68" s="124"/>
      <c r="M68" s="128"/>
      <c r="N68" s="123"/>
      <c r="O68" s="124"/>
      <c r="P68" s="123" t="n">
        <f aca="false">IF(D68&gt;C68,1,0)</f>
        <v>0</v>
      </c>
      <c r="Q68" s="123" t="n">
        <f aca="false">IF(D68=C68,1,0)</f>
        <v>1</v>
      </c>
      <c r="R68" s="124" t="n">
        <f aca="false">IF(D68&lt;C68,1,0)</f>
        <v>0</v>
      </c>
    </row>
    <row r="69" customFormat="false" ht="15.75" hidden="false" customHeight="false" outlineLevel="0" collapsed="false">
      <c r="B69" s="1" t="str">
        <f aca="false">'Fase de grupos'!G72</f>
        <v>Panamá</v>
      </c>
      <c r="C69" s="129" t="n">
        <f aca="false">'Fase de grupos'!H72</f>
        <v>1</v>
      </c>
      <c r="D69" s="131" t="n">
        <f aca="false">'Fase de grupos'!I72</f>
        <v>1</v>
      </c>
      <c r="E69" s="1" t="str">
        <f aca="false">'Fase de grupos'!J72</f>
        <v>Túnez</v>
      </c>
      <c r="G69" s="128"/>
      <c r="H69" s="123"/>
      <c r="I69" s="124"/>
      <c r="J69" s="128" t="n">
        <f aca="false">IF(C69&gt;D69,1,0)</f>
        <v>0</v>
      </c>
      <c r="K69" s="123" t="n">
        <f aca="false">IF(C69=D69,1,0)</f>
        <v>1</v>
      </c>
      <c r="L69" s="124" t="n">
        <f aca="false">IF(C69&lt;D69,1,0)</f>
        <v>0</v>
      </c>
      <c r="M69" s="128" t="n">
        <f aca="false">IF(D69&gt;C69,1,0)</f>
        <v>0</v>
      </c>
      <c r="N69" s="123" t="n">
        <f aca="false">IF(D69=C69,1,0)</f>
        <v>1</v>
      </c>
      <c r="O69" s="124" t="n">
        <f aca="false">IF(D69&lt;C69,1,0)</f>
        <v>0</v>
      </c>
      <c r="P69" s="123"/>
      <c r="Q69" s="123"/>
      <c r="R69" s="124"/>
    </row>
    <row r="70" customFormat="false" ht="15.75" hidden="false" customHeight="false" outlineLevel="0" collapsed="false">
      <c r="G70" s="141" t="n">
        <f aca="false">SUM(G64:G69)</f>
        <v>1</v>
      </c>
      <c r="H70" s="145" t="n">
        <f aca="false">SUM(H64:H69)</f>
        <v>2</v>
      </c>
      <c r="I70" s="122" t="n">
        <f aca="false">SUM(I64:I69)</f>
        <v>0</v>
      </c>
      <c r="J70" s="141" t="n">
        <f aca="false">SUM(J64:J69)</f>
        <v>0</v>
      </c>
      <c r="K70" s="145" t="n">
        <f aca="false">SUM(K64:K69)</f>
        <v>1</v>
      </c>
      <c r="L70" s="122" t="n">
        <f aca="false">SUM(L64:L69)</f>
        <v>2</v>
      </c>
      <c r="M70" s="141" t="n">
        <f aca="false">SUM(M64:M69)</f>
        <v>0</v>
      </c>
      <c r="N70" s="145" t="n">
        <f aca="false">SUM(N64:N69)</f>
        <v>2</v>
      </c>
      <c r="O70" s="122" t="n">
        <f aca="false">SUM(O64:O69)</f>
        <v>1</v>
      </c>
      <c r="P70" s="145" t="n">
        <f aca="false">SUM(P64:P69)</f>
        <v>2</v>
      </c>
      <c r="Q70" s="145" t="n">
        <f aca="false">SUM(Q64:Q69)</f>
        <v>1</v>
      </c>
      <c r="R70" s="122" t="n">
        <f aca="false">SUM(R64:R69)</f>
        <v>0</v>
      </c>
    </row>
    <row r="71" customFormat="false" ht="15.75" hidden="false" customHeight="false" outlineLevel="0" collapsed="false"/>
    <row r="72" customFormat="false" ht="15.75" hidden="false" customHeight="false" outlineLevel="0" collapsed="false">
      <c r="G72" s="142" t="str">
        <f aca="false">B74</f>
        <v>Polonia</v>
      </c>
      <c r="H72" s="142"/>
      <c r="I72" s="142"/>
      <c r="J72" s="142" t="str">
        <f aca="false">E74</f>
        <v>Senegal</v>
      </c>
      <c r="K72" s="142"/>
      <c r="L72" s="142"/>
      <c r="M72" s="142" t="str">
        <f aca="false">B75</f>
        <v>Colombia</v>
      </c>
      <c r="N72" s="142"/>
      <c r="O72" s="142"/>
      <c r="P72" s="127" t="str">
        <f aca="false">E75</f>
        <v>Japón</v>
      </c>
      <c r="Q72" s="127"/>
      <c r="R72" s="127"/>
      <c r="U72" s="23"/>
      <c r="V72" s="23"/>
      <c r="W72" s="23"/>
      <c r="X72" s="23"/>
      <c r="Y72" s="23"/>
      <c r="Z72" s="23"/>
      <c r="AA72" s="23"/>
      <c r="AB72" s="23"/>
      <c r="AC72" s="115"/>
      <c r="AD72" s="115"/>
      <c r="AE72" s="115"/>
      <c r="AF72" s="115"/>
      <c r="AG72" s="115"/>
      <c r="AH72" s="115"/>
    </row>
    <row r="73" customFormat="false" ht="15.75" hidden="false" customHeight="false" outlineLevel="0" collapsed="false">
      <c r="G73" s="121" t="s">
        <v>223</v>
      </c>
      <c r="H73" s="121" t="s">
        <v>224</v>
      </c>
      <c r="I73" s="122" t="s">
        <v>225</v>
      </c>
      <c r="J73" s="121" t="s">
        <v>223</v>
      </c>
      <c r="K73" s="121" t="s">
        <v>224</v>
      </c>
      <c r="L73" s="122" t="s">
        <v>225</v>
      </c>
      <c r="M73" s="121" t="s">
        <v>223</v>
      </c>
      <c r="N73" s="121" t="s">
        <v>224</v>
      </c>
      <c r="O73" s="122" t="s">
        <v>225</v>
      </c>
      <c r="P73" s="121" t="s">
        <v>223</v>
      </c>
      <c r="Q73" s="121" t="s">
        <v>224</v>
      </c>
      <c r="R73" s="122" t="s">
        <v>225</v>
      </c>
      <c r="V73" s="125" t="s">
        <v>55</v>
      </c>
      <c r="W73" s="126" t="s">
        <v>56</v>
      </c>
      <c r="X73" s="126" t="s">
        <v>57</v>
      </c>
      <c r="Y73" s="126" t="s">
        <v>58</v>
      </c>
      <c r="Z73" s="126" t="s">
        <v>59</v>
      </c>
      <c r="AA73" s="127"/>
      <c r="AB73" s="127" t="s">
        <v>61</v>
      </c>
    </row>
    <row r="74" customFormat="false" ht="15" hidden="false" customHeight="false" outlineLevel="0" collapsed="false">
      <c r="B74" s="1" t="str">
        <f aca="false">'Fase de grupos'!G77</f>
        <v>Polonia</v>
      </c>
      <c r="C74" s="125" t="n">
        <f aca="false">'Fase de grupos'!H77</f>
        <v>2</v>
      </c>
      <c r="D74" s="127" t="n">
        <f aca="false">'Fase de grupos'!I77</f>
        <v>0</v>
      </c>
      <c r="E74" s="1" t="str">
        <f aca="false">'Fase de grupos'!J77</f>
        <v>Senegal</v>
      </c>
      <c r="G74" s="128" t="n">
        <f aca="false">IF(C74&gt;D74,1,0)</f>
        <v>1</v>
      </c>
      <c r="H74" s="123" t="n">
        <f aca="false">IF(C74=D74,1,0)</f>
        <v>0</v>
      </c>
      <c r="I74" s="124" t="n">
        <f aca="false">IF(C74&lt;D74,1,0)</f>
        <v>0</v>
      </c>
      <c r="J74" s="128" t="n">
        <f aca="false">IF(D74&gt;C74,1,0)</f>
        <v>0</v>
      </c>
      <c r="K74" s="123" t="n">
        <f aca="false">IF(D74=C74,1,0)</f>
        <v>0</v>
      </c>
      <c r="L74" s="124" t="n">
        <f aca="false">IF(D74&lt;C74,1,0)</f>
        <v>1</v>
      </c>
      <c r="M74" s="128"/>
      <c r="N74" s="123"/>
      <c r="O74" s="124"/>
      <c r="P74" s="123"/>
      <c r="Q74" s="123"/>
      <c r="R74" s="124"/>
      <c r="T74" s="0" t="n">
        <v>1</v>
      </c>
      <c r="U74" s="125" t="str">
        <f aca="false">G72</f>
        <v>Polonia</v>
      </c>
      <c r="V74" s="125" t="n">
        <f aca="false">G80</f>
        <v>2</v>
      </c>
      <c r="W74" s="126" t="n">
        <f aca="false">H80</f>
        <v>0</v>
      </c>
      <c r="X74" s="126" t="n">
        <f aca="false">I80</f>
        <v>1</v>
      </c>
      <c r="Y74" s="126" t="n">
        <f aca="false">C74+C76+C78</f>
        <v>4</v>
      </c>
      <c r="Z74" s="126" t="n">
        <f aca="false">D74+D76+D78</f>
        <v>2</v>
      </c>
      <c r="AA74" s="126" t="n">
        <f aca="false">Y74-Z74</f>
        <v>2</v>
      </c>
      <c r="AB74" s="142" t="n">
        <f aca="false">3*V74+W74</f>
        <v>6</v>
      </c>
      <c r="AD74" s="0" t="n">
        <f aca="false">IF(OR(AB74&gt;AB75,AND(AB74=AB75,AA74&gt;AA75),AND(AB74=AB75,AA74=AA75,Y74&gt;Y75)),1,0)</f>
        <v>1</v>
      </c>
      <c r="AE74" s="0" t="n">
        <f aca="false">IF(OR(AB74&gt;AB76,AND(AB74=AB76,AA74&gt;AA76),AND(AB74=AB76,AA74=AA76,Y74&gt;Y76)),1,0)</f>
        <v>0</v>
      </c>
      <c r="AF74" s="0" t="n">
        <f aca="false">IF(OR(AB74&gt;AB77,AND(AB74=AB77,AA74&gt;AA77),AND(AB74=AB77,AA74=AA77,Y74&gt;Y77)),1,0)</f>
        <v>1</v>
      </c>
      <c r="AH74" s="0" t="n">
        <f aca="false">SUM(AD74:AF74)</f>
        <v>2</v>
      </c>
      <c r="AJ74" s="0" t="n">
        <f aca="false"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2</v>
      </c>
    </row>
    <row r="75" customFormat="false" ht="15" hidden="false" customHeight="false" outlineLevel="0" collapsed="false">
      <c r="B75" s="1" t="str">
        <f aca="false">'Fase de grupos'!G78</f>
        <v>Colombia</v>
      </c>
      <c r="C75" s="128" t="n">
        <f aca="false">'Fase de grupos'!H78</f>
        <v>3</v>
      </c>
      <c r="D75" s="124" t="n">
        <f aca="false">'Fase de grupos'!I78</f>
        <v>1</v>
      </c>
      <c r="E75" s="1" t="str">
        <f aca="false">'Fase de grupos'!J78</f>
        <v>Japón</v>
      </c>
      <c r="G75" s="128"/>
      <c r="H75" s="123"/>
      <c r="I75" s="124"/>
      <c r="J75" s="128"/>
      <c r="K75" s="123"/>
      <c r="L75" s="124"/>
      <c r="M75" s="128" t="n">
        <f aca="false">IF(C75&gt;D75,1,0)</f>
        <v>1</v>
      </c>
      <c r="N75" s="123" t="n">
        <f aca="false">IF(C75=D75,1,0)</f>
        <v>0</v>
      </c>
      <c r="O75" s="124" t="n">
        <f aca="false">IF(C75&lt;D75,1,0)</f>
        <v>0</v>
      </c>
      <c r="P75" s="123" t="n">
        <f aca="false">IF(D75&gt;C75,1,0)</f>
        <v>0</v>
      </c>
      <c r="Q75" s="123" t="n">
        <f aca="false">IF(D75=C75,1,0)</f>
        <v>0</v>
      </c>
      <c r="R75" s="124" t="n">
        <f aca="false">IF(D75&lt;C75,1,0)</f>
        <v>1</v>
      </c>
      <c r="T75" s="0" t="n">
        <v>2</v>
      </c>
      <c r="U75" s="128" t="str">
        <f aca="false">J72</f>
        <v>Senegal</v>
      </c>
      <c r="V75" s="128" t="n">
        <f aca="false">J80</f>
        <v>0</v>
      </c>
      <c r="W75" s="123" t="n">
        <f aca="false">K80</f>
        <v>1</v>
      </c>
      <c r="X75" s="123" t="n">
        <f aca="false">L80</f>
        <v>2</v>
      </c>
      <c r="Y75" s="123" t="n">
        <f aca="false">D74+C77+C79</f>
        <v>3</v>
      </c>
      <c r="Z75" s="123" t="n">
        <f aca="false">C74+D77+D79</f>
        <v>7</v>
      </c>
      <c r="AA75" s="123" t="n">
        <f aca="false">Y75-Z75</f>
        <v>-4</v>
      </c>
      <c r="AB75" s="143" t="n">
        <f aca="false">3*V75+W75</f>
        <v>1</v>
      </c>
      <c r="AD75" s="0" t="n">
        <f aca="false">IF(OR(AB75&gt;AB74,AND(AB75=AB74,AA75&gt;AA74),AND(AB75=AB74,AA75=AA74,Y75&gt;Y74)),1,0)</f>
        <v>0</v>
      </c>
      <c r="AE75" s="0" t="n">
        <f aca="false">IF(OR(AB75&gt;AB76,AND(AB75=AB76,AA75&gt;AA76),AND(AB75=AB76,AA75=AA76,Y75&gt;Y76)),1,0)</f>
        <v>0</v>
      </c>
      <c r="AF75" s="0" t="n">
        <f aca="false">IF(OR(AB75&gt;AB77,AND(AB75=AB77,AA75&gt;AA77),AND(AB75=AB77,AA75=AA77,Y75&gt;Y77)),1,0)</f>
        <v>0</v>
      </c>
      <c r="AH75" s="0" t="n">
        <f aca="false">SUM(AD75:AF75)</f>
        <v>0</v>
      </c>
      <c r="AJ75" s="0" t="n">
        <f aca="false"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0</v>
      </c>
    </row>
    <row r="76" customFormat="false" ht="15" hidden="false" customHeight="false" outlineLevel="0" collapsed="false">
      <c r="B76" s="1" t="str">
        <f aca="false">'Fase de grupos'!G79</f>
        <v>Polonia</v>
      </c>
      <c r="C76" s="128" t="n">
        <f aca="false">'Fase de grupos'!H79</f>
        <v>1</v>
      </c>
      <c r="D76" s="124" t="n">
        <f aca="false">'Fase de grupos'!I79</f>
        <v>2</v>
      </c>
      <c r="E76" s="1" t="str">
        <f aca="false">'Fase de grupos'!J79</f>
        <v>Colombia</v>
      </c>
      <c r="G76" s="128" t="n">
        <f aca="false">IF(C76&gt;D76,1,0)</f>
        <v>0</v>
      </c>
      <c r="H76" s="123" t="n">
        <f aca="false">IF(C76=D76,1,0)</f>
        <v>0</v>
      </c>
      <c r="I76" s="124" t="n">
        <f aca="false">IF(C76&lt;D76,1,0)</f>
        <v>1</v>
      </c>
      <c r="J76" s="128"/>
      <c r="K76" s="123"/>
      <c r="L76" s="124"/>
      <c r="M76" s="128" t="n">
        <f aca="false">IF(D76&gt;C76,1,0)</f>
        <v>1</v>
      </c>
      <c r="N76" s="123" t="n">
        <f aca="false">IF(D76=C76,1,0)</f>
        <v>0</v>
      </c>
      <c r="O76" s="124" t="n">
        <f aca="false">IF(D76&lt;C76,1,0)</f>
        <v>0</v>
      </c>
      <c r="P76" s="123"/>
      <c r="Q76" s="123"/>
      <c r="R76" s="124"/>
      <c r="T76" s="0" t="n">
        <v>3</v>
      </c>
      <c r="U76" s="128" t="str">
        <f aca="false">M72</f>
        <v>Colombia</v>
      </c>
      <c r="V76" s="128" t="n">
        <f aca="false">M80</f>
        <v>3</v>
      </c>
      <c r="W76" s="123" t="n">
        <f aca="false">N80</f>
        <v>0</v>
      </c>
      <c r="X76" s="123" t="n">
        <f aca="false">O80</f>
        <v>0</v>
      </c>
      <c r="Y76" s="123" t="n">
        <f aca="false">C75+D76+D79</f>
        <v>8</v>
      </c>
      <c r="Z76" s="123" t="n">
        <f aca="false">D75+C76+C79</f>
        <v>3</v>
      </c>
      <c r="AA76" s="123" t="n">
        <f aca="false">Y76-Z76</f>
        <v>5</v>
      </c>
      <c r="AB76" s="143" t="n">
        <f aca="false">3*V76+W76</f>
        <v>9</v>
      </c>
      <c r="AD76" s="0" t="n">
        <f aca="false">IF(OR(AB76&gt;AB74,AND(AB76=AB74,AA76&gt;AA74),AND(AB76=AB74,AA76=AA74,Y76&gt;Y74)),1,0)</f>
        <v>1</v>
      </c>
      <c r="AE76" s="0" t="n">
        <f aca="false">IF(OR(AB76&gt;AB75,AND(AB76=AB75,AA76&gt;AA75),AND(AB76=AB75,AA76=AA75,Y76&gt;Y75)),1,0)</f>
        <v>1</v>
      </c>
      <c r="AF76" s="0" t="n">
        <f aca="false">IF(OR(AB76&gt;AB77,AND(AB76=AB77,AA76&gt;AA77),AND(AB76=AB77,AA76=AA77,Y76&gt;Y77)),1,0)</f>
        <v>1</v>
      </c>
      <c r="AH76" s="0" t="n">
        <f aca="false">SUM(AD76:AF76)</f>
        <v>3</v>
      </c>
      <c r="AJ76" s="0" t="n">
        <f aca="false"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3</v>
      </c>
    </row>
    <row r="77" customFormat="false" ht="15.75" hidden="false" customHeight="false" outlineLevel="0" collapsed="false">
      <c r="B77" s="1" t="str">
        <f aca="false">'Fase de grupos'!G80</f>
        <v>Senegal</v>
      </c>
      <c r="C77" s="128" t="n">
        <f aca="false">'Fase de grupos'!H80</f>
        <v>2</v>
      </c>
      <c r="D77" s="124" t="n">
        <f aca="false">'Fase de grupos'!I80</f>
        <v>2</v>
      </c>
      <c r="E77" s="1" t="str">
        <f aca="false">'Fase de grupos'!J80</f>
        <v>Japón</v>
      </c>
      <c r="G77" s="128"/>
      <c r="H77" s="123"/>
      <c r="I77" s="124"/>
      <c r="J77" s="128" t="n">
        <f aca="false">IF(C77&gt;D77,1,0)</f>
        <v>0</v>
      </c>
      <c r="K77" s="123" t="n">
        <f aca="false">IF(C77=D77,1,0)</f>
        <v>1</v>
      </c>
      <c r="L77" s="124" t="n">
        <f aca="false">IF(C77&lt;D77,1,0)</f>
        <v>0</v>
      </c>
      <c r="M77" s="128"/>
      <c r="N77" s="123"/>
      <c r="O77" s="124"/>
      <c r="P77" s="123" t="n">
        <f aca="false">IF(D77&gt;C77,1,0)</f>
        <v>0</v>
      </c>
      <c r="Q77" s="123" t="n">
        <f aca="false">IF(D77=C77,1,0)</f>
        <v>1</v>
      </c>
      <c r="R77" s="124" t="n">
        <f aca="false">IF(D77&lt;C77,1,0)</f>
        <v>0</v>
      </c>
      <c r="T77" s="0" t="n">
        <v>4</v>
      </c>
      <c r="U77" s="129" t="str">
        <f aca="false">P72</f>
        <v>Japón</v>
      </c>
      <c r="V77" s="129" t="n">
        <f aca="false">P80</f>
        <v>0</v>
      </c>
      <c r="W77" s="130" t="n">
        <f aca="false">Q80</f>
        <v>1</v>
      </c>
      <c r="X77" s="130" t="n">
        <f aca="false">R80</f>
        <v>2</v>
      </c>
      <c r="Y77" s="130" t="n">
        <f aca="false">D75+D77+D78</f>
        <v>3</v>
      </c>
      <c r="Z77" s="130" t="n">
        <f aca="false">C75+C77+C78</f>
        <v>6</v>
      </c>
      <c r="AA77" s="130" t="n">
        <f aca="false">Y77-Z77</f>
        <v>-3</v>
      </c>
      <c r="AB77" s="144" t="n">
        <f aca="false">3*V77+W77</f>
        <v>1</v>
      </c>
      <c r="AD77" s="0" t="n">
        <f aca="false">IF(OR(AB77&gt;AB74,AND(AB77=AB74,AA77&gt;AA74),AND(AB77=AB74,AA77=AA74,Y77&gt;Y74)),1,0)</f>
        <v>0</v>
      </c>
      <c r="AE77" s="0" t="n">
        <f aca="false">IF(OR(AB77&gt;AB75,AND(AB77=AB75,AA77&gt;AA75),AND(AB77=AB75,AA77=AA75,Y77&gt;Y75)),1,0)</f>
        <v>1</v>
      </c>
      <c r="AF77" s="0" t="n">
        <f aca="false">IF(OR(AB77&gt;AB76,AND(AB77=AB76,AA77&gt;AA76),AND(AB77=AB76,AA77=AA76,Y77&gt;Y76)),1,0)</f>
        <v>0</v>
      </c>
      <c r="AH77" s="0" t="n">
        <f aca="false">SUM(AD77:AF77)</f>
        <v>1</v>
      </c>
      <c r="AJ77" s="0" t="n">
        <f aca="false"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1</v>
      </c>
    </row>
    <row r="78" customFormat="false" ht="15" hidden="false" customHeight="false" outlineLevel="0" collapsed="false">
      <c r="B78" s="1" t="str">
        <f aca="false">'Fase de grupos'!G81</f>
        <v>Polonia</v>
      </c>
      <c r="C78" s="128" t="n">
        <f aca="false">'Fase de grupos'!H81</f>
        <v>1</v>
      </c>
      <c r="D78" s="124" t="n">
        <f aca="false">'Fase de grupos'!I81</f>
        <v>0</v>
      </c>
      <c r="E78" s="1" t="str">
        <f aca="false">'Fase de grupos'!J81</f>
        <v>Japón</v>
      </c>
      <c r="G78" s="128" t="n">
        <f aca="false">IF(C78&gt;D78,1,0)</f>
        <v>1</v>
      </c>
      <c r="H78" s="123" t="n">
        <f aca="false">IF(C78=D78,1,0)</f>
        <v>0</v>
      </c>
      <c r="I78" s="124" t="n">
        <f aca="false">IF(C78&lt;D78,1,0)</f>
        <v>0</v>
      </c>
      <c r="J78" s="128"/>
      <c r="K78" s="123"/>
      <c r="L78" s="124"/>
      <c r="M78" s="128"/>
      <c r="N78" s="123"/>
      <c r="O78" s="124"/>
      <c r="P78" s="123" t="n">
        <f aca="false">IF(D78&gt;C78,1,0)</f>
        <v>0</v>
      </c>
      <c r="Q78" s="123" t="n">
        <f aca="false">IF(D78=C78,1,0)</f>
        <v>0</v>
      </c>
      <c r="R78" s="124" t="n">
        <f aca="false">IF(D78&lt;C78,1,0)</f>
        <v>1</v>
      </c>
    </row>
    <row r="79" customFormat="false" ht="15.75" hidden="false" customHeight="false" outlineLevel="0" collapsed="false">
      <c r="B79" s="1" t="str">
        <f aca="false">'Fase de grupos'!G82</f>
        <v>Senegal</v>
      </c>
      <c r="C79" s="129" t="n">
        <f aca="false">'Fase de grupos'!H82</f>
        <v>1</v>
      </c>
      <c r="D79" s="131" t="n">
        <f aca="false">'Fase de grupos'!I82</f>
        <v>3</v>
      </c>
      <c r="E79" s="1" t="str">
        <f aca="false">'Fase de grupos'!J82</f>
        <v>Colombia</v>
      </c>
      <c r="G79" s="128"/>
      <c r="H79" s="123"/>
      <c r="I79" s="124"/>
      <c r="J79" s="128" t="n">
        <f aca="false">IF(C79&gt;D79,1,0)</f>
        <v>0</v>
      </c>
      <c r="K79" s="123" t="n">
        <f aca="false">IF(C79=D79,1,0)</f>
        <v>0</v>
      </c>
      <c r="L79" s="124" t="n">
        <f aca="false">IF(C79&lt;D79,1,0)</f>
        <v>1</v>
      </c>
      <c r="M79" s="128" t="n">
        <f aca="false">IF(D79&gt;C79,1,0)</f>
        <v>1</v>
      </c>
      <c r="N79" s="123" t="n">
        <f aca="false">IF(D79=C79,1,0)</f>
        <v>0</v>
      </c>
      <c r="O79" s="124" t="n">
        <f aca="false">IF(D79&lt;C79,1,0)</f>
        <v>0</v>
      </c>
      <c r="P79" s="123"/>
      <c r="Q79" s="123"/>
      <c r="R79" s="124"/>
    </row>
    <row r="80" customFormat="false" ht="15.75" hidden="false" customHeight="false" outlineLevel="0" collapsed="false">
      <c r="G80" s="141" t="n">
        <f aca="false">SUM(G74:G79)</f>
        <v>2</v>
      </c>
      <c r="H80" s="145" t="n">
        <f aca="false">SUM(H74:H79)</f>
        <v>0</v>
      </c>
      <c r="I80" s="122" t="n">
        <f aca="false">SUM(I74:I79)</f>
        <v>1</v>
      </c>
      <c r="J80" s="141" t="n">
        <f aca="false">SUM(J74:J79)</f>
        <v>0</v>
      </c>
      <c r="K80" s="145" t="n">
        <f aca="false">SUM(K74:K79)</f>
        <v>1</v>
      </c>
      <c r="L80" s="122" t="n">
        <f aca="false">SUM(L74:L79)</f>
        <v>2</v>
      </c>
      <c r="M80" s="141" t="n">
        <f aca="false">SUM(M74:M79)</f>
        <v>3</v>
      </c>
      <c r="N80" s="145" t="n">
        <f aca="false">SUM(N74:N79)</f>
        <v>0</v>
      </c>
      <c r="O80" s="122" t="n">
        <f aca="false">SUM(O74:O79)</f>
        <v>0</v>
      </c>
      <c r="P80" s="145" t="n">
        <f aca="false">SUM(P74:P79)</f>
        <v>0</v>
      </c>
      <c r="Q80" s="145" t="n">
        <f aca="false">SUM(Q74:Q79)</f>
        <v>1</v>
      </c>
      <c r="R80" s="122" t="n">
        <f aca="false">SUM(R74:R79)</f>
        <v>2</v>
      </c>
    </row>
  </sheetData>
  <sheetProtection sheet="true" objects="true" scenarios="true"/>
  <mergeCells count="32">
    <mergeCell ref="G2:I2"/>
    <mergeCell ref="J2:L2"/>
    <mergeCell ref="M2:O2"/>
    <mergeCell ref="P2:R2"/>
    <mergeCell ref="G12:I12"/>
    <mergeCell ref="J12:L12"/>
    <mergeCell ref="M12:O12"/>
    <mergeCell ref="P12:R12"/>
    <mergeCell ref="G22:I22"/>
    <mergeCell ref="J22:L22"/>
    <mergeCell ref="M22:O22"/>
    <mergeCell ref="P22:R22"/>
    <mergeCell ref="G32:I32"/>
    <mergeCell ref="J32:L32"/>
    <mergeCell ref="M32:O32"/>
    <mergeCell ref="P32:R32"/>
    <mergeCell ref="G42:I42"/>
    <mergeCell ref="J42:L42"/>
    <mergeCell ref="M42:O42"/>
    <mergeCell ref="P42:R42"/>
    <mergeCell ref="G52:I52"/>
    <mergeCell ref="J52:L52"/>
    <mergeCell ref="M52:O52"/>
    <mergeCell ref="P52:R52"/>
    <mergeCell ref="G62:I62"/>
    <mergeCell ref="J62:L62"/>
    <mergeCell ref="M62:O62"/>
    <mergeCell ref="P62:R62"/>
    <mergeCell ref="G72:I72"/>
    <mergeCell ref="J72:L72"/>
    <mergeCell ref="M72:O72"/>
    <mergeCell ref="P72:R7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LibreOffice/5.4.5.1$Linux_X86_64 LibreOffice_project/40m0$Build-1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2010-03-03T16:28:09Z</dcterms:created>
  <dc:creator>Usuario</dc:creator>
  <dc:description/>
  <dc:language>en-US</dc:language>
  <cp:lastModifiedBy/>
  <dcterms:modified xsi:type="dcterms:W3CDTF">2018-06-13T19:04:51Z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