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Pencas Argos\"/>
    </mc:Choice>
  </mc:AlternateContent>
  <bookViews>
    <workbookView xWindow="0" yWindow="0" windowWidth="20490" windowHeight="775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/>
  <c r="C79" i="3"/>
  <c r="D78" i="3"/>
  <c r="C78" i="3"/>
  <c r="D77" i="3"/>
  <c r="C77" i="3"/>
  <c r="R77" i="3"/>
  <c r="D76" i="3"/>
  <c r="C76" i="3"/>
  <c r="D75" i="3"/>
  <c r="C75" i="3"/>
  <c r="D74" i="3"/>
  <c r="Z74" i="3"/>
  <c r="C74" i="3"/>
  <c r="Y74" i="3"/>
  <c r="D69" i="3"/>
  <c r="C69" i="3"/>
  <c r="D68" i="3"/>
  <c r="C68" i="3"/>
  <c r="I68" i="3" s="1"/>
  <c r="D67" i="3"/>
  <c r="C67" i="3"/>
  <c r="D66" i="3"/>
  <c r="C66" i="3"/>
  <c r="D65" i="3"/>
  <c r="C65" i="3"/>
  <c r="E64" i="3"/>
  <c r="J62" i="3" s="1"/>
  <c r="U65" i="3" s="1"/>
  <c r="D64" i="3"/>
  <c r="C64" i="3"/>
  <c r="D59" i="3"/>
  <c r="C59" i="3"/>
  <c r="D58" i="3"/>
  <c r="C58" i="3"/>
  <c r="D57" i="3"/>
  <c r="C57" i="3"/>
  <c r="B57" i="3"/>
  <c r="D56" i="3"/>
  <c r="C56" i="3"/>
  <c r="G56" i="3"/>
  <c r="D55" i="3"/>
  <c r="C55" i="3"/>
  <c r="D54" i="3"/>
  <c r="C54" i="3"/>
  <c r="D49" i="3"/>
  <c r="C49" i="3"/>
  <c r="D48" i="3"/>
  <c r="C48" i="3"/>
  <c r="B48" i="3"/>
  <c r="D47" i="3"/>
  <c r="C47" i="3"/>
  <c r="D46" i="3"/>
  <c r="C46" i="3"/>
  <c r="M46" i="3" s="1"/>
  <c r="D45" i="3"/>
  <c r="C45" i="3"/>
  <c r="D44" i="3"/>
  <c r="C44" i="3"/>
  <c r="D39" i="3"/>
  <c r="C39" i="3"/>
  <c r="D38" i="3"/>
  <c r="C38" i="3"/>
  <c r="D37" i="3"/>
  <c r="C37" i="3"/>
  <c r="D36" i="3"/>
  <c r="C36" i="3"/>
  <c r="D35" i="3"/>
  <c r="Y37" i="3"/>
  <c r="C35" i="3"/>
  <c r="B35" i="3"/>
  <c r="M32" i="3" s="1"/>
  <c r="U36" i="3" s="1"/>
  <c r="D34" i="3"/>
  <c r="C34" i="3"/>
  <c r="J82" i="2"/>
  <c r="G82" i="2"/>
  <c r="B79" i="3" s="1"/>
  <c r="J81" i="2"/>
  <c r="G81" i="2"/>
  <c r="C52" i="7" s="1"/>
  <c r="J80" i="2"/>
  <c r="G80" i="2"/>
  <c r="B77" i="3" s="1"/>
  <c r="J79" i="2"/>
  <c r="G79" i="2"/>
  <c r="C34" i="7" s="1"/>
  <c r="J78" i="2"/>
  <c r="G78" i="2"/>
  <c r="B75" i="3" s="1"/>
  <c r="M72" i="3" s="1"/>
  <c r="U76" i="3" s="1"/>
  <c r="J77" i="2"/>
  <c r="G77" i="2"/>
  <c r="C16" i="7" s="1"/>
  <c r="J72" i="2"/>
  <c r="G72" i="2"/>
  <c r="B69" i="3" s="1"/>
  <c r="J71" i="2"/>
  <c r="F50" i="7" s="1"/>
  <c r="G71" i="2"/>
  <c r="C50" i="7" s="1"/>
  <c r="J70" i="2"/>
  <c r="G70" i="2"/>
  <c r="B67" i="3" s="1"/>
  <c r="J69" i="2"/>
  <c r="F32" i="7" s="1"/>
  <c r="G69" i="2"/>
  <c r="C32" i="7" s="1"/>
  <c r="J68" i="2"/>
  <c r="G68" i="2"/>
  <c r="B65" i="3" s="1"/>
  <c r="M62" i="3" s="1"/>
  <c r="U66" i="3" s="1"/>
  <c r="J67" i="2"/>
  <c r="F14" i="7" s="1"/>
  <c r="G67" i="2"/>
  <c r="C14" i="7" s="1"/>
  <c r="J62" i="2"/>
  <c r="G62" i="2"/>
  <c r="C49" i="7" s="1"/>
  <c r="J61" i="2"/>
  <c r="G61" i="2"/>
  <c r="C48" i="7" s="1"/>
  <c r="J60" i="2"/>
  <c r="G60" i="2"/>
  <c r="C31" i="7" s="1"/>
  <c r="J59" i="2"/>
  <c r="G59" i="2"/>
  <c r="C30" i="7" s="1"/>
  <c r="J58" i="2"/>
  <c r="G58" i="2"/>
  <c r="B55" i="3" s="1"/>
  <c r="M52" i="3" s="1"/>
  <c r="U56" i="3" s="1"/>
  <c r="J57" i="2"/>
  <c r="F12" i="7" s="1"/>
  <c r="G57" i="2"/>
  <c r="C12" i="7" s="1"/>
  <c r="J52" i="2"/>
  <c r="G52" i="2"/>
  <c r="B49" i="3" s="1"/>
  <c r="J51" i="2"/>
  <c r="G51" i="2"/>
  <c r="C46" i="7" s="1"/>
  <c r="J50" i="2"/>
  <c r="G50" i="2"/>
  <c r="C29" i="7" s="1"/>
  <c r="J49" i="2"/>
  <c r="G49" i="2"/>
  <c r="C28" i="7" s="1"/>
  <c r="J48" i="2"/>
  <c r="G48" i="2"/>
  <c r="C11" i="7" s="1"/>
  <c r="J47" i="2"/>
  <c r="G47" i="2"/>
  <c r="C10" i="7" s="1"/>
  <c r="J42" i="2"/>
  <c r="G42" i="2"/>
  <c r="B39" i="3" s="1"/>
  <c r="J41" i="2"/>
  <c r="F44" i="7" s="1"/>
  <c r="G41" i="2"/>
  <c r="C44" i="7" s="1"/>
  <c r="J40" i="2"/>
  <c r="G40" i="2"/>
  <c r="B37" i="3" s="1"/>
  <c r="J39" i="2"/>
  <c r="G39" i="2"/>
  <c r="C26" i="7" s="1"/>
  <c r="J38" i="2"/>
  <c r="G38" i="2"/>
  <c r="C9" i="7" s="1"/>
  <c r="J37" i="2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E25" i="3" s="1"/>
  <c r="G28" i="2"/>
  <c r="C7" i="7"/>
  <c r="J27" i="2"/>
  <c r="F6" i="7"/>
  <c r="G27" i="2"/>
  <c r="C6" i="7"/>
  <c r="J22" i="2"/>
  <c r="E19" i="3"/>
  <c r="G22" i="2"/>
  <c r="B19" i="3"/>
  <c r="J21" i="2"/>
  <c r="F40" i="7"/>
  <c r="G21" i="2"/>
  <c r="C40" i="7"/>
  <c r="J20" i="2"/>
  <c r="F23" i="7"/>
  <c r="G20" i="2"/>
  <c r="C23" i="7"/>
  <c r="J19" i="2"/>
  <c r="F22" i="7"/>
  <c r="G19" i="2"/>
  <c r="C22" i="7"/>
  <c r="J18" i="2"/>
  <c r="F5" i="7"/>
  <c r="G18" i="2"/>
  <c r="C5" i="7"/>
  <c r="J17" i="2"/>
  <c r="F4" i="7"/>
  <c r="G17" i="2"/>
  <c r="C4" i="7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/>
  <c r="J11" i="2"/>
  <c r="E8" i="3"/>
  <c r="G12" i="2"/>
  <c r="B9" i="3"/>
  <c r="G11" i="2"/>
  <c r="C38" i="7"/>
  <c r="G10" i="2"/>
  <c r="C21" i="7"/>
  <c r="J10" i="2"/>
  <c r="F21" i="7"/>
  <c r="J9" i="2"/>
  <c r="F20" i="7"/>
  <c r="G9" i="2"/>
  <c r="C20" i="7"/>
  <c r="J8" i="2"/>
  <c r="E5" i="3"/>
  <c r="P2" i="3" s="1"/>
  <c r="U7" i="3"/>
  <c r="G8" i="2"/>
  <c r="B5" i="3"/>
  <c r="M2" i="3" s="1"/>
  <c r="U6" i="3" s="1"/>
  <c r="J7" i="2"/>
  <c r="F2" i="7"/>
  <c r="G7" i="2"/>
  <c r="C2" i="7"/>
  <c r="P22" i="3"/>
  <c r="U27" i="3" s="1"/>
  <c r="F7" i="7"/>
  <c r="B34" i="3"/>
  <c r="G32" i="3" s="1"/>
  <c r="U34" i="3" s="1"/>
  <c r="B38" i="3"/>
  <c r="B64" i="3"/>
  <c r="G62" i="3"/>
  <c r="U64" i="3" s="1"/>
  <c r="B66" i="3"/>
  <c r="B68" i="3"/>
  <c r="B74" i="3"/>
  <c r="G72" i="3" s="1"/>
  <c r="U74" i="3"/>
  <c r="B76" i="3"/>
  <c r="B78" i="3"/>
  <c r="B54" i="3"/>
  <c r="G52" i="3"/>
  <c r="U54" i="3" s="1"/>
  <c r="B56" i="3"/>
  <c r="B44" i="3"/>
  <c r="G42" i="3"/>
  <c r="U44" i="3" s="1"/>
  <c r="B45" i="3"/>
  <c r="M42" i="3" s="1"/>
  <c r="U46" i="3"/>
  <c r="B46" i="3"/>
  <c r="B47" i="3"/>
  <c r="B58" i="3"/>
  <c r="B59" i="3"/>
  <c r="K47" i="3"/>
  <c r="Z35" i="3"/>
  <c r="O35" i="3"/>
  <c r="L37" i="3"/>
  <c r="I76" i="3"/>
  <c r="R75" i="3"/>
  <c r="J69" i="3"/>
  <c r="Q68" i="3"/>
  <c r="I66" i="3"/>
  <c r="I56" i="3"/>
  <c r="G54" i="3"/>
  <c r="P48" i="3"/>
  <c r="I46" i="3"/>
  <c r="L39" i="3"/>
  <c r="K34" i="3"/>
  <c r="Y27" i="3"/>
  <c r="G66" i="3"/>
  <c r="R68" i="3"/>
  <c r="K59" i="3"/>
  <c r="G44" i="3"/>
  <c r="G50" i="3" s="1"/>
  <c r="V44" i="3" s="1"/>
  <c r="O45" i="3"/>
  <c r="I48" i="3"/>
  <c r="Q38" i="3"/>
  <c r="O39" i="3"/>
  <c r="M39" i="3"/>
  <c r="P78" i="3"/>
  <c r="Q77" i="3"/>
  <c r="Z66" i="3"/>
  <c r="N69" i="3"/>
  <c r="Y66" i="3"/>
  <c r="AA66" i="3" s="1"/>
  <c r="G68" i="3"/>
  <c r="P68" i="3"/>
  <c r="Z64" i="3"/>
  <c r="M66" i="3"/>
  <c r="N66" i="3"/>
  <c r="J64" i="3"/>
  <c r="L59" i="3"/>
  <c r="I58" i="3"/>
  <c r="P58" i="3"/>
  <c r="L57" i="3"/>
  <c r="Z57" i="3"/>
  <c r="K57" i="3"/>
  <c r="N56" i="3"/>
  <c r="M56" i="3"/>
  <c r="O55" i="3"/>
  <c r="Y55" i="3"/>
  <c r="K54" i="3"/>
  <c r="G48" i="3"/>
  <c r="Z44" i="3"/>
  <c r="AA44" i="3" s="1"/>
  <c r="Q48" i="3"/>
  <c r="Z47" i="3"/>
  <c r="L47" i="3"/>
  <c r="N46" i="3"/>
  <c r="G46" i="3"/>
  <c r="J39" i="3"/>
  <c r="N39" i="3"/>
  <c r="K39" i="3"/>
  <c r="H38" i="3"/>
  <c r="I38" i="3"/>
  <c r="G38" i="3"/>
  <c r="R38" i="3"/>
  <c r="P38" i="3"/>
  <c r="Y35" i="3"/>
  <c r="P37" i="3"/>
  <c r="Q37" i="3"/>
  <c r="Y36" i="3"/>
  <c r="P35" i="3"/>
  <c r="N35" i="3"/>
  <c r="R35" i="3"/>
  <c r="M35" i="3"/>
  <c r="Q35" i="3"/>
  <c r="Z34" i="3"/>
  <c r="G34" i="3"/>
  <c r="H34" i="3"/>
  <c r="L34" i="3"/>
  <c r="I34" i="3"/>
  <c r="J34" i="3"/>
  <c r="AA74" i="3"/>
  <c r="G74" i="3"/>
  <c r="K74" i="3"/>
  <c r="O75" i="3"/>
  <c r="N76" i="3"/>
  <c r="L77" i="3"/>
  <c r="Y77" i="3"/>
  <c r="Q78" i="3"/>
  <c r="H74" i="3"/>
  <c r="L74" i="3"/>
  <c r="P75" i="3"/>
  <c r="Z75" i="3"/>
  <c r="H76" i="3"/>
  <c r="P77" i="3"/>
  <c r="H78" i="3"/>
  <c r="I74" i="3"/>
  <c r="M75" i="3"/>
  <c r="Q75" i="3"/>
  <c r="Y76" i="3"/>
  <c r="J77" i="3"/>
  <c r="J74" i="3"/>
  <c r="N75" i="3"/>
  <c r="K77" i="3"/>
  <c r="N65" i="3"/>
  <c r="O65" i="3"/>
  <c r="O70" i="3" s="1"/>
  <c r="X66" i="3" s="1"/>
  <c r="H64" i="3"/>
  <c r="P65" i="3"/>
  <c r="H66" i="3"/>
  <c r="O66" i="3"/>
  <c r="P67" i="3"/>
  <c r="H68" i="3"/>
  <c r="M69" i="3"/>
  <c r="R65" i="3"/>
  <c r="K69" i="3"/>
  <c r="O69" i="3"/>
  <c r="Y65" i="3"/>
  <c r="L69" i="3"/>
  <c r="M65" i="3"/>
  <c r="M70" i="3" s="1"/>
  <c r="V66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R58" i="3"/>
  <c r="Y56" i="3"/>
  <c r="J54" i="3"/>
  <c r="Y44" i="3"/>
  <c r="I44" i="3"/>
  <c r="H44" i="3"/>
  <c r="N45" i="3"/>
  <c r="Z46" i="3"/>
  <c r="AA46" i="3" s="1"/>
  <c r="R45" i="3"/>
  <c r="Q45" i="3"/>
  <c r="M45" i="3"/>
  <c r="P45" i="3"/>
  <c r="P50" i="3" s="1"/>
  <c r="V47" i="3" s="1"/>
  <c r="M49" i="3"/>
  <c r="R47" i="3"/>
  <c r="Q47" i="3"/>
  <c r="J47" i="3"/>
  <c r="P47" i="3"/>
  <c r="Y47" i="3"/>
  <c r="H46" i="3"/>
  <c r="O46" i="3"/>
  <c r="H48" i="3"/>
  <c r="H50" i="3" s="1"/>
  <c r="R48" i="3"/>
  <c r="Y46" i="3"/>
  <c r="J44" i="3"/>
  <c r="E18" i="3"/>
  <c r="N5" i="3"/>
  <c r="B15" i="3"/>
  <c r="M12" i="3" s="1"/>
  <c r="U16" i="3" s="1"/>
  <c r="P15" i="3"/>
  <c r="M26" i="3"/>
  <c r="M30" i="3" s="1"/>
  <c r="M9" i="3"/>
  <c r="E29" i="3"/>
  <c r="R5" i="3"/>
  <c r="Q27" i="3"/>
  <c r="G6" i="3"/>
  <c r="J17" i="3"/>
  <c r="O19" i="3"/>
  <c r="E16" i="3"/>
  <c r="B17" i="3"/>
  <c r="B14" i="3"/>
  <c r="G12" i="3"/>
  <c r="U14" i="3"/>
  <c r="H26" i="3"/>
  <c r="M5" i="3"/>
  <c r="Q7" i="3"/>
  <c r="Z15" i="3"/>
  <c r="O15" i="3"/>
  <c r="K17" i="3"/>
  <c r="Q17" i="3"/>
  <c r="P17" i="3"/>
  <c r="L17" i="3"/>
  <c r="Y17" i="3"/>
  <c r="Q15" i="3"/>
  <c r="L19" i="3"/>
  <c r="J29" i="3"/>
  <c r="R27" i="3"/>
  <c r="N25" i="3"/>
  <c r="L7" i="3"/>
  <c r="Z7" i="3"/>
  <c r="Z14" i="3"/>
  <c r="N29" i="3"/>
  <c r="J7" i="3"/>
  <c r="Z5" i="3"/>
  <c r="E14" i="3"/>
  <c r="J12" i="3"/>
  <c r="U15" i="3" s="1"/>
  <c r="N15" i="3"/>
  <c r="E15" i="3"/>
  <c r="P12" i="3"/>
  <c r="U17" i="3" s="1"/>
  <c r="R17" i="3"/>
  <c r="M19" i="3"/>
  <c r="B16" i="3"/>
  <c r="E24" i="3"/>
  <c r="J22" i="3"/>
  <c r="U25" i="3"/>
  <c r="B25" i="3"/>
  <c r="M22" i="3" s="1"/>
  <c r="U26" i="3" s="1"/>
  <c r="E26" i="3"/>
  <c r="B27" i="3"/>
  <c r="E27" i="3"/>
  <c r="Y25" i="3"/>
  <c r="AA25" i="3" s="1"/>
  <c r="R15" i="3"/>
  <c r="K7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I4" i="3"/>
  <c r="Y16" i="3"/>
  <c r="Y15" i="3"/>
  <c r="Q25" i="3"/>
  <c r="O25" i="3"/>
  <c r="L27" i="3"/>
  <c r="L14" i="3"/>
  <c r="L20" i="3" s="1"/>
  <c r="X15" i="3" s="1"/>
  <c r="M16" i="3"/>
  <c r="R18" i="3"/>
  <c r="I24" i="3"/>
  <c r="H24" i="3"/>
  <c r="Z25" i="3"/>
  <c r="G24" i="3"/>
  <c r="J24" i="3"/>
  <c r="L24" i="3"/>
  <c r="P25" i="3"/>
  <c r="M25" i="3"/>
  <c r="R25" i="3"/>
  <c r="K27" i="3"/>
  <c r="P27" i="3"/>
  <c r="J27" i="3"/>
  <c r="P28" i="3"/>
  <c r="O29" i="3"/>
  <c r="K29" i="3"/>
  <c r="Y4" i="3"/>
  <c r="H4" i="3"/>
  <c r="L9" i="3"/>
  <c r="J9" i="3"/>
  <c r="O9" i="3"/>
  <c r="N9" i="3"/>
  <c r="Y7" i="3"/>
  <c r="AA7" i="3" s="1"/>
  <c r="R7" i="3"/>
  <c r="P7" i="3"/>
  <c r="Y6" i="3"/>
  <c r="AA6" i="3" s="1"/>
  <c r="P5" i="3"/>
  <c r="Q5" i="3"/>
  <c r="Y14" i="3"/>
  <c r="AA14" i="3" s="1"/>
  <c r="J19" i="3"/>
  <c r="K19" i="3"/>
  <c r="J14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N70" i="3"/>
  <c r="W66" i="3" s="1"/>
  <c r="AB66" i="3" s="1"/>
  <c r="AA35" i="3"/>
  <c r="L40" i="3"/>
  <c r="X35" i="3" s="1"/>
  <c r="I50" i="3"/>
  <c r="X44" i="3" s="1"/>
  <c r="P40" i="3"/>
  <c r="V37" i="3" s="1"/>
  <c r="L60" i="3"/>
  <c r="X55" i="3" s="1"/>
  <c r="I60" i="3"/>
  <c r="X54" i="3"/>
  <c r="P60" i="3"/>
  <c r="V57" i="3" s="1"/>
  <c r="AA55" i="3"/>
  <c r="O60" i="3"/>
  <c r="X56" i="3" s="1"/>
  <c r="AA56" i="3"/>
  <c r="R50" i="3"/>
  <c r="X47" i="3"/>
  <c r="P80" i="3"/>
  <c r="V77" i="3" s="1"/>
  <c r="Q80" i="3"/>
  <c r="W77" i="3"/>
  <c r="AB77" i="3" s="1"/>
  <c r="H80" i="3"/>
  <c r="W74" i="3" s="1"/>
  <c r="P70" i="3"/>
  <c r="V67" i="3" s="1"/>
  <c r="H70" i="3"/>
  <c r="W64" i="3" s="1"/>
  <c r="AA57" i="3"/>
  <c r="M60" i="3"/>
  <c r="V56" i="3"/>
  <c r="AB56" i="3" s="1"/>
  <c r="N60" i="3"/>
  <c r="W56" i="3" s="1"/>
  <c r="J60" i="3"/>
  <c r="V55" i="3" s="1"/>
  <c r="R60" i="3"/>
  <c r="X57" i="3" s="1"/>
  <c r="AA47" i="3"/>
  <c r="Q50" i="3"/>
  <c r="W47" i="3"/>
  <c r="M50" i="3"/>
  <c r="V46" i="3" s="1"/>
  <c r="W44" i="3"/>
  <c r="AB44" i="3" s="1"/>
  <c r="AA15" i="3"/>
  <c r="M20" i="3"/>
  <c r="V16" i="3" s="1"/>
  <c r="R20" i="3"/>
  <c r="X17" i="3"/>
  <c r="K30" i="3"/>
  <c r="W25" i="3" s="1"/>
  <c r="AA16" i="3"/>
  <c r="J20" i="3"/>
  <c r="V15" i="3" s="1"/>
  <c r="L30" i="3"/>
  <c r="X25" i="3"/>
  <c r="V26" i="3"/>
  <c r="P30" i="3"/>
  <c r="V27" i="3" s="1"/>
  <c r="J30" i="3"/>
  <c r="V25" i="3"/>
  <c r="AB25" i="3"/>
  <c r="F9" i="7" l="1"/>
  <c r="E35" i="3"/>
  <c r="P32" i="3" s="1"/>
  <c r="U37" i="3" s="1"/>
  <c r="F11" i="7"/>
  <c r="E45" i="3"/>
  <c r="P42" i="3" s="1"/>
  <c r="U47" i="3" s="1"/>
  <c r="F13" i="7"/>
  <c r="E55" i="3"/>
  <c r="P52" i="3" s="1"/>
  <c r="U57" i="3" s="1"/>
  <c r="F15" i="7"/>
  <c r="E65" i="3"/>
  <c r="P62" i="3" s="1"/>
  <c r="U67" i="3" s="1"/>
  <c r="F17" i="7"/>
  <c r="E75" i="3"/>
  <c r="P72" i="3" s="1"/>
  <c r="U77" i="3" s="1"/>
  <c r="AF56" i="3"/>
  <c r="F45" i="7"/>
  <c r="E39" i="3"/>
  <c r="F31" i="7"/>
  <c r="E57" i="3"/>
  <c r="F33" i="7"/>
  <c r="E67" i="3"/>
  <c r="F53" i="7"/>
  <c r="E79" i="3"/>
  <c r="F27" i="7"/>
  <c r="E37" i="3"/>
  <c r="F29" i="7"/>
  <c r="E47" i="3"/>
  <c r="F47" i="7"/>
  <c r="E49" i="3"/>
  <c r="F49" i="7"/>
  <c r="E59" i="3"/>
  <c r="F51" i="7"/>
  <c r="E69" i="3"/>
  <c r="F35" i="7"/>
  <c r="E77" i="3"/>
  <c r="K79" i="3"/>
  <c r="K80" i="3" s="1"/>
  <c r="W75" i="3" s="1"/>
  <c r="O79" i="3"/>
  <c r="L79" i="3"/>
  <c r="L80" i="3" s="1"/>
  <c r="X75" i="3" s="1"/>
  <c r="N79" i="3"/>
  <c r="N80" i="3" s="1"/>
  <c r="W76" i="3" s="1"/>
  <c r="Z76" i="3"/>
  <c r="AA76" i="3" s="1"/>
  <c r="J79" i="3"/>
  <c r="J80" i="3" s="1"/>
  <c r="V75" i="3" s="1"/>
  <c r="AB75" i="3" s="1"/>
  <c r="Y75" i="3"/>
  <c r="AA75" i="3" s="1"/>
  <c r="M79" i="3"/>
  <c r="AB47" i="3"/>
  <c r="Q40" i="3"/>
  <c r="W37" i="3" s="1"/>
  <c r="AB37" i="3" s="1"/>
  <c r="Y5" i="3"/>
  <c r="AA5" i="3" s="1"/>
  <c r="L4" i="3"/>
  <c r="L10" i="3" s="1"/>
  <c r="X5" i="3" s="1"/>
  <c r="K4" i="3"/>
  <c r="K10" i="3" s="1"/>
  <c r="W5" i="3" s="1"/>
  <c r="G4" i="3"/>
  <c r="G10" i="3" s="1"/>
  <c r="V4" i="3" s="1"/>
  <c r="Z4" i="3"/>
  <c r="AA4" i="3" s="1"/>
  <c r="J4" i="3"/>
  <c r="J10" i="3" s="1"/>
  <c r="V5" i="3" s="1"/>
  <c r="AB5" i="3" s="1"/>
  <c r="G8" i="3"/>
  <c r="Q8" i="3"/>
  <c r="Q10" i="3" s="1"/>
  <c r="W7" i="3" s="1"/>
  <c r="I8" i="3"/>
  <c r="H8" i="3"/>
  <c r="R8" i="3"/>
  <c r="N6" i="3"/>
  <c r="N10" i="3" s="1"/>
  <c r="W6" i="3" s="1"/>
  <c r="H6" i="3"/>
  <c r="H10" i="3" s="1"/>
  <c r="W4" i="3" s="1"/>
  <c r="M6" i="3"/>
  <c r="M10" i="3" s="1"/>
  <c r="V6" i="3" s="1"/>
  <c r="AB6" i="3" s="1"/>
  <c r="O6" i="3"/>
  <c r="O10" i="3" s="1"/>
  <c r="X6" i="3" s="1"/>
  <c r="I6" i="3"/>
  <c r="G14" i="3"/>
  <c r="K14" i="3"/>
  <c r="K20" i="3" s="1"/>
  <c r="W15" i="3" s="1"/>
  <c r="AB15" i="3" s="1"/>
  <c r="I14" i="3"/>
  <c r="H14" i="3"/>
  <c r="I16" i="3"/>
  <c r="H16" i="3"/>
  <c r="N16" i="3"/>
  <c r="N20" i="3" s="1"/>
  <c r="W16" i="3" s="1"/>
  <c r="AB16" i="3" s="1"/>
  <c r="O16" i="3"/>
  <c r="O20" i="3" s="1"/>
  <c r="X16" i="3" s="1"/>
  <c r="Z17" i="3"/>
  <c r="AA17" i="3" s="1"/>
  <c r="G18" i="3"/>
  <c r="Q18" i="3"/>
  <c r="Q20" i="3" s="1"/>
  <c r="W17" i="3" s="1"/>
  <c r="I18" i="3"/>
  <c r="P18" i="3"/>
  <c r="H18" i="3"/>
  <c r="G26" i="3"/>
  <c r="Y24" i="3"/>
  <c r="AA24" i="3" s="1"/>
  <c r="I26" i="3"/>
  <c r="N26" i="3"/>
  <c r="N30" i="3" s="1"/>
  <c r="W26" i="3" s="1"/>
  <c r="AB26" i="3" s="1"/>
  <c r="O26" i="3"/>
  <c r="O30" i="3" s="1"/>
  <c r="X26" i="3" s="1"/>
  <c r="Z26" i="3"/>
  <c r="AA26" i="3" s="1"/>
  <c r="G28" i="3"/>
  <c r="I28" i="3"/>
  <c r="H28" i="3"/>
  <c r="H30" i="3" s="1"/>
  <c r="W24" i="3" s="1"/>
  <c r="R28" i="3"/>
  <c r="R30" i="3" s="1"/>
  <c r="X27" i="3" s="1"/>
  <c r="Z27" i="3"/>
  <c r="AA27" i="3" s="1"/>
  <c r="Q28" i="3"/>
  <c r="Q30" i="3" s="1"/>
  <c r="W27" i="3" s="1"/>
  <c r="AB27" i="3" s="1"/>
  <c r="R10" i="3"/>
  <c r="X7" i="3" s="1"/>
  <c r="I10" i="3"/>
  <c r="X4" i="3" s="1"/>
  <c r="P20" i="3"/>
  <c r="V17" i="3" s="1"/>
  <c r="AB17" i="3" s="1"/>
  <c r="H40" i="3"/>
  <c r="W34" i="3" s="1"/>
  <c r="Y45" i="3"/>
  <c r="K49" i="3"/>
  <c r="O49" i="3"/>
  <c r="O50" i="3" s="1"/>
  <c r="X46" i="3" s="1"/>
  <c r="N49" i="3"/>
  <c r="N50" i="3" s="1"/>
  <c r="W46" i="3" s="1"/>
  <c r="AB46" i="3" s="1"/>
  <c r="L49" i="3"/>
  <c r="J49" i="3"/>
  <c r="J50" i="3" s="1"/>
  <c r="V45" i="3" s="1"/>
  <c r="AB45" i="3" s="1"/>
  <c r="G16" i="3"/>
  <c r="P8" i="3"/>
  <c r="P10" i="3" s="1"/>
  <c r="V7" i="3" s="1"/>
  <c r="AB7" i="3" s="1"/>
  <c r="N36" i="3"/>
  <c r="N40" i="3" s="1"/>
  <c r="W36" i="3" s="1"/>
  <c r="H36" i="3"/>
  <c r="G36" i="3"/>
  <c r="G40" i="3" s="1"/>
  <c r="V34" i="3" s="1"/>
  <c r="O36" i="3"/>
  <c r="O40" i="3" s="1"/>
  <c r="X36" i="3" s="1"/>
  <c r="M36" i="3"/>
  <c r="M40" i="3" s="1"/>
  <c r="V36" i="3" s="1"/>
  <c r="AB36" i="3" s="1"/>
  <c r="I36" i="3"/>
  <c r="I40" i="3" s="1"/>
  <c r="X34" i="3" s="1"/>
  <c r="Z36" i="3"/>
  <c r="AA36" i="3" s="1"/>
  <c r="Y34" i="3"/>
  <c r="AA34" i="3" s="1"/>
  <c r="K44" i="3"/>
  <c r="K50" i="3" s="1"/>
  <c r="W45" i="3" s="1"/>
  <c r="L44" i="3"/>
  <c r="L50" i="3" s="1"/>
  <c r="X45" i="3" s="1"/>
  <c r="Z45" i="3"/>
  <c r="E54" i="3"/>
  <c r="J52" i="3" s="1"/>
  <c r="U55" i="3" s="1"/>
  <c r="Q65" i="3"/>
  <c r="Z67" i="3"/>
  <c r="E66" i="3"/>
  <c r="G76" i="3"/>
  <c r="O76" i="3"/>
  <c r="M76" i="3"/>
  <c r="M80" i="3" s="1"/>
  <c r="V76" i="3" s="1"/>
  <c r="AB76" i="3" s="1"/>
  <c r="F8" i="7"/>
  <c r="E34" i="3"/>
  <c r="J32" i="3" s="1"/>
  <c r="U35" i="3" s="1"/>
  <c r="F26" i="7"/>
  <c r="E36" i="3"/>
  <c r="F10" i="7"/>
  <c r="E44" i="3"/>
  <c r="J42" i="3" s="1"/>
  <c r="U45" i="3" s="1"/>
  <c r="F28" i="7"/>
  <c r="E46" i="3"/>
  <c r="F46" i="7"/>
  <c r="E48" i="3"/>
  <c r="E56" i="3"/>
  <c r="F30" i="7"/>
  <c r="F48" i="7"/>
  <c r="E58" i="3"/>
  <c r="F16" i="7"/>
  <c r="E74" i="3"/>
  <c r="J72" i="3" s="1"/>
  <c r="U75" i="3" s="1"/>
  <c r="F34" i="7"/>
  <c r="E76" i="3"/>
  <c r="F52" i="7"/>
  <c r="E78" i="3"/>
  <c r="R37" i="3"/>
  <c r="R40" i="3" s="1"/>
  <c r="X37" i="3" s="1"/>
  <c r="K37" i="3"/>
  <c r="K40" i="3" s="1"/>
  <c r="W35" i="3" s="1"/>
  <c r="J37" i="3"/>
  <c r="J40" i="3" s="1"/>
  <c r="V35" i="3" s="1"/>
  <c r="Z37" i="3"/>
  <c r="AA37" i="3" s="1"/>
  <c r="E38" i="3"/>
  <c r="Y64" i="3"/>
  <c r="AA64" i="3" s="1"/>
  <c r="L64" i="3"/>
  <c r="I64" i="3"/>
  <c r="I70" i="3" s="1"/>
  <c r="X64" i="3" s="1"/>
  <c r="G64" i="3"/>
  <c r="G70" i="3" s="1"/>
  <c r="V64" i="3" s="1"/>
  <c r="AB64" i="3" s="1"/>
  <c r="K64" i="3"/>
  <c r="K70" i="3" s="1"/>
  <c r="W65" i="3" s="1"/>
  <c r="Z65" i="3"/>
  <c r="AA65" i="3" s="1"/>
  <c r="E68" i="3"/>
  <c r="I78" i="3"/>
  <c r="I80" i="3" s="1"/>
  <c r="X74" i="3" s="1"/>
  <c r="G78" i="3"/>
  <c r="R78" i="3"/>
  <c r="R80" i="3" s="1"/>
  <c r="X77" i="3" s="1"/>
  <c r="Z77" i="3"/>
  <c r="AA77" i="3" s="1"/>
  <c r="K60" i="3"/>
  <c r="W55" i="3" s="1"/>
  <c r="AB55" i="3" s="1"/>
  <c r="G58" i="3"/>
  <c r="G60" i="3" s="1"/>
  <c r="V54" i="3" s="1"/>
  <c r="AB54" i="3" s="1"/>
  <c r="Z54" i="3"/>
  <c r="AA54" i="3" s="1"/>
  <c r="H58" i="3"/>
  <c r="H60" i="3" s="1"/>
  <c r="W54" i="3" s="1"/>
  <c r="Q58" i="3"/>
  <c r="Q60" i="3" s="1"/>
  <c r="W57" i="3" s="1"/>
  <c r="AB57" i="3" s="1"/>
  <c r="Q67" i="3"/>
  <c r="K67" i="3"/>
  <c r="J67" i="3"/>
  <c r="J70" i="3" s="1"/>
  <c r="V65" i="3" s="1"/>
  <c r="L67" i="3"/>
  <c r="R67" i="3"/>
  <c r="R70" i="3" s="1"/>
  <c r="X67" i="3" s="1"/>
  <c r="Y67" i="3"/>
  <c r="AA67" i="3" s="1"/>
  <c r="B36" i="3"/>
  <c r="C27" i="7"/>
  <c r="C45" i="7"/>
  <c r="C47" i="7"/>
  <c r="C13" i="7"/>
  <c r="C15" i="7"/>
  <c r="C33" i="7"/>
  <c r="C51" i="7"/>
  <c r="C17" i="7"/>
  <c r="C35" i="7"/>
  <c r="C53" i="7"/>
  <c r="AF16" i="3" l="1"/>
  <c r="AE16" i="3"/>
  <c r="AE54" i="3"/>
  <c r="AD54" i="3"/>
  <c r="AF54" i="3"/>
  <c r="AD56" i="3"/>
  <c r="AF7" i="3"/>
  <c r="AE7" i="3"/>
  <c r="AF46" i="3"/>
  <c r="AE46" i="3"/>
  <c r="AD46" i="3"/>
  <c r="AE44" i="3"/>
  <c r="AE27" i="3"/>
  <c r="AF27" i="3"/>
  <c r="AF25" i="3"/>
  <c r="AD55" i="3"/>
  <c r="AF55" i="3"/>
  <c r="AE55" i="3"/>
  <c r="AE56" i="3"/>
  <c r="AE75" i="3"/>
  <c r="AF75" i="3"/>
  <c r="AE77" i="3"/>
  <c r="AF57" i="3"/>
  <c r="AE57" i="3"/>
  <c r="AD57" i="3"/>
  <c r="AE64" i="3"/>
  <c r="AF64" i="3"/>
  <c r="AD66" i="3"/>
  <c r="AB34" i="3"/>
  <c r="AE17" i="3"/>
  <c r="AF17" i="3"/>
  <c r="I30" i="3"/>
  <c r="X24" i="3" s="1"/>
  <c r="G20" i="3"/>
  <c r="V14" i="3" s="1"/>
  <c r="G80" i="3"/>
  <c r="V74" i="3" s="1"/>
  <c r="AB74" i="3" s="1"/>
  <c r="AD75" i="3" s="1"/>
  <c r="AH75" i="3" s="1"/>
  <c r="AF26" i="3"/>
  <c r="AE26" i="3"/>
  <c r="AF15" i="3"/>
  <c r="AE15" i="3"/>
  <c r="AE5" i="3"/>
  <c r="AF5" i="3"/>
  <c r="AD47" i="3"/>
  <c r="AF47" i="3"/>
  <c r="AB65" i="3"/>
  <c r="AD64" i="3" s="1"/>
  <c r="AH64" i="3" s="1"/>
  <c r="AF76" i="3"/>
  <c r="AE76" i="3"/>
  <c r="H20" i="3"/>
  <c r="W14" i="3" s="1"/>
  <c r="AB4" i="3"/>
  <c r="AD5" i="3" s="1"/>
  <c r="AH5" i="3" s="1"/>
  <c r="AE25" i="3"/>
  <c r="AF44" i="3"/>
  <c r="AE6" i="3"/>
  <c r="AF6" i="3"/>
  <c r="AD6" i="3"/>
  <c r="L70" i="3"/>
  <c r="X65" i="3" s="1"/>
  <c r="AB35" i="3"/>
  <c r="AE37" i="3" s="1"/>
  <c r="O80" i="3"/>
  <c r="X76" i="3" s="1"/>
  <c r="Q70" i="3"/>
  <c r="W67" i="3" s="1"/>
  <c r="AB67" i="3" s="1"/>
  <c r="AD36" i="3"/>
  <c r="AE36" i="3"/>
  <c r="AF36" i="3"/>
  <c r="AA45" i="3"/>
  <c r="AE45" i="3" s="1"/>
  <c r="G30" i="3"/>
  <c r="V24" i="3" s="1"/>
  <c r="AB24" i="3" s="1"/>
  <c r="I20" i="3"/>
  <c r="X14" i="3" s="1"/>
  <c r="AF37" i="3"/>
  <c r="AD37" i="3"/>
  <c r="AD44" i="3"/>
  <c r="AH44" i="3" s="1"/>
  <c r="AF77" i="3"/>
  <c r="AF24" i="3" l="1"/>
  <c r="AD24" i="3"/>
  <c r="AE24" i="3"/>
  <c r="AD25" i="3"/>
  <c r="AH25" i="3" s="1"/>
  <c r="AH36" i="3"/>
  <c r="AF45" i="3"/>
  <c r="AE47" i="3"/>
  <c r="AB14" i="3"/>
  <c r="AH55" i="3"/>
  <c r="AD27" i="3"/>
  <c r="AH27" i="3" s="1"/>
  <c r="AH56" i="3"/>
  <c r="AD74" i="3"/>
  <c r="AH74" i="3" s="1"/>
  <c r="AJ74" i="3" s="1"/>
  <c r="AF74" i="3"/>
  <c r="AE74" i="3"/>
  <c r="AD77" i="3"/>
  <c r="AH77" i="3" s="1"/>
  <c r="AH37" i="3"/>
  <c r="AH6" i="3"/>
  <c r="AD45" i="3"/>
  <c r="AH45" i="3" s="1"/>
  <c r="AD76" i="3"/>
  <c r="AH76" i="3" s="1"/>
  <c r="AH47" i="3"/>
  <c r="AJ47" i="3" s="1"/>
  <c r="AD34" i="3"/>
  <c r="AF34" i="3"/>
  <c r="AE34" i="3"/>
  <c r="AF35" i="3"/>
  <c r="AE35" i="3"/>
  <c r="AD35" i="3"/>
  <c r="AD67" i="3"/>
  <c r="AE67" i="3"/>
  <c r="AF66" i="3"/>
  <c r="AF67" i="3"/>
  <c r="AE4" i="3"/>
  <c r="AD4" i="3"/>
  <c r="AH4" i="3" s="1"/>
  <c r="AJ4" i="3" s="1"/>
  <c r="AF4" i="3"/>
  <c r="AD65" i="3"/>
  <c r="AH65" i="3" s="1"/>
  <c r="AE65" i="3"/>
  <c r="AE66" i="3"/>
  <c r="AH66" i="3" s="1"/>
  <c r="AF65" i="3"/>
  <c r="AD26" i="3"/>
  <c r="AH26" i="3" s="1"/>
  <c r="AH57" i="3"/>
  <c r="AJ57" i="3" s="1"/>
  <c r="AH46" i="3"/>
  <c r="AD7" i="3"/>
  <c r="AH7" i="3" s="1"/>
  <c r="AH54" i="3"/>
  <c r="AJ44" i="3" l="1"/>
  <c r="AJ54" i="3"/>
  <c r="AH67" i="3"/>
  <c r="AJ67" i="3" s="1"/>
  <c r="AJ76" i="3"/>
  <c r="AJ77" i="3"/>
  <c r="AJ56" i="3"/>
  <c r="AJ75" i="3"/>
  <c r="O78" i="2" s="1"/>
  <c r="M80" i="2"/>
  <c r="P79" i="2"/>
  <c r="R78" i="2"/>
  <c r="O79" i="2"/>
  <c r="O80" i="2"/>
  <c r="T81" i="2"/>
  <c r="N78" i="2"/>
  <c r="M81" i="2"/>
  <c r="Q79" i="2"/>
  <c r="Q80" i="2"/>
  <c r="P78" i="2"/>
  <c r="S79" i="2"/>
  <c r="S80" i="2"/>
  <c r="Q81" i="2"/>
  <c r="R80" i="2"/>
  <c r="P81" i="2"/>
  <c r="Q78" i="2"/>
  <c r="S81" i="2"/>
  <c r="N79" i="2"/>
  <c r="T79" i="2"/>
  <c r="M79" i="2"/>
  <c r="S78" i="2"/>
  <c r="P80" i="2"/>
  <c r="N80" i="2"/>
  <c r="T78" i="2"/>
  <c r="R81" i="2"/>
  <c r="R79" i="2"/>
  <c r="N81" i="2"/>
  <c r="T80" i="2"/>
  <c r="O81" i="2"/>
  <c r="AJ7" i="3"/>
  <c r="AJ65" i="3"/>
  <c r="AH35" i="3"/>
  <c r="AJ45" i="3"/>
  <c r="AH24" i="3"/>
  <c r="AJ24" i="3" s="1"/>
  <c r="AJ5" i="3"/>
  <c r="M11" i="2"/>
  <c r="Q10" i="2"/>
  <c r="T11" i="2"/>
  <c r="R10" i="2"/>
  <c r="O11" i="2"/>
  <c r="M9" i="2"/>
  <c r="S8" i="2"/>
  <c r="S10" i="2"/>
  <c r="N10" i="2"/>
  <c r="P10" i="2"/>
  <c r="O10" i="2"/>
  <c r="M10" i="2"/>
  <c r="T10" i="2"/>
  <c r="P11" i="2"/>
  <c r="S11" i="2"/>
  <c r="N11" i="2"/>
  <c r="T9" i="2"/>
  <c r="R11" i="2"/>
  <c r="P8" i="2"/>
  <c r="Q11" i="2"/>
  <c r="AF14" i="3"/>
  <c r="AD14" i="3"/>
  <c r="AE14" i="3"/>
  <c r="AD15" i="3"/>
  <c r="AH15" i="3" s="1"/>
  <c r="AD16" i="3"/>
  <c r="AH16" i="3" s="1"/>
  <c r="AD17" i="3"/>
  <c r="AH17" i="3" s="1"/>
  <c r="AJ26" i="3"/>
  <c r="AJ46" i="3"/>
  <c r="AH34" i="3"/>
  <c r="AJ34" i="3" s="1"/>
  <c r="AJ6" i="3"/>
  <c r="N9" i="2" s="1"/>
  <c r="AJ55" i="3"/>
  <c r="AJ64" i="3"/>
  <c r="R50" i="2" l="1"/>
  <c r="M50" i="2"/>
  <c r="R49" i="2"/>
  <c r="Q50" i="2"/>
  <c r="S49" i="2"/>
  <c r="S51" i="2"/>
  <c r="P48" i="2"/>
  <c r="T49" i="2"/>
  <c r="Q49" i="2"/>
  <c r="P50" i="2"/>
  <c r="M48" i="2"/>
  <c r="P51" i="2"/>
  <c r="R48" i="2"/>
  <c r="P49" i="2"/>
  <c r="T48" i="2"/>
  <c r="N50" i="2"/>
  <c r="N49" i="2"/>
  <c r="T51" i="2"/>
  <c r="Q51" i="2"/>
  <c r="N51" i="2"/>
  <c r="N48" i="2"/>
  <c r="M49" i="2"/>
  <c r="Q48" i="2"/>
  <c r="R51" i="2"/>
  <c r="O51" i="2"/>
  <c r="S50" i="2"/>
  <c r="O49" i="2"/>
  <c r="O50" i="2"/>
  <c r="T50" i="2"/>
  <c r="M51" i="2"/>
  <c r="O48" i="2"/>
  <c r="S48" i="2"/>
  <c r="AH14" i="3"/>
  <c r="AJ14" i="3" s="1"/>
  <c r="M8" i="2"/>
  <c r="T8" i="2"/>
  <c r="Q8" i="2"/>
  <c r="AJ27" i="3"/>
  <c r="M78" i="2"/>
  <c r="AJ25" i="3"/>
  <c r="N68" i="2"/>
  <c r="M71" i="2"/>
  <c r="Q70" i="2"/>
  <c r="Q68" i="2"/>
  <c r="O71" i="2"/>
  <c r="P68" i="2"/>
  <c r="S68" i="2"/>
  <c r="Q71" i="2"/>
  <c r="R68" i="2"/>
  <c r="O68" i="2"/>
  <c r="S70" i="2"/>
  <c r="T70" i="2"/>
  <c r="M70" i="2"/>
  <c r="R70" i="2"/>
  <c r="T71" i="2"/>
  <c r="M68" i="2"/>
  <c r="O70" i="2"/>
  <c r="N70" i="2"/>
  <c r="T68" i="2"/>
  <c r="M69" i="2"/>
  <c r="P70" i="2"/>
  <c r="P69" i="2"/>
  <c r="N8" i="2"/>
  <c r="R9" i="2"/>
  <c r="O9" i="2"/>
  <c r="Q9" i="2"/>
  <c r="O8" i="2"/>
  <c r="AJ37" i="3"/>
  <c r="M29" i="2"/>
  <c r="N28" i="2"/>
  <c r="N31" i="2"/>
  <c r="Q29" i="2"/>
  <c r="R31" i="2"/>
  <c r="P28" i="2"/>
  <c r="S31" i="2"/>
  <c r="M31" i="2"/>
  <c r="O28" i="2"/>
  <c r="T29" i="2"/>
  <c r="R30" i="2"/>
  <c r="O29" i="2"/>
  <c r="Q28" i="2"/>
  <c r="N30" i="2"/>
  <c r="P31" i="2"/>
  <c r="T31" i="2"/>
  <c r="O30" i="2"/>
  <c r="T28" i="2"/>
  <c r="R28" i="2"/>
  <c r="M30" i="2"/>
  <c r="S30" i="2"/>
  <c r="P30" i="2"/>
  <c r="N29" i="2"/>
  <c r="P29" i="2"/>
  <c r="Q30" i="2"/>
  <c r="T30" i="2"/>
  <c r="O31" i="2"/>
  <c r="Q31" i="2"/>
  <c r="M28" i="2"/>
  <c r="R29" i="2"/>
  <c r="S28" i="2"/>
  <c r="S29" i="2"/>
  <c r="U79" i="2"/>
  <c r="V79" i="2"/>
  <c r="S40" i="2"/>
  <c r="R40" i="2"/>
  <c r="O40" i="2"/>
  <c r="M40" i="2"/>
  <c r="P40" i="2"/>
  <c r="R41" i="2"/>
  <c r="N40" i="2"/>
  <c r="Q41" i="2"/>
  <c r="P41" i="2"/>
  <c r="S41" i="2"/>
  <c r="T40" i="2"/>
  <c r="Q40" i="2"/>
  <c r="AJ36" i="3"/>
  <c r="M38" i="2" s="1"/>
  <c r="S9" i="2"/>
  <c r="U9" i="2" s="1"/>
  <c r="R8" i="2"/>
  <c r="P9" i="2"/>
  <c r="AJ35" i="3"/>
  <c r="T38" i="2" s="1"/>
  <c r="D18" i="5"/>
  <c r="U78" i="2"/>
  <c r="D31" i="5"/>
  <c r="V78" i="2"/>
  <c r="N58" i="2"/>
  <c r="S60" i="2"/>
  <c r="Q60" i="2"/>
  <c r="S59" i="2"/>
  <c r="M58" i="2"/>
  <c r="N60" i="2"/>
  <c r="O60" i="2"/>
  <c r="T60" i="2"/>
  <c r="M60" i="2"/>
  <c r="R60" i="2"/>
  <c r="S58" i="2"/>
  <c r="O59" i="2"/>
  <c r="T61" i="2"/>
  <c r="N61" i="2"/>
  <c r="S61" i="2"/>
  <c r="P61" i="2"/>
  <c r="P60" i="2"/>
  <c r="Q58" i="2"/>
  <c r="O58" i="2"/>
  <c r="O61" i="2"/>
  <c r="M59" i="2"/>
  <c r="Q61" i="2"/>
  <c r="T59" i="2"/>
  <c r="R59" i="2"/>
  <c r="T58" i="2"/>
  <c r="Q59" i="2"/>
  <c r="R58" i="2"/>
  <c r="P58" i="2"/>
  <c r="P59" i="2"/>
  <c r="N59" i="2"/>
  <c r="M61" i="2"/>
  <c r="R61" i="2"/>
  <c r="AJ66" i="3"/>
  <c r="N69" i="2" s="1"/>
  <c r="C94" i="7" l="1"/>
  <c r="C63" i="7"/>
  <c r="O38" i="2"/>
  <c r="N38" i="2"/>
  <c r="O39" i="2"/>
  <c r="M19" i="2"/>
  <c r="Q19" i="2"/>
  <c r="S19" i="2"/>
  <c r="T19" i="2"/>
  <c r="S18" i="2"/>
  <c r="R19" i="2"/>
  <c r="O19" i="2"/>
  <c r="Q18" i="2"/>
  <c r="N19" i="2"/>
  <c r="P19" i="2"/>
  <c r="N39" i="2"/>
  <c r="M41" i="2"/>
  <c r="N41" i="2"/>
  <c r="Q38" i="2"/>
  <c r="D10" i="5"/>
  <c r="V28" i="2"/>
  <c r="U28" i="2"/>
  <c r="D25" i="5"/>
  <c r="U29" i="2"/>
  <c r="V29" i="2"/>
  <c r="AJ16" i="3"/>
  <c r="P21" i="2" s="1"/>
  <c r="S71" i="2"/>
  <c r="P71" i="2"/>
  <c r="O69" i="2"/>
  <c r="T69" i="2"/>
  <c r="D32" i="5" s="1"/>
  <c r="Q69" i="2"/>
  <c r="AJ17" i="3"/>
  <c r="P38" i="2"/>
  <c r="S39" i="2"/>
  <c r="U38" i="2" s="1"/>
  <c r="U58" i="2"/>
  <c r="D28" i="5"/>
  <c r="D15" i="5"/>
  <c r="V58" i="2"/>
  <c r="F59" i="7"/>
  <c r="C95" i="7"/>
  <c r="R39" i="2"/>
  <c r="R38" i="2"/>
  <c r="P39" i="2"/>
  <c r="S69" i="2"/>
  <c r="R71" i="2"/>
  <c r="D17" i="5"/>
  <c r="D22" i="5"/>
  <c r="U8" i="2"/>
  <c r="D7" i="5"/>
  <c r="V8" i="2"/>
  <c r="V49" i="2"/>
  <c r="U49" i="2"/>
  <c r="V9" i="2"/>
  <c r="V59" i="2"/>
  <c r="U59" i="2"/>
  <c r="AJ15" i="3"/>
  <c r="S21" i="2" s="1"/>
  <c r="M39" i="2"/>
  <c r="S38" i="2"/>
  <c r="T41" i="2"/>
  <c r="O41" i="2"/>
  <c r="T39" i="2"/>
  <c r="D11" i="5" s="1"/>
  <c r="Q39" i="2"/>
  <c r="R69" i="2"/>
  <c r="N71" i="2"/>
  <c r="V48" i="2"/>
  <c r="U48" i="2"/>
  <c r="D14" i="5"/>
  <c r="D29" i="5"/>
  <c r="G31" i="5" l="1"/>
  <c r="C93" i="7"/>
  <c r="F63" i="7"/>
  <c r="C87" i="7"/>
  <c r="F57" i="7"/>
  <c r="G15" i="5"/>
  <c r="C88" i="7"/>
  <c r="C58" i="7"/>
  <c r="C81" i="7"/>
  <c r="F60" i="7"/>
  <c r="T21" i="2"/>
  <c r="Q20" i="2"/>
  <c r="O21" i="2"/>
  <c r="V68" i="2"/>
  <c r="F58" i="7"/>
  <c r="C91" i="7"/>
  <c r="Q21" i="2"/>
  <c r="N20" i="2"/>
  <c r="P20" i="2"/>
  <c r="M20" i="2"/>
  <c r="M18" i="2"/>
  <c r="N21" i="2"/>
  <c r="U39" i="2"/>
  <c r="V39" i="2"/>
  <c r="C80" i="7"/>
  <c r="G8" i="5"/>
  <c r="C56" i="7"/>
  <c r="G29" i="5"/>
  <c r="C90" i="7"/>
  <c r="C62" i="7"/>
  <c r="C84" i="7"/>
  <c r="C57" i="7"/>
  <c r="G10" i="5"/>
  <c r="O20" i="2"/>
  <c r="T20" i="2"/>
  <c r="T18" i="2"/>
  <c r="R18" i="2"/>
  <c r="O18" i="2"/>
  <c r="N18" i="2"/>
  <c r="D24" i="5"/>
  <c r="C92" i="7"/>
  <c r="C59" i="7"/>
  <c r="G17" i="5"/>
  <c r="U69" i="2"/>
  <c r="V69" i="2"/>
  <c r="F62" i="7"/>
  <c r="C89" i="7"/>
  <c r="U68" i="2"/>
  <c r="F61" i="7"/>
  <c r="C85" i="7"/>
  <c r="R21" i="2"/>
  <c r="R20" i="2"/>
  <c r="P18" i="2"/>
  <c r="S20" i="2"/>
  <c r="V19" i="2" s="1"/>
  <c r="M21" i="2"/>
  <c r="U19" i="2"/>
  <c r="V38" i="2"/>
  <c r="G24" i="5" l="1"/>
  <c r="C61" i="7"/>
  <c r="C86" i="7"/>
  <c r="F67" i="7"/>
  <c r="C101" i="7"/>
  <c r="C66" i="7"/>
  <c r="C98" i="7"/>
  <c r="C67" i="7"/>
  <c r="C100" i="7"/>
  <c r="J16" i="5"/>
  <c r="D21" i="5"/>
  <c r="V18" i="2"/>
  <c r="D8" i="5"/>
  <c r="U18" i="2"/>
  <c r="J30" i="5"/>
  <c r="C69" i="7"/>
  <c r="C104" i="7"/>
  <c r="C99" i="7"/>
  <c r="F66" i="7"/>
  <c r="C105" i="7"/>
  <c r="F69" i="7"/>
  <c r="F73" i="7" l="1"/>
  <c r="C111" i="7" s="1"/>
  <c r="F72" i="7"/>
  <c r="C109" i="7" s="1"/>
  <c r="M22" i="5"/>
  <c r="C77" i="7" s="1"/>
  <c r="C116" i="7" s="1"/>
  <c r="M12" i="5"/>
  <c r="C76" i="7" s="1"/>
  <c r="C114" i="7" s="1"/>
  <c r="C72" i="7"/>
  <c r="C108" i="7" s="1"/>
  <c r="C83" i="7"/>
  <c r="F56" i="7"/>
  <c r="C82" i="7"/>
  <c r="C60" i="7"/>
  <c r="G22" i="5"/>
  <c r="C103" i="7"/>
  <c r="F68" i="7"/>
  <c r="C102" i="7" l="1"/>
  <c r="C68" i="7"/>
  <c r="J23" i="5"/>
  <c r="F76" i="7"/>
  <c r="C115" i="7" s="1"/>
  <c r="P13" i="5"/>
  <c r="C120" i="7" s="1"/>
  <c r="F77" i="7" l="1"/>
  <c r="C117" i="7" s="1"/>
  <c r="C73" i="7"/>
  <c r="C110" i="7" s="1"/>
</calcChain>
</file>

<file path=xl/sharedStrings.xml><?xml version="1.0" encoding="utf-8"?>
<sst xmlns="http://schemas.openxmlformats.org/spreadsheetml/2006/main" count="458" uniqueCount="226">
  <si>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</si>
  <si>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</si>
  <si>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</si>
  <si>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</si>
  <si>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</si>
  <si>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</si>
  <si>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</si>
  <si>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</si>
  <si>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</si>
  <si>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</si>
  <si>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</si>
  <si>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</si>
  <si>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</si>
  <si>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</si>
  <si>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</si>
  <si>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</si>
  <si>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</si>
  <si>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</si>
  <si>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</si>
  <si>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</si>
  <si>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</si>
  <si>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</si>
  <si>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</si>
  <si>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</si>
  <si>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</si>
  <si>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</si>
  <si>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</si>
  <si>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</si>
  <si>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</si>
  <si>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</si>
  <si>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</si>
  <si>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</si>
  <si>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</si>
  <si>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</si>
  <si>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</si>
  <si>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</si>
  <si>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</si>
  <si>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</si>
  <si>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</si>
  <si>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</si>
  <si>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</si>
  <si>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</si>
  <si>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</si>
  <si>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</si>
  <si>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</si>
  <si>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</si>
  <si>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</si>
  <si>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</si>
  <si>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</si>
  <si>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</si>
  <si>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</si>
  <si>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</si>
  <si>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</si>
  <si>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</si>
  <si>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</si>
  <si>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</si>
  <si>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</si>
  <si>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</si>
  <si>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</si>
  <si>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</si>
  <si>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</si>
  <si>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</si>
  <si>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</si>
  <si>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</si>
  <si>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</si>
  <si>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</si>
  <si>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</si>
  <si>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</si>
  <si>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</si>
  <si>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</si>
  <si>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</si>
  <si>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</si>
  <si>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</si>
  <si>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</si>
  <si>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</si>
  <si>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</si>
  <si>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</si>
  <si>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</si>
  <si>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</si>
  <si>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</si>
  <si>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</si>
  <si>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</si>
  <si>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</si>
  <si>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</si>
  <si>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</si>
  <si>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</si>
  <si>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</si>
  <si>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</si>
  <si>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</si>
  <si>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</si>
  <si>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</si>
  <si>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</si>
  <si>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</si>
  <si>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</si>
  <si>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</si>
  <si>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</si>
  <si>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</si>
  <si>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</si>
  <si>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</si>
  <si>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</si>
  <si>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</si>
  <si>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</si>
  <si>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</si>
  <si>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</si>
  <si>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</si>
  <si>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</si>
  <si>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</si>
  <si>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</si>
  <si>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</si>
  <si>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</si>
  <si>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</si>
  <si>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</si>
  <si>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</si>
  <si>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</si>
  <si>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</si>
  <si>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</si>
  <si>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</si>
  <si>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</si>
  <si>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</si>
  <si>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</si>
  <si>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</si>
  <si>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</si>
  <si>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</si>
  <si>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</si>
  <si>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</si>
  <si>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</si>
  <si>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</si>
  <si>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</si>
  <si>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</si>
  <si>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</si>
  <si>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</si>
  <si>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</si>
  <si>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</si>
  <si>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</si>
  <si>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</si>
  <si>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</si>
  <si>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</si>
  <si>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</si>
  <si>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</si>
  <si>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</si>
  <si>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</si>
  <si>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</si>
  <si>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</si>
  <si>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</si>
  <si>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</si>
  <si>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</si>
  <si>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</si>
  <si>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</si>
  <si>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</si>
  <si>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</si>
  <si>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</si>
  <si>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</si>
  <si>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</si>
  <si>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</si>
  <si>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</si>
  <si>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</si>
  <si>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</si>
  <si>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</si>
  <si>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</si>
  <si>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</si>
  <si>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</si>
  <si>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</si>
  <si>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</si>
  <si>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</si>
  <si>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</si>
  <si>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</si>
  <si>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</si>
  <si>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</si>
  <si>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</si>
  <si>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</si>
  <si>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</si>
  <si>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</si>
  <si>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</si>
  <si>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</si>
  <si>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</si>
  <si>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</si>
  <si>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</si>
  <si>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</si>
  <si>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</si>
  <si>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</si>
  <si>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</si>
  <si>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</si>
  <si>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</si>
  <si>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</si>
  <si>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</si>
  <si>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</si>
  <si>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</si>
  <si>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</si>
  <si>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</si>
  <si>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</si>
  <si>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</si>
  <si>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</si>
  <si>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</si>
  <si>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</si>
  <si>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</si>
  <si>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</si>
  <si>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</si>
  <si>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</si>
  <si>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</si>
  <si>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</si>
  <si>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</si>
  <si>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</si>
  <si>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</si>
  <si>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</si>
  <si>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</si>
  <si>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</si>
  <si>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</si>
  <si>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</si>
  <si>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</si>
  <si>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</si>
  <si>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</si>
  <si>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</si>
  <si>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</si>
  <si>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</si>
  <si>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</si>
  <si>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</si>
  <si>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</si>
  <si>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</si>
  <si>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</si>
  <si>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</si>
  <si>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</si>
  <si>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</si>
  <si>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</si>
  <si>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Luis Suárez</t>
  </si>
  <si>
    <t>Gonzalo López Tuana</t>
  </si>
  <si>
    <t>gonzzalo2004@gmail.com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</si>
</sst>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indexed="10"/>
      <name val="Calibri"/>
      <family val="2"/>
    </font>
    <font>
      <b/>
      <sz val="11"/>
      <name val="Calibri"/>
      <family val="2"/>
    </font>
    <font>
      <b/>
      <i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Dusha V5"/>
    </font>
    <font>
      <sz val="11"/>
      <color indexed="8"/>
      <name val="Dusha V5"/>
    </font>
    <font>
      <b/>
      <sz val="11"/>
      <color indexed="9"/>
      <name val="Dusha V5"/>
    </font>
    <font>
      <sz val="11"/>
      <color indexed="9"/>
      <name val="Dusha V5"/>
    </font>
    <font>
      <sz val="10"/>
      <color indexed="8"/>
      <name val="Dusha V5"/>
    </font>
    <font>
      <sz val="10"/>
      <color indexed="63"/>
      <name val="Dusha V5"/>
    </font>
    <font>
      <sz val="11"/>
      <color indexed="8"/>
      <name val="Calibri"/>
      <family val="2"/>
    </font>
    <font>
      <b/>
      <sz val="10"/>
      <color indexed="8"/>
      <name val="Dusha V5"/>
    </font>
    <font>
      <sz val="10"/>
      <color indexed="17"/>
      <name val="Dusha V5"/>
    </font>
    <font>
      <sz val="13"/>
      <color indexed="9"/>
      <name val="Dusha V5"/>
    </font>
    <font>
      <sz val="11"/>
      <color indexed="10"/>
      <name val="Calibri"/>
      <family val="2"/>
    </font>
    <font>
      <b/>
      <sz val="10"/>
      <color indexed="10"/>
      <name val="Dusha V5"/>
    </font>
    <font>
      <sz val="10"/>
      <color indexed="10"/>
      <name val="Dusha V5"/>
    </font>
    <font>
      <u/>
      <sz val="11"/>
      <color theme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</patternFill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</patternFill>
    </fill>
    <fill>
      <patternFill patternType="solid">
        <fgColor indexed="16"/>
        <bgColor indexed="64"/>
      </patternFill>
    </fill>
    <fill>
      <patternFill patternType="solid">
        <fgColor indexed="18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>
      <alignment vertical="top"/>
      <protection locked="0"/>
    </xf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4" borderId="0" xfId="0" applyFill="1"/>
    <xf numFmtId="0" fontId="4" fillId="0" borderId="0" xfId="0" applyFont="1" applyFill="1" applyBorder="1" applyAlignment="1"/>
    <xf numFmtId="0" fontId="0" fillId="0" borderId="0" xfId="0" applyFill="1" applyBorder="1"/>
    <xf numFmtId="0" fontId="4" fillId="3" borderId="0" xfId="0" applyFont="1" applyFill="1" applyBorder="1" applyAlignment="1"/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5" fillId="0" borderId="13" xfId="0" applyFont="1" applyBorder="1"/>
    <xf numFmtId="0" fontId="5" fillId="0" borderId="4" xfId="0" applyFont="1" applyBorder="1"/>
    <xf numFmtId="0" fontId="4" fillId="0" borderId="0" xfId="0" applyFont="1"/>
    <xf numFmtId="0" fontId="6" fillId="0" borderId="0" xfId="0" applyFont="1" applyAlignment="1">
      <alignment horizontal="center"/>
    </xf>
    <xf numFmtId="0" fontId="23" fillId="0" borderId="0" xfId="1" applyAlignment="1" applyProtection="1"/>
    <xf numFmtId="0" fontId="7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4" borderId="7" xfId="0" applyFill="1" applyBorder="1"/>
    <xf numFmtId="0" fontId="4" fillId="4" borderId="0" xfId="0" applyFont="1" applyFill="1" applyBorder="1" applyAlignment="1"/>
    <xf numFmtId="0" fontId="0" fillId="4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3" borderId="11" xfId="0" applyFill="1" applyBorder="1"/>
    <xf numFmtId="0" fontId="0" fillId="3" borderId="9" xfId="0" applyFill="1" applyBorder="1" applyAlignment="1">
      <alignment horizontal="center"/>
    </xf>
    <xf numFmtId="0" fontId="0" fillId="3" borderId="12" xfId="0" applyFill="1" applyBorder="1"/>
    <xf numFmtId="0" fontId="4" fillId="4" borderId="0" xfId="0" applyFont="1" applyFill="1"/>
    <xf numFmtId="0" fontId="0" fillId="3" borderId="3" xfId="0" applyFill="1" applyBorder="1"/>
    <xf numFmtId="0" fontId="0" fillId="3" borderId="13" xfId="0" applyFill="1" applyBorder="1"/>
    <xf numFmtId="0" fontId="4" fillId="3" borderId="13" xfId="0" applyFont="1" applyFill="1" applyBorder="1"/>
    <xf numFmtId="0" fontId="0" fillId="3" borderId="4" xfId="0" applyFill="1" applyBorder="1"/>
    <xf numFmtId="0" fontId="0" fillId="3" borderId="7" xfId="0" applyFill="1" applyBorder="1"/>
    <xf numFmtId="0" fontId="0" fillId="3" borderId="0" xfId="0" applyFill="1" applyBorder="1"/>
    <xf numFmtId="0" fontId="4" fillId="3" borderId="0" xfId="0" applyFont="1" applyFill="1" applyBorder="1"/>
    <xf numFmtId="0" fontId="0" fillId="3" borderId="9" xfId="0" applyFill="1" applyBorder="1"/>
    <xf numFmtId="0" fontId="0" fillId="3" borderId="14" xfId="0" applyFill="1" applyBorder="1"/>
    <xf numFmtId="0" fontId="0" fillId="4" borderId="0" xfId="0" applyFill="1" applyBorder="1"/>
    <xf numFmtId="0" fontId="0" fillId="3" borderId="0" xfId="0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4" fillId="3" borderId="11" xfId="0" applyFont="1" applyFill="1" applyBorder="1" applyAlignment="1">
      <alignment horizontal="center"/>
    </xf>
    <xf numFmtId="0" fontId="14" fillId="3" borderId="12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5" fillId="3" borderId="8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4" fillId="3" borderId="9" xfId="0" applyFont="1" applyFill="1" applyBorder="1" applyAlignment="1">
      <alignment horizontal="center"/>
    </xf>
    <xf numFmtId="0" fontId="14" fillId="3" borderId="14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3" borderId="0" xfId="0" applyFont="1" applyFill="1" applyBorder="1" applyAlignment="1"/>
    <xf numFmtId="0" fontId="10" fillId="0" borderId="15" xfId="0" applyFont="1" applyBorder="1" applyAlignment="1">
      <alignment horizontal="center"/>
    </xf>
    <xf numFmtId="22" fontId="15" fillId="3" borderId="0" xfId="0" applyNumberFormat="1" applyFont="1" applyFill="1" applyBorder="1"/>
    <xf numFmtId="0" fontId="14" fillId="3" borderId="0" xfId="0" applyFont="1" applyFill="1" applyBorder="1"/>
    <xf numFmtId="0" fontId="17" fillId="3" borderId="0" xfId="0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0" fontId="11" fillId="5" borderId="6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11" fillId="5" borderId="14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14" fillId="5" borderId="6" xfId="0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5" borderId="9" xfId="0" applyFont="1" applyFill="1" applyBorder="1" applyAlignment="1">
      <alignment horizontal="center"/>
    </xf>
    <xf numFmtId="0" fontId="14" fillId="5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/>
    <xf numFmtId="0" fontId="4" fillId="3" borderId="14" xfId="0" applyFont="1" applyFill="1" applyBorder="1"/>
    <xf numFmtId="0" fontId="18" fillId="0" borderId="6" xfId="0" applyFont="1" applyFill="1" applyBorder="1" applyAlignment="1">
      <alignment horizontal="center"/>
    </xf>
    <xf numFmtId="0" fontId="18" fillId="3" borderId="3" xfId="0" applyFont="1" applyFill="1" applyBorder="1" applyAlignment="1">
      <alignment horizontal="center"/>
    </xf>
    <xf numFmtId="0" fontId="18" fillId="3" borderId="13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0" fontId="0" fillId="3" borderId="0" xfId="0" applyFill="1" applyBorder="1" applyAlignment="1"/>
    <xf numFmtId="0" fontId="4" fillId="6" borderId="0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1" fillId="3" borderId="0" xfId="0" applyFont="1" applyFill="1" applyBorder="1" applyAlignment="1">
      <alignment horizontal="center"/>
    </xf>
    <xf numFmtId="0" fontId="22" fillId="3" borderId="0" xfId="0" applyFont="1" applyFill="1" applyBorder="1"/>
    <xf numFmtId="0" fontId="6" fillId="3" borderId="0" xfId="0" applyFont="1" applyFill="1" applyBorder="1"/>
    <xf numFmtId="0" fontId="20" fillId="3" borderId="0" xfId="0" applyFont="1" applyFill="1" applyBorder="1"/>
    <xf numFmtId="0" fontId="6" fillId="3" borderId="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3" fillId="8" borderId="0" xfId="0" applyFont="1" applyFill="1" applyBorder="1"/>
    <xf numFmtId="0" fontId="9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23" fillId="0" borderId="1" xfId="1" applyBorder="1" applyAlignment="1" applyProtection="1">
      <alignment horizontal="center"/>
    </xf>
    <xf numFmtId="0" fontId="9" fillId="0" borderId="5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9" fillId="10" borderId="0" xfId="0" applyFont="1" applyFill="1" applyBorder="1" applyAlignment="1">
      <alignment horizontal="center"/>
    </xf>
    <xf numFmtId="0" fontId="19" fillId="11" borderId="0" xfId="0" applyFont="1" applyFill="1" applyBorder="1" applyAlignment="1">
      <alignment horizontal="center"/>
    </xf>
    <xf numFmtId="22" fontId="14" fillId="3" borderId="14" xfId="0" applyNumberFormat="1" applyFont="1" applyFill="1" applyBorder="1" applyAlignment="1">
      <alignment horizontal="center"/>
    </xf>
    <xf numFmtId="0" fontId="19" fillId="9" borderId="0" xfId="0" applyFont="1" applyFill="1" applyBorder="1" applyAlignment="1">
      <alignment horizontal="center"/>
    </xf>
    <xf numFmtId="22" fontId="14" fillId="3" borderId="0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3</xdr:row>
      <xdr:rowOff>57150</xdr:rowOff>
    </xdr:from>
    <xdr:to>
      <xdr:col>8</xdr:col>
      <xdr:colOff>704850</xdr:colOff>
      <xdr:row>16</xdr:row>
      <xdr:rowOff>161925</xdr:rowOff>
    </xdr:to>
    <xdr:pic>
      <xdr:nvPicPr>
        <xdr:cNvPr id="1025" name="1 Imagen" descr="ESCUDO ARGOS b copia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96375" y="638175"/>
          <a:ext cx="2676525" cy="2562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314325</xdr:colOff>
      <xdr:row>3</xdr:row>
      <xdr:rowOff>9525</xdr:rowOff>
    </xdr:from>
    <xdr:to>
      <xdr:col>21</xdr:col>
      <xdr:colOff>1343025</xdr:colOff>
      <xdr:row>6</xdr:row>
      <xdr:rowOff>47625</xdr:rowOff>
    </xdr:to>
    <xdr:pic>
      <xdr:nvPicPr>
        <xdr:cNvPr id="2049" name="13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506075" y="609600"/>
          <a:ext cx="10287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5</xdr:row>
      <xdr:rowOff>133350</xdr:rowOff>
    </xdr:from>
    <xdr:to>
      <xdr:col>4</xdr:col>
      <xdr:colOff>276225</xdr:colOff>
      <xdr:row>12</xdr:row>
      <xdr:rowOff>161925</xdr:rowOff>
    </xdr:to>
    <xdr:pic>
      <xdr:nvPicPr>
        <xdr:cNvPr id="2050" name="Imagen 8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47675" y="1114425"/>
          <a:ext cx="1638300" cy="1400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180975</xdr:rowOff>
    </xdr:to>
    <xdr:pic>
      <xdr:nvPicPr>
        <xdr:cNvPr id="2051" name="Imagen 14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28625" y="3028950"/>
          <a:ext cx="1685925" cy="1447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25</xdr:row>
      <xdr:rowOff>76200</xdr:rowOff>
    </xdr:from>
    <xdr:to>
      <xdr:col>4</xdr:col>
      <xdr:colOff>295275</xdr:colOff>
      <xdr:row>32</xdr:row>
      <xdr:rowOff>161925</xdr:rowOff>
    </xdr:to>
    <xdr:pic>
      <xdr:nvPicPr>
        <xdr:cNvPr id="2052" name="Imagen 18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38150" y="4943475"/>
          <a:ext cx="1666875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180975</xdr:rowOff>
    </xdr:to>
    <xdr:pic>
      <xdr:nvPicPr>
        <xdr:cNvPr id="2053" name="Imagen 20"/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457200" y="6934200"/>
          <a:ext cx="1638300" cy="142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45</xdr:row>
      <xdr:rowOff>123825</xdr:rowOff>
    </xdr:from>
    <xdr:to>
      <xdr:col>4</xdr:col>
      <xdr:colOff>285750</xdr:colOff>
      <xdr:row>53</xdr:row>
      <xdr:rowOff>0</xdr:rowOff>
    </xdr:to>
    <xdr:pic>
      <xdr:nvPicPr>
        <xdr:cNvPr id="2054" name="Imagen 22"/>
        <xdr:cNvPicPr>
          <a:picLocks noChangeAspect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47675" y="8877300"/>
          <a:ext cx="1647825" cy="1438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28575</xdr:colOff>
      <xdr:row>55</xdr:row>
      <xdr:rowOff>76200</xdr:rowOff>
    </xdr:from>
    <xdr:to>
      <xdr:col>4</xdr:col>
      <xdr:colOff>361950</xdr:colOff>
      <xdr:row>62</xdr:row>
      <xdr:rowOff>152400</xdr:rowOff>
    </xdr:to>
    <xdr:pic>
      <xdr:nvPicPr>
        <xdr:cNvPr id="2055" name="Imagen 26"/>
        <xdr:cNvPicPr>
          <a:picLocks noChangeAspect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466725" y="10772775"/>
          <a:ext cx="1704975" cy="1447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9525</xdr:rowOff>
    </xdr:to>
    <xdr:pic>
      <xdr:nvPicPr>
        <xdr:cNvPr id="2056" name="Imagen 28"/>
        <xdr:cNvPicPr>
          <a:picLocks noChangeAspect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457200" y="12753975"/>
          <a:ext cx="1714500" cy="1457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133350</xdr:rowOff>
    </xdr:to>
    <xdr:pic>
      <xdr:nvPicPr>
        <xdr:cNvPr id="2057" name="Imagen 30"/>
        <xdr:cNvPicPr>
          <a:picLocks noChangeAspect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47675" y="14658975"/>
          <a:ext cx="1685925" cy="142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161925</xdr:colOff>
      <xdr:row>31</xdr:row>
      <xdr:rowOff>85725</xdr:rowOff>
    </xdr:to>
    <xdr:pic>
      <xdr:nvPicPr>
        <xdr:cNvPr id="3073" name="Imagen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72375" y="3724275"/>
          <a:ext cx="1400175" cy="2562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onzzalo2004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0" workbookViewId="0">
      <selection activeCell="C32" sqref="C32"/>
    </sheetView>
  </sheetViews>
  <sheetFormatPr baseColWidth="10"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42" t="s">
        <v>48</v>
      </c>
      <c r="C2" t="s">
        <v>50</v>
      </c>
      <c r="E2" s="135" t="s">
        <v>79</v>
      </c>
      <c r="F2" s="135"/>
      <c r="G2" s="135"/>
      <c r="H2" s="135"/>
      <c r="I2" s="135"/>
    </row>
    <row r="3" spans="2:9" ht="15.75" thickBot="1">
      <c r="C3" t="s">
        <v>49</v>
      </c>
      <c r="E3" s="136" t="s">
        <v>83</v>
      </c>
      <c r="F3" s="136"/>
      <c r="G3" s="136"/>
      <c r="H3" s="136"/>
      <c r="I3" s="136"/>
    </row>
    <row r="4" spans="2:9">
      <c r="C4" t="s">
        <v>61</v>
      </c>
      <c r="E4" s="52"/>
      <c r="F4" s="53"/>
      <c r="G4" s="53"/>
      <c r="H4" s="53"/>
      <c r="I4" s="54"/>
    </row>
    <row r="5" spans="2:9" ht="14.25" customHeight="1">
      <c r="C5" t="s">
        <v>78</v>
      </c>
      <c r="E5" s="55"/>
      <c r="F5" s="71"/>
      <c r="G5" s="71"/>
      <c r="H5" s="71"/>
      <c r="I5" s="18"/>
    </row>
    <row r="6" spans="2:9" ht="14.25" customHeight="1">
      <c r="C6" t="s">
        <v>211</v>
      </c>
      <c r="E6" s="55"/>
      <c r="F6" s="71"/>
      <c r="G6" s="71"/>
      <c r="H6" s="71"/>
      <c r="I6" s="18"/>
    </row>
    <row r="7" spans="2:9">
      <c r="C7" t="s">
        <v>51</v>
      </c>
      <c r="E7" s="55"/>
      <c r="F7" s="71"/>
      <c r="G7" s="71"/>
      <c r="H7" s="71"/>
      <c r="I7" s="18"/>
    </row>
    <row r="8" spans="2:9">
      <c r="C8" t="s">
        <v>52</v>
      </c>
      <c r="E8" s="55"/>
      <c r="F8" s="71"/>
      <c r="G8" s="71"/>
      <c r="H8" s="71"/>
      <c r="I8" s="18"/>
    </row>
    <row r="9" spans="2:9">
      <c r="C9" t="s">
        <v>54</v>
      </c>
      <c r="E9" s="55"/>
      <c r="F9" s="71"/>
      <c r="G9" s="71"/>
      <c r="H9" s="71"/>
      <c r="I9" s="18"/>
    </row>
    <row r="10" spans="2:9">
      <c r="C10" t="s">
        <v>53</v>
      </c>
      <c r="E10" s="55"/>
      <c r="F10" s="71"/>
      <c r="G10" s="71"/>
      <c r="H10" s="71"/>
      <c r="I10" s="18"/>
    </row>
    <row r="11" spans="2:9">
      <c r="C11" t="s">
        <v>77</v>
      </c>
      <c r="E11" s="55"/>
      <c r="F11" s="71"/>
      <c r="G11" s="71"/>
      <c r="H11" s="71"/>
      <c r="I11" s="18"/>
    </row>
    <row r="12" spans="2:9">
      <c r="B12" s="42" t="s">
        <v>62</v>
      </c>
      <c r="C12" t="s">
        <v>65</v>
      </c>
      <c r="E12" s="55"/>
      <c r="F12" s="71"/>
      <c r="G12" s="71"/>
      <c r="H12" s="71"/>
      <c r="I12" s="18"/>
    </row>
    <row r="13" spans="2:9">
      <c r="C13" t="s">
        <v>66</v>
      </c>
      <c r="E13" s="55"/>
      <c r="F13" s="71"/>
      <c r="G13" s="71"/>
      <c r="H13" s="71"/>
      <c r="I13" s="18"/>
    </row>
    <row r="14" spans="2:9">
      <c r="C14" t="s">
        <v>63</v>
      </c>
      <c r="E14" s="55"/>
      <c r="F14" s="71"/>
      <c r="G14" s="71"/>
      <c r="H14" s="71"/>
      <c r="I14" s="18"/>
    </row>
    <row r="15" spans="2:9">
      <c r="C15" t="s">
        <v>64</v>
      </c>
      <c r="E15" s="55"/>
      <c r="F15" s="71"/>
      <c r="G15" s="71"/>
      <c r="H15" s="71"/>
      <c r="I15" s="18"/>
    </row>
    <row r="16" spans="2:9">
      <c r="C16" t="s">
        <v>68</v>
      </c>
      <c r="E16" s="55"/>
      <c r="F16" s="71"/>
      <c r="G16" s="71"/>
      <c r="H16" s="71"/>
      <c r="I16" s="18"/>
    </row>
    <row r="17" spans="2:9">
      <c r="B17" s="42" t="s">
        <v>60</v>
      </c>
      <c r="C17" t="s">
        <v>221</v>
      </c>
      <c r="E17" s="55"/>
      <c r="F17" s="71"/>
      <c r="G17" s="71"/>
      <c r="H17" s="71"/>
      <c r="I17" s="18"/>
    </row>
    <row r="18" spans="2:9" ht="15.75" thickBot="1">
      <c r="C18" t="s">
        <v>72</v>
      </c>
      <c r="E18" s="58"/>
      <c r="F18" s="27"/>
      <c r="G18" s="27"/>
      <c r="H18" s="27"/>
      <c r="I18" s="19"/>
    </row>
    <row r="19" spans="2:9">
      <c r="C19" t="s">
        <v>71</v>
      </c>
      <c r="E19" s="137" t="s">
        <v>82</v>
      </c>
      <c r="F19" s="137"/>
      <c r="G19" s="137"/>
      <c r="H19" s="137"/>
      <c r="I19" s="13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0" t="s">
        <v>0</v>
      </c>
      <c r="F21" s="45">
        <v>3</v>
      </c>
      <c r="G21" s="46">
        <v>1</v>
      </c>
      <c r="H21" s="28" t="s">
        <v>16</v>
      </c>
      <c r="I21" s="29" t="s">
        <v>55</v>
      </c>
    </row>
    <row r="22" spans="2:9" ht="15.75" thickBot="1">
      <c r="C22" t="s">
        <v>75</v>
      </c>
      <c r="E22" s="21"/>
      <c r="F22" s="47"/>
      <c r="G22" s="47"/>
      <c r="H22" s="47"/>
      <c r="I22" s="22"/>
    </row>
    <row r="23" spans="2:9" ht="15.75" thickBot="1">
      <c r="C23" t="s">
        <v>76</v>
      </c>
      <c r="E23" s="21" t="s">
        <v>0</v>
      </c>
      <c r="F23" s="45">
        <v>3</v>
      </c>
      <c r="G23" s="46">
        <v>4</v>
      </c>
      <c r="H23" s="47" t="str">
        <f>H21</f>
        <v>Argentina</v>
      </c>
      <c r="I23" s="22" t="s">
        <v>56</v>
      </c>
    </row>
    <row r="24" spans="2:9" ht="15.75" thickBot="1">
      <c r="B24" s="42" t="s">
        <v>80</v>
      </c>
      <c r="C24" s="41" t="s">
        <v>81</v>
      </c>
      <c r="E24" s="21" t="s">
        <v>0</v>
      </c>
      <c r="F24" s="45">
        <v>1</v>
      </c>
      <c r="G24" s="46">
        <v>1</v>
      </c>
      <c r="H24" s="47" t="str">
        <f>H23</f>
        <v>Argentina</v>
      </c>
      <c r="I24" s="22" t="s">
        <v>56</v>
      </c>
    </row>
    <row r="25" spans="2:9" ht="15.75" thickBot="1">
      <c r="C25" s="44" t="s">
        <v>212</v>
      </c>
      <c r="E25" s="21" t="s">
        <v>0</v>
      </c>
      <c r="F25" s="45">
        <v>2</v>
      </c>
      <c r="G25" s="46">
        <v>0</v>
      </c>
      <c r="H25" s="47" t="str">
        <f>H24</f>
        <v>Argentina</v>
      </c>
      <c r="I25" s="22" t="s">
        <v>57</v>
      </c>
    </row>
    <row r="26" spans="2:9" ht="15.75" thickBot="1">
      <c r="C26" s="41" t="s">
        <v>213</v>
      </c>
      <c r="E26" s="21" t="s">
        <v>0</v>
      </c>
      <c r="F26" s="45">
        <v>2</v>
      </c>
      <c r="G26" s="46">
        <v>1</v>
      </c>
      <c r="H26" s="47" t="str">
        <f>H25</f>
        <v>Argentina</v>
      </c>
      <c r="I26" s="22" t="s">
        <v>58</v>
      </c>
    </row>
    <row r="27" spans="2:9" ht="15.75" thickBot="1">
      <c r="C27" s="41" t="s">
        <v>214</v>
      </c>
      <c r="E27" s="21" t="s">
        <v>0</v>
      </c>
      <c r="F27" s="45">
        <v>3</v>
      </c>
      <c r="G27" s="46">
        <v>2</v>
      </c>
      <c r="H27" s="47" t="str">
        <f>H26</f>
        <v>Argentina</v>
      </c>
      <c r="I27" s="22" t="s">
        <v>58</v>
      </c>
    </row>
    <row r="28" spans="2:9" ht="15.75" thickBot="1">
      <c r="C28" s="41" t="s">
        <v>218</v>
      </c>
      <c r="E28" s="23" t="s">
        <v>0</v>
      </c>
      <c r="F28" s="45">
        <v>3</v>
      </c>
      <c r="G28" s="46">
        <v>1</v>
      </c>
      <c r="H28" s="48" t="str">
        <f>H27</f>
        <v>Argentina</v>
      </c>
      <c r="I28" s="24" t="s">
        <v>59</v>
      </c>
    </row>
    <row r="29" spans="2:9">
      <c r="C29" s="41" t="s">
        <v>215</v>
      </c>
    </row>
    <row r="30" spans="2:9">
      <c r="C30" s="41" t="s">
        <v>216</v>
      </c>
    </row>
    <row r="31" spans="2:9">
      <c r="C31" s="41" t="s">
        <v>222</v>
      </c>
    </row>
    <row r="32" spans="2:9">
      <c r="C32" s="41" t="s">
        <v>217</v>
      </c>
    </row>
    <row r="33" spans="2:3">
      <c r="B33" s="42" t="s">
        <v>67</v>
      </c>
      <c r="C33" s="43" t="s">
        <v>210</v>
      </c>
    </row>
  </sheetData>
  <mergeCells count="3">
    <mergeCell ref="E2:I2"/>
    <mergeCell ref="E3:I3"/>
    <mergeCell ref="E19:I19"/>
  </mergeCells>
  <phoneticPr fontId="0" type="noConversion"/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1" workbookViewId="0">
      <selection activeCell="K3" sqref="K3:S3"/>
    </sheetView>
  </sheetViews>
  <sheetFormatPr baseColWidth="10" defaultColWidth="11.42578125" defaultRowHeight="15"/>
  <cols>
    <col min="1" max="1" width="2.85546875" style="30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41" customWidth="1"/>
    <col min="22" max="22" width="25.140625" customWidth="1"/>
    <col min="23" max="23" width="2.7109375" customWidth="1"/>
    <col min="24" max="25" width="11.42578125" style="30" customWidth="1"/>
    <col min="26" max="30" width="11.42578125" style="30"/>
    <col min="31" max="39" width="11.42578125" style="25"/>
  </cols>
  <sheetData>
    <row r="1" spans="1:23" s="30" customFormat="1" ht="15.75" thickBot="1">
      <c r="A1" s="70"/>
      <c r="L1" s="51"/>
      <c r="U1" s="60"/>
    </row>
    <row r="2" spans="1:23" ht="15.75" thickBot="1">
      <c r="A2" s="49"/>
      <c r="B2" s="61"/>
      <c r="C2" s="62"/>
      <c r="D2" s="62"/>
      <c r="E2" s="62"/>
      <c r="F2" s="62"/>
      <c r="G2" s="62"/>
      <c r="H2" s="62"/>
      <c r="I2" s="62"/>
      <c r="J2" s="62"/>
      <c r="K2" s="62"/>
      <c r="L2" s="53"/>
      <c r="M2" s="62"/>
      <c r="N2" s="62"/>
      <c r="O2" s="62"/>
      <c r="P2" s="62"/>
      <c r="Q2" s="62"/>
      <c r="R2" s="62"/>
      <c r="S2" s="62"/>
      <c r="T2" s="62"/>
      <c r="U2" s="63"/>
      <c r="V2" s="62"/>
      <c r="W2" s="64"/>
    </row>
    <row r="3" spans="1:23" ht="15.75" thickBot="1">
      <c r="A3" s="49"/>
      <c r="B3" s="65"/>
      <c r="C3" s="66"/>
      <c r="D3" s="94" t="s">
        <v>29</v>
      </c>
      <c r="E3" s="140" t="s">
        <v>224</v>
      </c>
      <c r="F3" s="141"/>
      <c r="G3" s="142"/>
      <c r="H3" s="95"/>
      <c r="I3" s="95"/>
      <c r="J3" s="96" t="s">
        <v>30</v>
      </c>
      <c r="K3" s="143" t="s">
        <v>225</v>
      </c>
      <c r="L3" s="144"/>
      <c r="M3" s="144"/>
      <c r="N3" s="144"/>
      <c r="O3" s="144"/>
      <c r="P3" s="144"/>
      <c r="Q3" s="144"/>
      <c r="R3" s="144"/>
      <c r="S3" s="145"/>
      <c r="T3" s="66"/>
      <c r="U3" s="67"/>
      <c r="V3" s="83" t="s">
        <v>88</v>
      </c>
      <c r="W3" s="57"/>
    </row>
    <row r="4" spans="1:23">
      <c r="A4" s="49"/>
      <c r="B4" s="65"/>
      <c r="C4" s="66"/>
      <c r="D4" s="66"/>
      <c r="E4" s="66"/>
      <c r="F4" s="66"/>
      <c r="G4" s="66"/>
      <c r="H4" s="66"/>
      <c r="I4" s="66"/>
      <c r="J4" s="66"/>
      <c r="K4" s="66"/>
      <c r="L4" s="71"/>
      <c r="M4" s="66"/>
      <c r="N4" s="66"/>
      <c r="O4" s="66"/>
      <c r="P4" s="66"/>
      <c r="Q4" s="66"/>
      <c r="R4" s="66"/>
      <c r="S4" s="66"/>
      <c r="T4" s="66"/>
      <c r="U4" s="67"/>
      <c r="V4" s="66"/>
      <c r="W4" s="57"/>
    </row>
    <row r="5" spans="1:23">
      <c r="A5" s="49"/>
      <c r="B5" s="65"/>
      <c r="C5" s="138" t="s">
        <v>7</v>
      </c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67"/>
      <c r="V5" s="66"/>
      <c r="W5" s="57"/>
    </row>
    <row r="6" spans="1:23" ht="15.75" thickBot="1">
      <c r="A6" s="49"/>
      <c r="B6" s="65"/>
      <c r="C6" s="66"/>
      <c r="D6" s="66"/>
      <c r="E6" s="66"/>
      <c r="F6" s="66"/>
      <c r="G6" s="66"/>
      <c r="H6" s="66"/>
      <c r="I6" s="66"/>
      <c r="J6" s="66"/>
      <c r="K6" s="66"/>
      <c r="L6" s="71"/>
      <c r="M6" s="66"/>
      <c r="N6" s="66"/>
      <c r="O6" s="66"/>
      <c r="P6" s="66"/>
      <c r="Q6" s="66"/>
      <c r="R6" s="66"/>
      <c r="S6" s="66"/>
      <c r="T6" s="66"/>
      <c r="U6" s="67"/>
      <c r="V6" s="66"/>
      <c r="W6" s="57"/>
    </row>
    <row r="7" spans="1:23" ht="15.75" thickBot="1">
      <c r="A7" s="49"/>
      <c r="B7" s="65"/>
      <c r="C7" s="66"/>
      <c r="D7" s="66"/>
      <c r="E7" s="66"/>
      <c r="F7" s="97" t="s">
        <v>153</v>
      </c>
      <c r="G7" s="77" t="str">
        <f>D8</f>
        <v>Rusia</v>
      </c>
      <c r="H7" s="100">
        <v>1</v>
      </c>
      <c r="I7" s="101">
        <v>0</v>
      </c>
      <c r="J7" s="80" t="str">
        <f>D9</f>
        <v>Arabia Saudita</v>
      </c>
      <c r="K7" s="71"/>
      <c r="L7" s="71"/>
      <c r="M7" s="71"/>
      <c r="N7" s="89" t="s">
        <v>1</v>
      </c>
      <c r="O7" s="92" t="s">
        <v>2</v>
      </c>
      <c r="P7" s="92" t="s">
        <v>3</v>
      </c>
      <c r="Q7" s="92" t="s">
        <v>4</v>
      </c>
      <c r="R7" s="92" t="s">
        <v>5</v>
      </c>
      <c r="S7" s="92" t="s">
        <v>11</v>
      </c>
      <c r="T7" s="93" t="s">
        <v>6</v>
      </c>
      <c r="U7" s="67"/>
      <c r="V7" s="35"/>
      <c r="W7" s="57"/>
    </row>
    <row r="8" spans="1:23">
      <c r="A8" s="49"/>
      <c r="B8" s="65"/>
      <c r="C8" s="66"/>
      <c r="D8" s="71" t="s">
        <v>84</v>
      </c>
      <c r="E8" s="66"/>
      <c r="F8" s="97" t="s">
        <v>170</v>
      </c>
      <c r="G8" s="78" t="str">
        <f>D10</f>
        <v>Egipto</v>
      </c>
      <c r="H8" s="102">
        <v>1</v>
      </c>
      <c r="I8" s="103">
        <v>2</v>
      </c>
      <c r="J8" s="81" t="str">
        <f>D11</f>
        <v>Uruguay</v>
      </c>
      <c r="K8" s="71"/>
      <c r="L8" s="89" t="s">
        <v>12</v>
      </c>
      <c r="M8" s="116" t="str">
        <f>IF('No modificar!!'!AJ4=3,'No modificar!!'!U4,IF('No modificar!!'!AJ5=3,'No modificar!!'!U5,IF('No modificar!!'!AJ6=3,'No modificar!!'!U6,'No modificar!!'!U7)))</f>
        <v>Uruguay</v>
      </c>
      <c r="N8" s="117">
        <f>IF('No modificar!!'!AJ4=3,'No modificar!!'!V4,IF('No modificar!!'!AJ5=3,'No modificar!!'!V5,IF('No modificar!!'!AJ6=3,'No modificar!!'!V6,'No modificar!!'!V7)))</f>
        <v>3</v>
      </c>
      <c r="O8" s="118">
        <f>IF('No modificar!!'!AJ4=3,'No modificar!!'!W4,IF('No modificar!!'!AJ5=3,'No modificar!!'!W5,IF('No modificar!!'!AJ6=3,'No modificar!!'!W6,'No modificar!!'!W7)))</f>
        <v>0</v>
      </c>
      <c r="P8" s="118">
        <f>IF('No modificar!!'!AJ4=3,'No modificar!!'!X4,IF('No modificar!!'!AJ5=3,'No modificar!!'!X5,IF('No modificar!!'!AJ6=3,'No modificar!!'!X6,'No modificar!!'!X7)))</f>
        <v>0</v>
      </c>
      <c r="Q8" s="118">
        <f>IF('No modificar!!'!AJ4=3,'No modificar!!'!Y4,IF('No modificar!!'!AJ5=3,'No modificar!!'!Y5,IF('No modificar!!'!AJ6=3,'No modificar!!'!Y6,'No modificar!!'!Y7)))</f>
        <v>8</v>
      </c>
      <c r="R8" s="118">
        <f>IF('No modificar!!'!AJ4=3,'No modificar!!'!Z4,IF('No modificar!!'!AJ5=3,'No modificar!!'!Z5,IF('No modificar!!'!AJ6=3,'No modificar!!'!Z6,'No modificar!!'!Z7)))</f>
        <v>2</v>
      </c>
      <c r="S8" s="118">
        <f>IF('No modificar!!'!AJ4=3,'No modificar!!'!AA4,IF('No modificar!!'!AJ5=3,'No modificar!!'!AA5,IF('No modificar!!'!AJ6=3,'No modificar!!'!AA6,'No modificar!!'!AA7)))</f>
        <v>6</v>
      </c>
      <c r="T8" s="116">
        <f>IF('No modificar!!'!AJ4=3,'No modificar!!'!AB4,IF('No modificar!!'!AJ5=3,'No modificar!!'!AB5,IF('No modificar!!'!AJ6=3,'No modificar!!'!AB6,'No modificar!!'!AB7)))</f>
        <v>9</v>
      </c>
      <c r="U8" s="130" t="str">
        <f>IF(AND(T8=T9,S8=S9,Q8=Q9),"!!"," ")</f>
        <v xml:space="preserve"> </v>
      </c>
      <c r="V8" s="131" t="str">
        <f>IF(AND(T8=T9,S8=S9,Q8=Q9),"El 1° se decide por Fair Play"," ")</f>
        <v xml:space="preserve"> </v>
      </c>
      <c r="W8" s="57"/>
    </row>
    <row r="9" spans="1:23">
      <c r="A9" s="49"/>
      <c r="B9" s="65"/>
      <c r="C9" s="66"/>
      <c r="D9" s="71" t="s">
        <v>85</v>
      </c>
      <c r="E9" s="66"/>
      <c r="F9" s="97" t="s">
        <v>149</v>
      </c>
      <c r="G9" s="78" t="str">
        <f>D8</f>
        <v>Rusia</v>
      </c>
      <c r="H9" s="102">
        <v>1</v>
      </c>
      <c r="I9" s="103">
        <v>2</v>
      </c>
      <c r="J9" s="81" t="str">
        <f>D10</f>
        <v>Egipto</v>
      </c>
      <c r="K9" s="71"/>
      <c r="L9" s="90" t="s">
        <v>13</v>
      </c>
      <c r="M9" s="119" t="str">
        <f>IF('No modificar!!'!AJ4=2,'No modificar!!'!U4,IF('No modificar!!'!AJ5=2,'No modificar!!'!U5,IF('No modificar!!'!AJ6=2,'No modificar!!'!U6,'No modificar!!'!U7)))</f>
        <v>Egipto</v>
      </c>
      <c r="N9" s="120">
        <f>IF('No modificar!!'!AJ4=2,'No modificar!!'!V4,IF('No modificar!!'!AJ5=2,'No modificar!!'!V5,IF('No modificar!!'!AJ6=2,'No modificar!!'!V6,'No modificar!!'!V7)))</f>
        <v>2</v>
      </c>
      <c r="O9" s="121">
        <f>IF('No modificar!!'!AJ4=2,'No modificar!!'!W4,IF('No modificar!!'!AJ5=2,'No modificar!!'!W5,IF('No modificar!!'!AJ6=2,'No modificar!!'!W6,'No modificar!!'!W7)))</f>
        <v>0</v>
      </c>
      <c r="P9" s="121">
        <f>IF('No modificar!!'!AJ4=2,'No modificar!!'!X4,IF('No modificar!!'!AJ5=2,'No modificar!!'!X5,IF('No modificar!!'!AJ6=2,'No modificar!!'!X6,'No modificar!!'!X7)))</f>
        <v>1</v>
      </c>
      <c r="Q9" s="121">
        <f>IF('No modificar!!'!AJ4=2,'No modificar!!'!Y4,IF('No modificar!!'!AJ5=2,'No modificar!!'!Y5,IF('No modificar!!'!AJ6=2,'No modificar!!'!Y6,'No modificar!!'!Y7)))</f>
        <v>6</v>
      </c>
      <c r="R9" s="121">
        <f>IF('No modificar!!'!AJ4=2,'No modificar!!'!Z4,IF('No modificar!!'!AJ5=2,'No modificar!!'!Z5,IF('No modificar!!'!AJ6=2,'No modificar!!'!Z6,'No modificar!!'!Z7)))</f>
        <v>4</v>
      </c>
      <c r="S9" s="121">
        <f>IF('No modificar!!'!AJ4=2,'No modificar!!'!AA4,IF('No modificar!!'!AJ5=2,'No modificar!!'!AA5,IF('No modificar!!'!AJ6=2,'No modificar!!'!AA6,'No modificar!!'!AA7)))</f>
        <v>2</v>
      </c>
      <c r="T9" s="119">
        <f>IF('No modificar!!'!AJ4=2,'No modificar!!'!AB4,IF('No modificar!!'!AJ5=2,'No modificar!!'!AB5,IF('No modificar!!'!AJ6=2,'No modificar!!'!AB6,'No modificar!!'!AB7)))</f>
        <v>6</v>
      </c>
      <c r="U9" s="130" t="str">
        <f>IF(AND(T9=T10,S9=S10,Q9=Q10),"!!"," ")</f>
        <v xml:space="preserve"> </v>
      </c>
      <c r="V9" s="131" t="str">
        <f>IF(AND(T9=T10,S9=S10,Q9=Q10),"El 2° se decide por Fair Play"," ")</f>
        <v xml:space="preserve"> </v>
      </c>
      <c r="W9" s="57"/>
    </row>
    <row r="10" spans="1:23">
      <c r="A10" s="49"/>
      <c r="B10" s="65"/>
      <c r="C10" s="66"/>
      <c r="D10" s="71" t="s">
        <v>86</v>
      </c>
      <c r="E10" s="66"/>
      <c r="F10" s="97" t="s">
        <v>146</v>
      </c>
      <c r="G10" s="78" t="str">
        <f>D9</f>
        <v>Arabia Saudita</v>
      </c>
      <c r="H10" s="102">
        <v>0</v>
      </c>
      <c r="I10" s="103">
        <v>3</v>
      </c>
      <c r="J10" s="81" t="str">
        <f>D11</f>
        <v>Uruguay</v>
      </c>
      <c r="K10" s="71"/>
      <c r="L10" s="90" t="s">
        <v>14</v>
      </c>
      <c r="M10" s="84" t="str">
        <f>IF('No modificar!!'!AJ4=1,'No modificar!!'!U4,IF('No modificar!!'!AJ5=1,'No modificar!!'!U5,IF('No modificar!!'!AJ6=1,'No modificar!!'!U6,'No modificar!!'!U7)))</f>
        <v>Rusia</v>
      </c>
      <c r="N10" s="85">
        <f>IF('No modificar!!'!AJ4=1,'No modificar!!'!V4,IF('No modificar!!'!AJ5=1,'No modificar!!'!V5,IF('No modificar!!'!AJ6=1,'No modificar!!'!V6,'No modificar!!'!V7)))</f>
        <v>1</v>
      </c>
      <c r="O10" s="73">
        <f>IF('No modificar!!'!AJ4=1,'No modificar!!'!W4,IF('No modificar!!'!AJ5=1,'No modificar!!'!W5,IF('No modificar!!'!AJ6=1,'No modificar!!'!W6,'No modificar!!'!W7)))</f>
        <v>0</v>
      </c>
      <c r="P10" s="73">
        <f>IF('No modificar!!'!AJ4=1,'No modificar!!'!X4,IF('No modificar!!'!AJ5=1,'No modificar!!'!X5,IF('No modificar!!'!AJ6=1,'No modificar!!'!X6,'No modificar!!'!X7)))</f>
        <v>2</v>
      </c>
      <c r="Q10" s="73">
        <f>IF('No modificar!!'!AJ4=1,'No modificar!!'!Y4,IF('No modificar!!'!AJ5=1,'No modificar!!'!Y5,IF('No modificar!!'!AJ6=1,'No modificar!!'!Y6,'No modificar!!'!Y7)))</f>
        <v>3</v>
      </c>
      <c r="R10" s="73">
        <f>IF('No modificar!!'!AJ4=1,'No modificar!!'!Z4,IF('No modificar!!'!AJ5=1,'No modificar!!'!Z5,IF('No modificar!!'!AJ6=1,'No modificar!!'!Z6,'No modificar!!'!Z7)))</f>
        <v>5</v>
      </c>
      <c r="S10" s="73">
        <f>IF('No modificar!!'!AJ4=1,'No modificar!!'!AA4,IF('No modificar!!'!AJ5=1,'No modificar!!'!AA5,IF('No modificar!!'!AJ6=1,'No modificar!!'!AA6,'No modificar!!'!AA7)))</f>
        <v>-2</v>
      </c>
      <c r="T10" s="84">
        <f>IF('No modificar!!'!AJ4=1,'No modificar!!'!AB4,IF('No modificar!!'!AJ5=1,'No modificar!!'!AB5,IF('No modificar!!'!AJ6=1,'No modificar!!'!AB6,'No modificar!!'!AB7)))</f>
        <v>3</v>
      </c>
      <c r="U10" s="56"/>
      <c r="V10" s="66"/>
      <c r="W10" s="57"/>
    </row>
    <row r="11" spans="1:23" ht="15.75" thickBot="1">
      <c r="A11" s="49"/>
      <c r="B11" s="65"/>
      <c r="C11" s="66"/>
      <c r="D11" s="71" t="s">
        <v>0</v>
      </c>
      <c r="E11" s="66"/>
      <c r="F11" s="97" t="s">
        <v>87</v>
      </c>
      <c r="G11" s="78" t="str">
        <f>D8</f>
        <v>Rusia</v>
      </c>
      <c r="H11" s="102">
        <v>1</v>
      </c>
      <c r="I11" s="103">
        <v>3</v>
      </c>
      <c r="J11" s="81" t="str">
        <f>D11</f>
        <v>Uruguay</v>
      </c>
      <c r="K11" s="71"/>
      <c r="L11" s="91" t="s">
        <v>15</v>
      </c>
      <c r="M11" s="86" t="str">
        <f>IF('No modificar!!'!AJ4=0,'No modificar!!'!U4,IF('No modificar!!'!AJ5=0,'No modificar!!'!U5,IF('No modificar!!'!AJ6=0,'No modificar!!'!U6,'No modificar!!'!U7)))</f>
        <v>Arabia Saudita</v>
      </c>
      <c r="N11" s="87">
        <f>IF('No modificar!!'!AJ4=0,'No modificar!!'!V4,IF('No modificar!!'!AJ5=0,'No modificar!!'!V5,IF('No modificar!!'!AJ6=0,'No modificar!!'!V6,'No modificar!!'!V7)))</f>
        <v>0</v>
      </c>
      <c r="O11" s="88">
        <f>IF('No modificar!!'!AJ4=0,'No modificar!!'!W4,IF('No modificar!!'!AJ5=0,'No modificar!!'!W5,IF('No modificar!!'!AJ6=0,'No modificar!!'!W6,'No modificar!!'!W7)))</f>
        <v>0</v>
      </c>
      <c r="P11" s="88">
        <f>IF('No modificar!!'!AJ4=0,'No modificar!!'!X4,IF('No modificar!!'!AJ5=0,'No modificar!!'!X5,IF('No modificar!!'!AJ6=0,'No modificar!!'!X6,'No modificar!!'!X7)))</f>
        <v>3</v>
      </c>
      <c r="Q11" s="88">
        <f>IF('No modificar!!'!AJ4=0,'No modificar!!'!Y4,IF('No modificar!!'!AJ5=0,'No modificar!!'!Y5,IF('No modificar!!'!AJ6=0,'No modificar!!'!Y6,'No modificar!!'!Y7)))</f>
        <v>1</v>
      </c>
      <c r="R11" s="88">
        <f>IF('No modificar!!'!AJ4=0,'No modificar!!'!Z4,IF('No modificar!!'!AJ5=0,'No modificar!!'!Z5,IF('No modificar!!'!AJ6=0,'No modificar!!'!Z6,'No modificar!!'!Z7)))</f>
        <v>7</v>
      </c>
      <c r="S11" s="88">
        <f>IF('No modificar!!'!AJ4=0,'No modificar!!'!AA4,IF('No modificar!!'!AJ5=0,'No modificar!!'!AA5,IF('No modificar!!'!AJ6=0,'No modificar!!'!AA6,'No modificar!!'!AA7)))</f>
        <v>-6</v>
      </c>
      <c r="T11" s="86">
        <f>IF('No modificar!!'!AJ4=0,'No modificar!!'!AB4,IF('No modificar!!'!AJ5=0,'No modificar!!'!AB5,IF('No modificar!!'!AJ6=0,'No modificar!!'!AB6,'No modificar!!'!AB7)))</f>
        <v>0</v>
      </c>
      <c r="U11" s="56"/>
      <c r="V11" s="66"/>
      <c r="W11" s="57"/>
    </row>
    <row r="12" spans="1:23" ht="15.75" thickBot="1">
      <c r="A12" s="49"/>
      <c r="B12" s="65"/>
      <c r="C12" s="66"/>
      <c r="D12" s="66"/>
      <c r="E12" s="66"/>
      <c r="F12" s="97" t="s">
        <v>175</v>
      </c>
      <c r="G12" s="79" t="str">
        <f>D9</f>
        <v>Arabia Saudita</v>
      </c>
      <c r="H12" s="104">
        <v>1</v>
      </c>
      <c r="I12" s="105">
        <v>3</v>
      </c>
      <c r="J12" s="82" t="str">
        <f>D10</f>
        <v>Egipto</v>
      </c>
      <c r="K12" s="71"/>
      <c r="L12" s="71"/>
      <c r="M12" s="66"/>
      <c r="N12" s="66"/>
      <c r="O12" s="66"/>
      <c r="P12" s="66"/>
      <c r="Q12" s="66"/>
      <c r="R12" s="66"/>
      <c r="S12" s="66"/>
      <c r="T12" s="66"/>
      <c r="U12" s="56"/>
      <c r="V12" s="66"/>
      <c r="W12" s="57"/>
    </row>
    <row r="13" spans="1:23">
      <c r="A13" s="49"/>
      <c r="B13" s="65"/>
      <c r="C13" s="66"/>
      <c r="D13" s="66"/>
      <c r="E13" s="66"/>
      <c r="F13" s="35"/>
      <c r="G13" s="66"/>
      <c r="H13" s="66"/>
      <c r="I13" s="66"/>
      <c r="J13" s="66"/>
      <c r="K13" s="66"/>
      <c r="L13" s="71"/>
      <c r="M13" s="66"/>
      <c r="N13" s="66"/>
      <c r="O13" s="66"/>
      <c r="P13" s="66"/>
      <c r="Q13" s="66"/>
      <c r="R13" s="66"/>
      <c r="S13" s="66"/>
      <c r="T13" s="66"/>
      <c r="U13" s="56"/>
      <c r="V13" s="66"/>
      <c r="W13" s="57"/>
    </row>
    <row r="14" spans="1:23">
      <c r="A14" s="49"/>
      <c r="B14" s="65"/>
      <c r="C14" s="66"/>
      <c r="D14" s="66"/>
      <c r="E14" s="66"/>
      <c r="F14" s="66"/>
      <c r="G14" s="66"/>
      <c r="H14" s="66"/>
      <c r="I14" s="66"/>
      <c r="J14" s="66"/>
      <c r="K14" s="66"/>
      <c r="L14" s="71"/>
      <c r="M14" s="66"/>
      <c r="N14" s="66"/>
      <c r="O14" s="66"/>
      <c r="P14" s="66"/>
      <c r="Q14" s="66"/>
      <c r="R14" s="66"/>
      <c r="S14" s="66"/>
      <c r="T14" s="66"/>
      <c r="U14" s="56"/>
      <c r="V14" s="66"/>
      <c r="W14" s="57"/>
    </row>
    <row r="15" spans="1:23">
      <c r="A15" s="49"/>
      <c r="B15" s="65"/>
      <c r="C15" s="138" t="s">
        <v>17</v>
      </c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56"/>
      <c r="V15" s="66"/>
      <c r="W15" s="57"/>
    </row>
    <row r="16" spans="1:23" ht="15.75" thickBot="1">
      <c r="A16" s="49"/>
      <c r="B16" s="65"/>
      <c r="C16" s="66"/>
      <c r="D16" s="66"/>
      <c r="E16" s="66"/>
      <c r="F16" s="66"/>
      <c r="G16" s="66"/>
      <c r="H16" s="66"/>
      <c r="I16" s="66"/>
      <c r="J16" s="66"/>
      <c r="K16" s="66"/>
      <c r="L16" s="71"/>
      <c r="M16" s="66"/>
      <c r="N16" s="66"/>
      <c r="O16" s="66"/>
      <c r="P16" s="66"/>
      <c r="Q16" s="66"/>
      <c r="R16" s="66"/>
      <c r="S16" s="66"/>
      <c r="T16" s="66"/>
      <c r="U16" s="56"/>
      <c r="V16" s="66"/>
      <c r="W16" s="57"/>
    </row>
    <row r="17" spans="1:23" ht="15.75" thickBot="1">
      <c r="A17" s="49"/>
      <c r="B17" s="65"/>
      <c r="C17" s="66"/>
      <c r="D17" s="66"/>
      <c r="E17" s="66"/>
      <c r="F17" s="97" t="s">
        <v>93</v>
      </c>
      <c r="G17" s="72" t="str">
        <f>D18</f>
        <v>Portugal</v>
      </c>
      <c r="H17" s="106">
        <v>0</v>
      </c>
      <c r="I17" s="107">
        <v>3</v>
      </c>
      <c r="J17" s="74" t="str">
        <f>D19</f>
        <v>España</v>
      </c>
      <c r="K17" s="71"/>
      <c r="L17" s="73"/>
      <c r="M17" s="73"/>
      <c r="N17" s="89" t="s">
        <v>1</v>
      </c>
      <c r="O17" s="92" t="s">
        <v>2</v>
      </c>
      <c r="P17" s="92" t="s">
        <v>3</v>
      </c>
      <c r="Q17" s="92" t="s">
        <v>4</v>
      </c>
      <c r="R17" s="92" t="s">
        <v>5</v>
      </c>
      <c r="S17" s="92" t="s">
        <v>11</v>
      </c>
      <c r="T17" s="93" t="s">
        <v>6</v>
      </c>
      <c r="U17" s="99"/>
      <c r="V17" s="98"/>
      <c r="W17" s="57"/>
    </row>
    <row r="18" spans="1:23">
      <c r="A18" s="49"/>
      <c r="B18" s="65"/>
      <c r="C18" s="66"/>
      <c r="D18" s="71" t="s">
        <v>89</v>
      </c>
      <c r="E18" s="66"/>
      <c r="F18" s="97" t="s">
        <v>150</v>
      </c>
      <c r="G18" s="85" t="str">
        <f>D20</f>
        <v>Marruecos</v>
      </c>
      <c r="H18" s="108">
        <v>0</v>
      </c>
      <c r="I18" s="109">
        <v>0</v>
      </c>
      <c r="J18" s="75" t="str">
        <f>D21</f>
        <v>Irán</v>
      </c>
      <c r="K18" s="71"/>
      <c r="L18" s="89" t="s">
        <v>12</v>
      </c>
      <c r="M18" s="116" t="str">
        <f>IF('No modificar!!'!AJ14=3,'No modificar!!'!U14,IF('No modificar!!'!AJ15=3,'No modificar!!'!U15,IF('No modificar!!'!AJ16=3,'No modificar!!'!U16,'No modificar!!'!U17)))</f>
        <v>España</v>
      </c>
      <c r="N18" s="117">
        <f>IF('No modificar!!'!AJ14=3,'No modificar!!'!V14,IF('No modificar!!'!AJ15=3,'No modificar!!'!V15,IF('No modificar!!'!AJ16=3,'No modificar!!'!V16,'No modificar!!'!V17)))</f>
        <v>3</v>
      </c>
      <c r="O18" s="118">
        <f>IF('No modificar!!'!AJ14=3,'No modificar!!'!W14,IF('No modificar!!'!AJ15=3,'No modificar!!'!W15,IF('No modificar!!'!AJ16=3,'No modificar!!'!W16,'No modificar!!'!W17)))</f>
        <v>0</v>
      </c>
      <c r="P18" s="118">
        <f>IF('No modificar!!'!AJ14=3,'No modificar!!'!X14,IF('No modificar!!'!AJ15=3,'No modificar!!'!X15,IF('No modificar!!'!AJ16=3,'No modificar!!'!X16,'No modificar!!'!X17)))</f>
        <v>0</v>
      </c>
      <c r="Q18" s="118">
        <f>IF('No modificar!!'!AJ14=3,'No modificar!!'!Y14,IF('No modificar!!'!AJ15=3,'No modificar!!'!Y15,IF('No modificar!!'!AJ16=3,'No modificar!!'!Y16,'No modificar!!'!Y17)))</f>
        <v>8</v>
      </c>
      <c r="R18" s="118">
        <f>IF('No modificar!!'!AJ14=3,'No modificar!!'!Z14,IF('No modificar!!'!AJ15=3,'No modificar!!'!Z15,IF('No modificar!!'!AJ16=3,'No modificar!!'!Z16,'No modificar!!'!Z17)))</f>
        <v>1</v>
      </c>
      <c r="S18" s="118">
        <f>IF('No modificar!!'!AJ14=3,'No modificar!!'!AA14,IF('No modificar!!'!AJ15=3,'No modificar!!'!AA15,IF('No modificar!!'!AJ16=3,'No modificar!!'!AA16,'No modificar!!'!AA17)))</f>
        <v>7</v>
      </c>
      <c r="T18" s="116">
        <f>IF('No modificar!!'!AJ14=3,'No modificar!!'!AB14,IF('No modificar!!'!AJ15=3,'No modificar!!'!AB15,IF('No modificar!!'!AJ16=3,'No modificar!!'!AB16,'No modificar!!'!AB17)))</f>
        <v>9</v>
      </c>
      <c r="U18" s="130" t="str">
        <f>IF(AND(T18=T19,S18=S19,Q18=Q19),"!!"," ")</f>
        <v xml:space="preserve"> </v>
      </c>
      <c r="V18" s="131" t="str">
        <f>IF(AND(T18=T19,S18=S19,Q18=Q19),"El 1° se decide por Fair Play"," ")</f>
        <v xml:space="preserve"> </v>
      </c>
      <c r="W18" s="57"/>
    </row>
    <row r="19" spans="1:23">
      <c r="A19" s="49"/>
      <c r="B19" s="65"/>
      <c r="C19" s="66"/>
      <c r="D19" s="71" t="s">
        <v>90</v>
      </c>
      <c r="E19" s="66"/>
      <c r="F19" s="97" t="s">
        <v>154</v>
      </c>
      <c r="G19" s="85" t="str">
        <f>D18</f>
        <v>Portugal</v>
      </c>
      <c r="H19" s="108">
        <v>3</v>
      </c>
      <c r="I19" s="109">
        <v>0</v>
      </c>
      <c r="J19" s="75" t="str">
        <f>D20</f>
        <v>Marruecos</v>
      </c>
      <c r="K19" s="71"/>
      <c r="L19" s="90" t="s">
        <v>13</v>
      </c>
      <c r="M19" s="119" t="str">
        <f>IF('No modificar!!'!AJ14=2,'No modificar!!'!U14,IF('No modificar!!'!AJ15=2,'No modificar!!'!U15,IF('No modificar!!'!AJ16=2,'No modificar!!'!U16,'No modificar!!'!U17)))</f>
        <v>Portugal</v>
      </c>
      <c r="N19" s="120">
        <f>IF('No modificar!!'!AJ14=2,'No modificar!!'!V14,IF('No modificar!!'!AJ15=2,'No modificar!!'!V15,IF('No modificar!!'!AJ16=2,'No modificar!!'!V16,'No modificar!!'!V17)))</f>
        <v>2</v>
      </c>
      <c r="O19" s="121">
        <f>IF('No modificar!!'!AJ14=2,'No modificar!!'!W14,IF('No modificar!!'!AJ15=2,'No modificar!!'!W15,IF('No modificar!!'!AJ16=2,'No modificar!!'!W16,'No modificar!!'!W17)))</f>
        <v>0</v>
      </c>
      <c r="P19" s="121">
        <f>IF('No modificar!!'!AJ14=2,'No modificar!!'!X14,IF('No modificar!!'!AJ15=2,'No modificar!!'!X15,IF('No modificar!!'!AJ16=2,'No modificar!!'!X16,'No modificar!!'!X17)))</f>
        <v>1</v>
      </c>
      <c r="Q19" s="121">
        <f>IF('No modificar!!'!AJ14=2,'No modificar!!'!Y14,IF('No modificar!!'!AJ15=2,'No modificar!!'!Y15,IF('No modificar!!'!AJ16=2,'No modificar!!'!Y16,'No modificar!!'!Y17)))</f>
        <v>5</v>
      </c>
      <c r="R19" s="121">
        <f>IF('No modificar!!'!AJ14=2,'No modificar!!'!Z14,IF('No modificar!!'!AJ15=2,'No modificar!!'!Z15,IF('No modificar!!'!AJ16=2,'No modificar!!'!Z16,'No modificar!!'!Z17)))</f>
        <v>4</v>
      </c>
      <c r="S19" s="121">
        <f>IF('No modificar!!'!AJ14=2,'No modificar!!'!AA14,IF('No modificar!!'!AJ15=2,'No modificar!!'!AA15,IF('No modificar!!'!AJ16=2,'No modificar!!'!AA16,'No modificar!!'!AA17)))</f>
        <v>1</v>
      </c>
      <c r="T19" s="119">
        <f>IF('No modificar!!'!AJ14=2,'No modificar!!'!AB14,IF('No modificar!!'!AJ15=2,'No modificar!!'!AB15,IF('No modificar!!'!AJ16=2,'No modificar!!'!AB16,'No modificar!!'!AB17)))</f>
        <v>6</v>
      </c>
      <c r="U19" s="130" t="str">
        <f>IF(AND(T19=T20,S19=S20,Q19=Q20),"!!"," ")</f>
        <v xml:space="preserve"> </v>
      </c>
      <c r="V19" s="131" t="str">
        <f>IF(AND(T19=T20,S19=S20,Q19=Q20),"El 2° se decide por Fair Play"," ")</f>
        <v xml:space="preserve"> </v>
      </c>
      <c r="W19" s="57"/>
    </row>
    <row r="20" spans="1:23">
      <c r="A20" s="49"/>
      <c r="B20" s="65"/>
      <c r="C20" s="66"/>
      <c r="D20" s="71" t="s">
        <v>91</v>
      </c>
      <c r="E20" s="66"/>
      <c r="F20" s="97" t="s">
        <v>161</v>
      </c>
      <c r="G20" s="85" t="str">
        <f>D19</f>
        <v>España</v>
      </c>
      <c r="H20" s="108">
        <v>3</v>
      </c>
      <c r="I20" s="109">
        <v>1</v>
      </c>
      <c r="J20" s="75" t="str">
        <f>D21</f>
        <v>Irán</v>
      </c>
      <c r="K20" s="71"/>
      <c r="L20" s="90" t="s">
        <v>14</v>
      </c>
      <c r="M20" s="84" t="str">
        <f>IF('No modificar!!'!AJ14=1,'No modificar!!'!U14,IF('No modificar!!'!AJ15=1,'No modificar!!'!U15,IF('No modificar!!'!AJ16=1,'No modificar!!'!U16,'No modificar!!'!U17)))</f>
        <v>Irán</v>
      </c>
      <c r="N20" s="85">
        <f>IF('No modificar!!'!AJ14=1,'No modificar!!'!V14,IF('No modificar!!'!AJ15=1,'No modificar!!'!V15,IF('No modificar!!'!AJ16=1,'No modificar!!'!V16,'No modificar!!'!V17)))</f>
        <v>0</v>
      </c>
      <c r="O20" s="73">
        <f>IF('No modificar!!'!AJ14=1,'No modificar!!'!W14,IF('No modificar!!'!AJ15=1,'No modificar!!'!W15,IF('No modificar!!'!AJ16=1,'No modificar!!'!W16,'No modificar!!'!W17)))</f>
        <v>1</v>
      </c>
      <c r="P20" s="73">
        <f>IF('No modificar!!'!AJ14=1,'No modificar!!'!X14,IF('No modificar!!'!AJ15=1,'No modificar!!'!X15,IF('No modificar!!'!AJ16=1,'No modificar!!'!X16,'No modificar!!'!X17)))</f>
        <v>2</v>
      </c>
      <c r="Q20" s="73">
        <f>IF('No modificar!!'!AJ14=1,'No modificar!!'!Y14,IF('No modificar!!'!AJ15=1,'No modificar!!'!Y15,IF('No modificar!!'!AJ16=1,'No modificar!!'!Y16,'No modificar!!'!Y17)))</f>
        <v>2</v>
      </c>
      <c r="R20" s="73">
        <f>IF('No modificar!!'!AJ14=1,'No modificar!!'!Z14,IF('No modificar!!'!AJ15=1,'No modificar!!'!Z15,IF('No modificar!!'!AJ16=1,'No modificar!!'!Z16,'No modificar!!'!Z17)))</f>
        <v>5</v>
      </c>
      <c r="S20" s="73">
        <f>IF('No modificar!!'!AJ14=1,'No modificar!!'!AA14,IF('No modificar!!'!AJ15=1,'No modificar!!'!AA15,IF('No modificar!!'!AJ16=1,'No modificar!!'!AA16,'No modificar!!'!AA17)))</f>
        <v>-3</v>
      </c>
      <c r="T20" s="84">
        <f>IF('No modificar!!'!AJ14=1,'No modificar!!'!AB14,IF('No modificar!!'!AJ15=1,'No modificar!!'!AB15,IF('No modificar!!'!AJ16=1,'No modificar!!'!AB16,'No modificar!!'!AB17)))</f>
        <v>1</v>
      </c>
      <c r="U20" s="99"/>
      <c r="V20" s="98"/>
      <c r="W20" s="57"/>
    </row>
    <row r="21" spans="1:23" ht="15.75" thickBot="1">
      <c r="A21" s="49"/>
      <c r="B21" s="65"/>
      <c r="C21" s="66"/>
      <c r="D21" s="71" t="s">
        <v>92</v>
      </c>
      <c r="E21" s="66"/>
      <c r="F21" s="97" t="s">
        <v>103</v>
      </c>
      <c r="G21" s="85" t="str">
        <f>D18</f>
        <v>Portugal</v>
      </c>
      <c r="H21" s="108">
        <v>2</v>
      </c>
      <c r="I21" s="109">
        <v>1</v>
      </c>
      <c r="J21" s="75" t="str">
        <f>D21</f>
        <v>Irán</v>
      </c>
      <c r="K21" s="71"/>
      <c r="L21" s="91" t="s">
        <v>15</v>
      </c>
      <c r="M21" s="86" t="str">
        <f>IF('No modificar!!'!AJ14=0,'No modificar!!'!U14,IF('No modificar!!'!AJ15=0,'No modificar!!'!U15,IF('No modificar!!'!AJ16=0,'No modificar!!'!U16,'No modificar!!'!U17)))</f>
        <v>Marruecos</v>
      </c>
      <c r="N21" s="87">
        <f>IF('No modificar!!'!AJ14=0,'No modificar!!'!V14,IF('No modificar!!'!AJ15=0,'No modificar!!'!V15,IF('No modificar!!'!AJ16=0,'No modificar!!'!V16,'No modificar!!'!V17)))</f>
        <v>0</v>
      </c>
      <c r="O21" s="88">
        <f>IF('No modificar!!'!AJ14=0,'No modificar!!'!W14,IF('No modificar!!'!AJ15=0,'No modificar!!'!W15,IF('No modificar!!'!AJ16=0,'No modificar!!'!W16,'No modificar!!'!W17)))</f>
        <v>1</v>
      </c>
      <c r="P21" s="88">
        <f>IF('No modificar!!'!AJ14=0,'No modificar!!'!X14,IF('No modificar!!'!AJ15=0,'No modificar!!'!X15,IF('No modificar!!'!AJ16=0,'No modificar!!'!X16,'No modificar!!'!X17)))</f>
        <v>2</v>
      </c>
      <c r="Q21" s="88">
        <f>IF('No modificar!!'!AJ14=0,'No modificar!!'!Y14,IF('No modificar!!'!AJ15=0,'No modificar!!'!Y15,IF('No modificar!!'!AJ16=0,'No modificar!!'!Y16,'No modificar!!'!Y17)))</f>
        <v>0</v>
      </c>
      <c r="R21" s="88">
        <f>IF('No modificar!!'!AJ14=0,'No modificar!!'!Z14,IF('No modificar!!'!AJ15=0,'No modificar!!'!Z15,IF('No modificar!!'!AJ16=0,'No modificar!!'!Z16,'No modificar!!'!Z17)))</f>
        <v>5</v>
      </c>
      <c r="S21" s="88">
        <f>IF('No modificar!!'!AJ14=0,'No modificar!!'!AA14,IF('No modificar!!'!AJ15=0,'No modificar!!'!AA15,IF('No modificar!!'!AJ16=0,'No modificar!!'!AA16,'No modificar!!'!AA17)))</f>
        <v>-5</v>
      </c>
      <c r="T21" s="86">
        <f>IF('No modificar!!'!AJ14=0,'No modificar!!'!AB14,IF('No modificar!!'!AJ15=0,'No modificar!!'!AB15,IF('No modificar!!'!AJ16=0,'No modificar!!'!AB16,'No modificar!!'!AB17)))</f>
        <v>1</v>
      </c>
      <c r="U21" s="99"/>
      <c r="V21" s="98"/>
      <c r="W21" s="57"/>
    </row>
    <row r="22" spans="1:23" ht="15.75" thickBot="1">
      <c r="A22" s="49"/>
      <c r="B22" s="65"/>
      <c r="C22" s="66"/>
      <c r="D22" s="66"/>
      <c r="E22" s="66"/>
      <c r="F22" s="97" t="s">
        <v>171</v>
      </c>
      <c r="G22" s="87" t="str">
        <f>D19</f>
        <v>España</v>
      </c>
      <c r="H22" s="110">
        <v>2</v>
      </c>
      <c r="I22" s="111">
        <v>0</v>
      </c>
      <c r="J22" s="76" t="str">
        <f>D20</f>
        <v>Marruecos</v>
      </c>
      <c r="K22" s="71"/>
      <c r="L22" s="71"/>
      <c r="M22" s="66"/>
      <c r="N22" s="66"/>
      <c r="O22" s="66"/>
      <c r="P22" s="66"/>
      <c r="Q22" s="66"/>
      <c r="R22" s="66"/>
      <c r="S22" s="66"/>
      <c r="T22" s="66"/>
      <c r="U22" s="56"/>
      <c r="V22" s="66"/>
      <c r="W22" s="57"/>
    </row>
    <row r="23" spans="1:23">
      <c r="A23" s="49"/>
      <c r="B23" s="65"/>
      <c r="C23" s="66"/>
      <c r="D23" s="66"/>
      <c r="E23" s="66"/>
      <c r="F23" s="66"/>
      <c r="G23" s="66"/>
      <c r="H23" s="66"/>
      <c r="I23" s="66"/>
      <c r="J23" s="66"/>
      <c r="K23" s="66"/>
      <c r="L23" s="71"/>
      <c r="M23" s="66"/>
      <c r="N23" s="66"/>
      <c r="O23" s="66"/>
      <c r="P23" s="66"/>
      <c r="Q23" s="66"/>
      <c r="R23" s="66"/>
      <c r="S23" s="66"/>
      <c r="T23" s="66"/>
      <c r="U23" s="56"/>
      <c r="V23" s="66"/>
      <c r="W23" s="57"/>
    </row>
    <row r="24" spans="1:23">
      <c r="A24" s="49"/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71"/>
      <c r="M24" s="66"/>
      <c r="N24" s="66"/>
      <c r="O24" s="66"/>
      <c r="P24" s="66"/>
      <c r="Q24" s="66"/>
      <c r="R24" s="66"/>
      <c r="S24" s="66"/>
      <c r="T24" s="66"/>
      <c r="U24" s="56"/>
      <c r="V24" s="66"/>
      <c r="W24" s="57"/>
    </row>
    <row r="25" spans="1:23">
      <c r="A25" s="49"/>
      <c r="B25" s="65"/>
      <c r="C25" s="138" t="s">
        <v>18</v>
      </c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56"/>
      <c r="V25" s="66"/>
      <c r="W25" s="57"/>
    </row>
    <row r="26" spans="1:23" ht="15.75" thickBot="1">
      <c r="A26" s="49"/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71"/>
      <c r="M26" s="66"/>
      <c r="N26" s="66"/>
      <c r="O26" s="66"/>
      <c r="P26" s="66"/>
      <c r="Q26" s="66"/>
      <c r="R26" s="66"/>
      <c r="S26" s="66"/>
      <c r="T26" s="66"/>
      <c r="U26" s="56"/>
      <c r="V26" s="66"/>
      <c r="W26" s="57"/>
    </row>
    <row r="27" spans="1:23" ht="15.75" thickBot="1">
      <c r="A27" s="49"/>
      <c r="B27" s="65"/>
      <c r="C27" s="66"/>
      <c r="D27" s="66"/>
      <c r="E27" s="66"/>
      <c r="F27" s="97" t="s">
        <v>162</v>
      </c>
      <c r="G27" s="72" t="str">
        <f>D28</f>
        <v>Francia</v>
      </c>
      <c r="H27" s="106">
        <v>2</v>
      </c>
      <c r="I27" s="107">
        <v>0</v>
      </c>
      <c r="J27" s="74" t="str">
        <f>D29</f>
        <v>Australia</v>
      </c>
      <c r="K27" s="73"/>
      <c r="L27" s="73"/>
      <c r="M27" s="73"/>
      <c r="N27" s="89" t="s">
        <v>1</v>
      </c>
      <c r="O27" s="92" t="s">
        <v>2</v>
      </c>
      <c r="P27" s="92" t="s">
        <v>3</v>
      </c>
      <c r="Q27" s="92" t="s">
        <v>4</v>
      </c>
      <c r="R27" s="92" t="s">
        <v>5</v>
      </c>
      <c r="S27" s="92" t="s">
        <v>11</v>
      </c>
      <c r="T27" s="93" t="s">
        <v>6</v>
      </c>
      <c r="U27" s="99"/>
      <c r="V27" s="98"/>
      <c r="W27" s="57"/>
    </row>
    <row r="28" spans="1:23">
      <c r="A28" s="49"/>
      <c r="B28" s="65"/>
      <c r="C28" s="66"/>
      <c r="D28" s="71" t="s">
        <v>94</v>
      </c>
      <c r="E28" s="66"/>
      <c r="F28" s="97" t="s">
        <v>104</v>
      </c>
      <c r="G28" s="85" t="str">
        <f>D30</f>
        <v>Perú</v>
      </c>
      <c r="H28" s="108">
        <v>2</v>
      </c>
      <c r="I28" s="109">
        <v>2</v>
      </c>
      <c r="J28" s="75" t="str">
        <f>D31</f>
        <v>Dinamarca</v>
      </c>
      <c r="K28" s="73"/>
      <c r="L28" s="89" t="s">
        <v>12</v>
      </c>
      <c r="M28" s="116" t="str">
        <f>IF('No modificar!!'!AJ24=3,'No modificar!!'!U24,IF('No modificar!!'!AJ25=3,'No modificar!!'!U25,IF('No modificar!!'!AJ26=3,'No modificar!!'!U26,'No modificar!!'!U27)))</f>
        <v>Francia</v>
      </c>
      <c r="N28" s="117">
        <f>IF('No modificar!!'!AJ24=3,'No modificar!!'!V24,IF('No modificar!!'!AJ25=3,'No modificar!!'!V25,IF('No modificar!!'!AJ26=3,'No modificar!!'!V26,'No modificar!!'!V27)))</f>
        <v>3</v>
      </c>
      <c r="O28" s="118">
        <f>IF('No modificar!!'!AJ24=3,'No modificar!!'!W24,IF('No modificar!!'!AJ25=3,'No modificar!!'!W25,IF('No modificar!!'!AJ26=3,'No modificar!!'!W26,'No modificar!!'!W27)))</f>
        <v>0</v>
      </c>
      <c r="P28" s="118">
        <f>IF('No modificar!!'!AJ24=3,'No modificar!!'!X24,IF('No modificar!!'!AJ25=3,'No modificar!!'!X25,IF('No modificar!!'!AJ26=3,'No modificar!!'!X26,'No modificar!!'!X27)))</f>
        <v>0</v>
      </c>
      <c r="Q28" s="118">
        <f>IF('No modificar!!'!AJ24=3,'No modificar!!'!Y24,IF('No modificar!!'!AJ25=3,'No modificar!!'!Y25,IF('No modificar!!'!AJ26=3,'No modificar!!'!Y26,'No modificar!!'!Y27)))</f>
        <v>7</v>
      </c>
      <c r="R28" s="118">
        <f>IF('No modificar!!'!AJ24=3,'No modificar!!'!Z24,IF('No modificar!!'!AJ25=3,'No modificar!!'!Z25,IF('No modificar!!'!AJ26=3,'No modificar!!'!Z26,'No modificar!!'!Z27)))</f>
        <v>2</v>
      </c>
      <c r="S28" s="118">
        <f>IF('No modificar!!'!AJ24=3,'No modificar!!'!AA24,IF('No modificar!!'!AJ25=3,'No modificar!!'!AA25,IF('No modificar!!'!AJ26=3,'No modificar!!'!AA26,'No modificar!!'!AA27)))</f>
        <v>5</v>
      </c>
      <c r="T28" s="116">
        <f>IF('No modificar!!'!AJ24=3,'No modificar!!'!AB24,IF('No modificar!!'!AJ25=3,'No modificar!!'!AB25,IF('No modificar!!'!AJ26=3,'No modificar!!'!AB26,'No modificar!!'!AB27)))</f>
        <v>9</v>
      </c>
      <c r="U28" s="130" t="str">
        <f>IF(AND(T28=T29,S28=S29,Q28=Q29),"!!"," ")</f>
        <v xml:space="preserve"> </v>
      </c>
      <c r="V28" s="131" t="str">
        <f>IF(AND(T28=T29,S28=S29,Q28=Q29),"El 1° se decide por Fair Play"," ")</f>
        <v xml:space="preserve"> </v>
      </c>
      <c r="W28" s="57"/>
    </row>
    <row r="29" spans="1:23">
      <c r="A29" s="49"/>
      <c r="B29" s="65"/>
      <c r="C29" s="66"/>
      <c r="D29" s="71" t="s">
        <v>95</v>
      </c>
      <c r="E29" s="66"/>
      <c r="F29" s="97" t="s">
        <v>169</v>
      </c>
      <c r="G29" s="85" t="str">
        <f>D28</f>
        <v>Francia</v>
      </c>
      <c r="H29" s="108">
        <v>3</v>
      </c>
      <c r="I29" s="109">
        <v>2</v>
      </c>
      <c r="J29" s="75" t="str">
        <f>D30</f>
        <v>Perú</v>
      </c>
      <c r="K29" s="73"/>
      <c r="L29" s="90" t="s">
        <v>13</v>
      </c>
      <c r="M29" s="119" t="str">
        <f>IF('No modificar!!'!AJ24=2,'No modificar!!'!U24,IF('No modificar!!'!AJ25=2,'No modificar!!'!U25,IF('No modificar!!'!AJ26=2,'No modificar!!'!U26,'No modificar!!'!U27)))</f>
        <v>Perú</v>
      </c>
      <c r="N29" s="120">
        <f>IF('No modificar!!'!AJ24=2,'No modificar!!'!V24,IF('No modificar!!'!AJ25=2,'No modificar!!'!V25,IF('No modificar!!'!AJ26=2,'No modificar!!'!V26,'No modificar!!'!V27)))</f>
        <v>1</v>
      </c>
      <c r="O29" s="121">
        <f>IF('No modificar!!'!AJ24=2,'No modificar!!'!W24,IF('No modificar!!'!AJ25=2,'No modificar!!'!W25,IF('No modificar!!'!AJ26=2,'No modificar!!'!W26,'No modificar!!'!W27)))</f>
        <v>1</v>
      </c>
      <c r="P29" s="121">
        <f>IF('No modificar!!'!AJ24=2,'No modificar!!'!X24,IF('No modificar!!'!AJ25=2,'No modificar!!'!X25,IF('No modificar!!'!AJ26=2,'No modificar!!'!X26,'No modificar!!'!X27)))</f>
        <v>1</v>
      </c>
      <c r="Q29" s="121">
        <f>IF('No modificar!!'!AJ24=2,'No modificar!!'!Y24,IF('No modificar!!'!AJ25=2,'No modificar!!'!Y25,IF('No modificar!!'!AJ26=2,'No modificar!!'!Y26,'No modificar!!'!Y27)))</f>
        <v>5</v>
      </c>
      <c r="R29" s="121">
        <f>IF('No modificar!!'!AJ24=2,'No modificar!!'!Z24,IF('No modificar!!'!AJ25=2,'No modificar!!'!Z25,IF('No modificar!!'!AJ26=2,'No modificar!!'!Z26,'No modificar!!'!Z27)))</f>
        <v>5</v>
      </c>
      <c r="S29" s="121">
        <f>IF('No modificar!!'!AJ24=2,'No modificar!!'!AA24,IF('No modificar!!'!AJ25=2,'No modificar!!'!AA25,IF('No modificar!!'!AJ26=2,'No modificar!!'!AA26,'No modificar!!'!AA27)))</f>
        <v>0</v>
      </c>
      <c r="T29" s="119">
        <f>IF('No modificar!!'!AJ24=2,'No modificar!!'!AB24,IF('No modificar!!'!AJ25=2,'No modificar!!'!AB25,IF('No modificar!!'!AJ26=2,'No modificar!!'!AB26,'No modificar!!'!AB27)))</f>
        <v>4</v>
      </c>
      <c r="U29" s="130" t="str">
        <f>IF(AND(T29=T30,S29=S30,Q29=Q30),"!!"," ")</f>
        <v xml:space="preserve"> </v>
      </c>
      <c r="V29" s="131" t="str">
        <f>IF(AND(T29=T30,S29=S30,Q29=Q30),"El 2° se decide por Fair Play"," ")</f>
        <v xml:space="preserve"> </v>
      </c>
      <c r="W29" s="57"/>
    </row>
    <row r="30" spans="1:23">
      <c r="A30" s="49"/>
      <c r="B30" s="65"/>
      <c r="C30" s="66"/>
      <c r="D30" s="71" t="s">
        <v>96</v>
      </c>
      <c r="E30" s="66"/>
      <c r="F30" s="97" t="s">
        <v>105</v>
      </c>
      <c r="G30" s="85" t="str">
        <f>D29</f>
        <v>Australia</v>
      </c>
      <c r="H30" s="108">
        <v>1</v>
      </c>
      <c r="I30" s="109">
        <v>2</v>
      </c>
      <c r="J30" s="75" t="str">
        <f>D31</f>
        <v>Dinamarca</v>
      </c>
      <c r="K30" s="73"/>
      <c r="L30" s="90" t="s">
        <v>14</v>
      </c>
      <c r="M30" s="84" t="str">
        <f>IF('No modificar!!'!AJ24=1,'No modificar!!'!U24,IF('No modificar!!'!AJ25=1,'No modificar!!'!U25,IF('No modificar!!'!AJ26=1,'No modificar!!'!U26,'No modificar!!'!U27)))</f>
        <v>Dinamarca</v>
      </c>
      <c r="N30" s="85">
        <f>IF('No modificar!!'!AJ24=1,'No modificar!!'!V24,IF('No modificar!!'!AJ25=1,'No modificar!!'!V25,IF('No modificar!!'!AJ26=1,'No modificar!!'!V26,'No modificar!!'!V27)))</f>
        <v>1</v>
      </c>
      <c r="O30" s="73">
        <f>IF('No modificar!!'!AJ24=1,'No modificar!!'!W24,IF('No modificar!!'!AJ25=1,'No modificar!!'!W25,IF('No modificar!!'!AJ26=1,'No modificar!!'!W26,'No modificar!!'!W27)))</f>
        <v>1</v>
      </c>
      <c r="P30" s="73">
        <f>IF('No modificar!!'!AJ24=1,'No modificar!!'!X24,IF('No modificar!!'!AJ25=1,'No modificar!!'!X25,IF('No modificar!!'!AJ26=1,'No modificar!!'!X26,'No modificar!!'!X27)))</f>
        <v>1</v>
      </c>
      <c r="Q30" s="73">
        <f>IF('No modificar!!'!AJ24=1,'No modificar!!'!Y24,IF('No modificar!!'!AJ25=1,'No modificar!!'!Y25,IF('No modificar!!'!AJ26=1,'No modificar!!'!Y26,'No modificar!!'!Y27)))</f>
        <v>4</v>
      </c>
      <c r="R30" s="73">
        <f>IF('No modificar!!'!AJ24=1,'No modificar!!'!Z24,IF('No modificar!!'!AJ25=1,'No modificar!!'!Z25,IF('No modificar!!'!AJ26=1,'No modificar!!'!Z26,'No modificar!!'!Z27)))</f>
        <v>5</v>
      </c>
      <c r="S30" s="73">
        <f>IF('No modificar!!'!AJ24=1,'No modificar!!'!AA24,IF('No modificar!!'!AJ25=1,'No modificar!!'!AA25,IF('No modificar!!'!AJ26=1,'No modificar!!'!AA26,'No modificar!!'!AA27)))</f>
        <v>-1</v>
      </c>
      <c r="T30" s="84">
        <f>IF('No modificar!!'!AJ24=1,'No modificar!!'!AB24,IF('No modificar!!'!AJ25=1,'No modificar!!'!AB25,IF('No modificar!!'!AJ26=1,'No modificar!!'!AB26,'No modificar!!'!AB27)))</f>
        <v>4</v>
      </c>
      <c r="U30" s="99"/>
      <c r="V30" s="98"/>
      <c r="W30" s="57"/>
    </row>
    <row r="31" spans="1:23" ht="15.75" thickBot="1">
      <c r="A31" s="49"/>
      <c r="B31" s="65"/>
      <c r="C31" s="66"/>
      <c r="D31" s="71" t="s">
        <v>97</v>
      </c>
      <c r="E31" s="66"/>
      <c r="F31" s="97" t="s">
        <v>155</v>
      </c>
      <c r="G31" s="85" t="str">
        <f>D28</f>
        <v>Francia</v>
      </c>
      <c r="H31" s="108">
        <v>2</v>
      </c>
      <c r="I31" s="109">
        <v>0</v>
      </c>
      <c r="J31" s="75" t="str">
        <f>D31</f>
        <v>Dinamarca</v>
      </c>
      <c r="K31" s="73"/>
      <c r="L31" s="91" t="s">
        <v>15</v>
      </c>
      <c r="M31" s="86" t="str">
        <f>IF('No modificar!!'!AJ24=0,'No modificar!!'!U24,IF('No modificar!!'!AJ25=0,'No modificar!!'!U25,IF('No modificar!!'!AJ26=0,'No modificar!!'!U26,'No modificar!!'!U27)))</f>
        <v>Australia</v>
      </c>
      <c r="N31" s="87">
        <f>IF('No modificar!!'!AJ24=0,'No modificar!!'!V24,IF('No modificar!!'!AJ25=0,'No modificar!!'!V25,IF('No modificar!!'!AJ26=0,'No modificar!!'!V26,'No modificar!!'!V27)))</f>
        <v>0</v>
      </c>
      <c r="O31" s="88">
        <f>IF('No modificar!!'!AJ24=0,'No modificar!!'!W24,IF('No modificar!!'!AJ25=0,'No modificar!!'!W25,IF('No modificar!!'!AJ26=0,'No modificar!!'!W26,'No modificar!!'!W27)))</f>
        <v>0</v>
      </c>
      <c r="P31" s="88">
        <f>IF('No modificar!!'!AJ24=0,'No modificar!!'!X24,IF('No modificar!!'!AJ25=0,'No modificar!!'!X25,IF('No modificar!!'!AJ26=0,'No modificar!!'!X26,'No modificar!!'!X27)))</f>
        <v>3</v>
      </c>
      <c r="Q31" s="88">
        <f>IF('No modificar!!'!AJ24=0,'No modificar!!'!Y24,IF('No modificar!!'!AJ25=0,'No modificar!!'!Y25,IF('No modificar!!'!AJ26=0,'No modificar!!'!Y26,'No modificar!!'!Y27)))</f>
        <v>1</v>
      </c>
      <c r="R31" s="88">
        <f>IF('No modificar!!'!AJ24=0,'No modificar!!'!Z24,IF('No modificar!!'!AJ25=0,'No modificar!!'!Z25,IF('No modificar!!'!AJ26=0,'No modificar!!'!Z26,'No modificar!!'!Z27)))</f>
        <v>5</v>
      </c>
      <c r="S31" s="88">
        <f>IF('No modificar!!'!AJ24=0,'No modificar!!'!AA24,IF('No modificar!!'!AJ25=0,'No modificar!!'!AA25,IF('No modificar!!'!AJ26=0,'No modificar!!'!AA26,'No modificar!!'!AA27)))</f>
        <v>-4</v>
      </c>
      <c r="T31" s="86">
        <f>IF('No modificar!!'!AJ24=0,'No modificar!!'!AB24,IF('No modificar!!'!AJ25=0,'No modificar!!'!AB25,IF('No modificar!!'!AJ26=0,'No modificar!!'!AB26,'No modificar!!'!AB27)))</f>
        <v>0</v>
      </c>
      <c r="U31" s="99"/>
      <c r="V31" s="98"/>
      <c r="W31" s="57"/>
    </row>
    <row r="32" spans="1:23" ht="15.75" thickBot="1">
      <c r="A32" s="49"/>
      <c r="B32" s="65"/>
      <c r="C32" s="66"/>
      <c r="D32" s="66"/>
      <c r="E32" s="66"/>
      <c r="F32" s="97" t="s">
        <v>106</v>
      </c>
      <c r="G32" s="87" t="str">
        <f>D29</f>
        <v>Australia</v>
      </c>
      <c r="H32" s="110">
        <v>0</v>
      </c>
      <c r="I32" s="111">
        <v>1</v>
      </c>
      <c r="J32" s="76" t="str">
        <f>D30</f>
        <v>Perú</v>
      </c>
      <c r="K32" s="73"/>
      <c r="L32" s="73"/>
      <c r="M32" s="98"/>
      <c r="N32" s="98"/>
      <c r="O32" s="98"/>
      <c r="P32" s="98"/>
      <c r="Q32" s="98"/>
      <c r="R32" s="98"/>
      <c r="S32" s="98"/>
      <c r="T32" s="98"/>
      <c r="U32" s="99"/>
      <c r="V32" s="98"/>
      <c r="W32" s="57"/>
    </row>
    <row r="33" spans="1:23">
      <c r="A33" s="49"/>
      <c r="B33" s="65"/>
      <c r="C33" s="66"/>
      <c r="D33" s="66"/>
      <c r="E33" s="66"/>
      <c r="F33" s="66"/>
      <c r="G33" s="66"/>
      <c r="H33" s="66"/>
      <c r="I33" s="66"/>
      <c r="J33" s="66"/>
      <c r="K33" s="66"/>
      <c r="L33" s="71"/>
      <c r="M33" s="66"/>
      <c r="N33" s="66"/>
      <c r="O33" s="66"/>
      <c r="P33" s="66"/>
      <c r="Q33" s="66"/>
      <c r="R33" s="66"/>
      <c r="S33" s="66"/>
      <c r="T33" s="66"/>
      <c r="U33" s="56"/>
      <c r="V33" s="66"/>
      <c r="W33" s="57"/>
    </row>
    <row r="34" spans="1:23">
      <c r="B34" s="65"/>
      <c r="C34" s="66"/>
      <c r="D34" s="66"/>
      <c r="E34" s="66"/>
      <c r="F34" s="66"/>
      <c r="G34" s="66"/>
      <c r="H34" s="66"/>
      <c r="I34" s="66"/>
      <c r="J34" s="66"/>
      <c r="K34" s="66"/>
      <c r="L34" s="71"/>
      <c r="M34" s="66"/>
      <c r="N34" s="66"/>
      <c r="O34" s="66"/>
      <c r="P34" s="66"/>
      <c r="Q34" s="66"/>
      <c r="R34" s="66"/>
      <c r="S34" s="66"/>
      <c r="T34" s="66"/>
      <c r="U34" s="56"/>
      <c r="V34" s="66"/>
      <c r="W34" s="57"/>
    </row>
    <row r="35" spans="1:23">
      <c r="B35" s="65"/>
      <c r="C35" s="138" t="s">
        <v>98</v>
      </c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56"/>
      <c r="V35" s="66"/>
      <c r="W35" s="57"/>
    </row>
    <row r="36" spans="1:23" ht="15.75" thickBot="1">
      <c r="B36" s="65"/>
      <c r="C36" s="66"/>
      <c r="D36" s="66"/>
      <c r="E36" s="66"/>
      <c r="F36" s="66"/>
      <c r="G36" s="66"/>
      <c r="H36" s="66"/>
      <c r="I36" s="66"/>
      <c r="J36" s="66"/>
      <c r="K36" s="66"/>
      <c r="L36" s="71"/>
      <c r="M36" s="66"/>
      <c r="N36" s="66"/>
      <c r="O36" s="66"/>
      <c r="P36" s="66"/>
      <c r="Q36" s="66"/>
      <c r="R36" s="66"/>
      <c r="S36" s="66"/>
      <c r="T36" s="66"/>
      <c r="U36" s="56"/>
      <c r="V36" s="66"/>
      <c r="W36" s="57"/>
    </row>
    <row r="37" spans="1:23" ht="15.75" thickBot="1">
      <c r="B37" s="65"/>
      <c r="C37" s="66"/>
      <c r="D37" s="66"/>
      <c r="E37" s="66"/>
      <c r="F37" s="97" t="s">
        <v>156</v>
      </c>
      <c r="G37" s="72" t="str">
        <f>D38</f>
        <v>Argentina</v>
      </c>
      <c r="H37" s="106">
        <v>2</v>
      </c>
      <c r="I37" s="107">
        <v>0</v>
      </c>
      <c r="J37" s="74" t="str">
        <f>D39</f>
        <v>Islandia</v>
      </c>
      <c r="K37" s="73"/>
      <c r="L37" s="73"/>
      <c r="M37" s="73"/>
      <c r="N37" s="89" t="s">
        <v>1</v>
      </c>
      <c r="O37" s="92" t="s">
        <v>2</v>
      </c>
      <c r="P37" s="92" t="s">
        <v>3</v>
      </c>
      <c r="Q37" s="92" t="s">
        <v>4</v>
      </c>
      <c r="R37" s="92" t="s">
        <v>5</v>
      </c>
      <c r="S37" s="92" t="s">
        <v>11</v>
      </c>
      <c r="T37" s="93" t="s">
        <v>6</v>
      </c>
      <c r="U37" s="99"/>
      <c r="V37" s="98"/>
      <c r="W37" s="57"/>
    </row>
    <row r="38" spans="1:23">
      <c r="B38" s="65"/>
      <c r="C38" s="66"/>
      <c r="D38" s="71" t="s">
        <v>16</v>
      </c>
      <c r="E38" s="66"/>
      <c r="F38" s="97" t="s">
        <v>172</v>
      </c>
      <c r="G38" s="85" t="str">
        <f>D40</f>
        <v>Croacia</v>
      </c>
      <c r="H38" s="108">
        <v>2</v>
      </c>
      <c r="I38" s="109">
        <v>1</v>
      </c>
      <c r="J38" s="75" t="str">
        <f>D41</f>
        <v>Nigeria</v>
      </c>
      <c r="K38" s="73"/>
      <c r="L38" s="89" t="s">
        <v>12</v>
      </c>
      <c r="M38" s="116" t="str">
        <f>IF('No modificar!!'!AJ34=3,'No modificar!!'!U34,IF('No modificar!!'!AJ35=3,'No modificar!!'!U35,IF('No modificar!!'!AJ36=3,'No modificar!!'!U36,'No modificar!!'!U37)))</f>
        <v>Croacia</v>
      </c>
      <c r="N38" s="117">
        <f>IF('No modificar!!'!AJ34=3,'No modificar!!'!V34,IF('No modificar!!'!AJ35=3,'No modificar!!'!V35,IF('No modificar!!'!AJ36=3,'No modificar!!'!V36,'No modificar!!'!V37)))</f>
        <v>2</v>
      </c>
      <c r="O38" s="118">
        <f>IF('No modificar!!'!AJ34=3,'No modificar!!'!W34,IF('No modificar!!'!AJ35=3,'No modificar!!'!W35,IF('No modificar!!'!AJ36=3,'No modificar!!'!W36,'No modificar!!'!W37)))</f>
        <v>1</v>
      </c>
      <c r="P38" s="118">
        <f>IF('No modificar!!'!AJ34=3,'No modificar!!'!X34,IF('No modificar!!'!AJ35=3,'No modificar!!'!X35,IF('No modificar!!'!AJ36=3,'No modificar!!'!X36,'No modificar!!'!X37)))</f>
        <v>0</v>
      </c>
      <c r="Q38" s="118">
        <f>IF('No modificar!!'!AJ34=3,'No modificar!!'!Y34,IF('No modificar!!'!AJ35=3,'No modificar!!'!Y35,IF('No modificar!!'!AJ36=3,'No modificar!!'!Y36,'No modificar!!'!Y37)))</f>
        <v>7</v>
      </c>
      <c r="R38" s="118">
        <f>IF('No modificar!!'!AJ34=3,'No modificar!!'!Z34,IF('No modificar!!'!AJ35=3,'No modificar!!'!Z35,IF('No modificar!!'!AJ36=3,'No modificar!!'!Z36,'No modificar!!'!Z37)))</f>
        <v>4</v>
      </c>
      <c r="S38" s="118">
        <f>IF('No modificar!!'!AJ34=3,'No modificar!!'!AA34,IF('No modificar!!'!AJ35=3,'No modificar!!'!AA35,IF('No modificar!!'!AJ36=3,'No modificar!!'!AA36,'No modificar!!'!AA37)))</f>
        <v>3</v>
      </c>
      <c r="T38" s="116">
        <f>IF('No modificar!!'!AJ34=3,'No modificar!!'!AB34,IF('No modificar!!'!AJ35=3,'No modificar!!'!AB35,IF('No modificar!!'!AJ36=3,'No modificar!!'!AB36,'No modificar!!'!AB37)))</f>
        <v>7</v>
      </c>
      <c r="U38" s="130" t="str">
        <f>IF(AND(T38=T39,S38=S39,Q38=Q39),"!!"," ")</f>
        <v xml:space="preserve"> </v>
      </c>
      <c r="V38" s="131" t="str">
        <f>IF(AND(T38=T39,S38=S39,Q38=Q39),"El 1° se decide por Fair Play"," ")</f>
        <v xml:space="preserve"> </v>
      </c>
      <c r="W38" s="57"/>
    </row>
    <row r="39" spans="1:23">
      <c r="B39" s="65"/>
      <c r="C39" s="66"/>
      <c r="D39" s="71" t="s">
        <v>99</v>
      </c>
      <c r="E39" s="66"/>
      <c r="F39" s="97" t="s">
        <v>165</v>
      </c>
      <c r="G39" s="85" t="str">
        <f>D38</f>
        <v>Argentina</v>
      </c>
      <c r="H39" s="108">
        <v>1</v>
      </c>
      <c r="I39" s="109">
        <v>3</v>
      </c>
      <c r="J39" s="75" t="str">
        <f>D40</f>
        <v>Croacia</v>
      </c>
      <c r="K39" s="73"/>
      <c r="L39" s="90" t="s">
        <v>13</v>
      </c>
      <c r="M39" s="119" t="str">
        <f>IF('No modificar!!'!AJ34=2,'No modificar!!'!U34,IF('No modificar!!'!AJ35=2,'No modificar!!'!U35,IF('No modificar!!'!AJ36=2,'No modificar!!'!U36,'No modificar!!'!U37)))</f>
        <v>Nigeria</v>
      </c>
      <c r="N39" s="120">
        <f>IF('No modificar!!'!AJ34=2,'No modificar!!'!V34,IF('No modificar!!'!AJ35=2,'No modificar!!'!V35,IF('No modificar!!'!AJ36=2,'No modificar!!'!V36,'No modificar!!'!V37)))</f>
        <v>1</v>
      </c>
      <c r="O39" s="121">
        <f>IF('No modificar!!'!AJ34=2,'No modificar!!'!W34,IF('No modificar!!'!AJ35=2,'No modificar!!'!W35,IF('No modificar!!'!AJ36=2,'No modificar!!'!W36,'No modificar!!'!W37)))</f>
        <v>1</v>
      </c>
      <c r="P39" s="121">
        <f>IF('No modificar!!'!AJ34=2,'No modificar!!'!X34,IF('No modificar!!'!AJ35=2,'No modificar!!'!X35,IF('No modificar!!'!AJ36=2,'No modificar!!'!X36,'No modificar!!'!X37)))</f>
        <v>1</v>
      </c>
      <c r="Q39" s="121">
        <f>IF('No modificar!!'!AJ34=2,'No modificar!!'!Y34,IF('No modificar!!'!AJ35=2,'No modificar!!'!Y35,IF('No modificar!!'!AJ36=2,'No modificar!!'!Y36,'No modificar!!'!Y37)))</f>
        <v>4</v>
      </c>
      <c r="R39" s="121">
        <f>IF('No modificar!!'!AJ34=2,'No modificar!!'!Z34,IF('No modificar!!'!AJ35=2,'No modificar!!'!Z35,IF('No modificar!!'!AJ36=2,'No modificar!!'!Z36,'No modificar!!'!Z37)))</f>
        <v>4</v>
      </c>
      <c r="S39" s="121">
        <f>IF('No modificar!!'!AJ34=2,'No modificar!!'!AA34,IF('No modificar!!'!AJ35=2,'No modificar!!'!AA35,IF('No modificar!!'!AJ36=2,'No modificar!!'!AA36,'No modificar!!'!AA37)))</f>
        <v>0</v>
      </c>
      <c r="T39" s="119">
        <f>IF('No modificar!!'!AJ34=2,'No modificar!!'!AB34,IF('No modificar!!'!AJ35=2,'No modificar!!'!AB35,IF('No modificar!!'!AJ36=2,'No modificar!!'!AB36,'No modificar!!'!AB37)))</f>
        <v>4</v>
      </c>
      <c r="U39" s="130" t="str">
        <f>IF(AND(T39=T40,S39=S40,Q39=Q40),"!!"," ")</f>
        <v xml:space="preserve"> </v>
      </c>
      <c r="V39" s="131" t="str">
        <f>IF(AND(T39=T40,S39=S40,Q39=Q40),"El 2° se decide por Fair Play"," ")</f>
        <v xml:space="preserve"> </v>
      </c>
      <c r="W39" s="57"/>
    </row>
    <row r="40" spans="1:23">
      <c r="B40" s="65"/>
      <c r="C40" s="66"/>
      <c r="D40" s="71" t="s">
        <v>100</v>
      </c>
      <c r="E40" s="66"/>
      <c r="F40" s="97" t="s">
        <v>176</v>
      </c>
      <c r="G40" s="85" t="str">
        <f>D39</f>
        <v>Islandia</v>
      </c>
      <c r="H40" s="108">
        <v>1</v>
      </c>
      <c r="I40" s="109">
        <v>1</v>
      </c>
      <c r="J40" s="75" t="str">
        <f>D41</f>
        <v>Nigeria</v>
      </c>
      <c r="K40" s="73"/>
      <c r="L40" s="90" t="s">
        <v>14</v>
      </c>
      <c r="M40" s="84" t="str">
        <f>IF('No modificar!!'!AJ34=1,'No modificar!!'!U34,IF('No modificar!!'!AJ35=1,'No modificar!!'!U35,IF('No modificar!!'!AJ36=1,'No modificar!!'!U36,'No modificar!!'!U37)))</f>
        <v>Argentina</v>
      </c>
      <c r="N40" s="85">
        <f>IF('No modificar!!'!AJ34=1,'No modificar!!'!V34,IF('No modificar!!'!AJ35=1,'No modificar!!'!V35,IF('No modificar!!'!AJ36=1,'No modificar!!'!V36,'No modificar!!'!V37)))</f>
        <v>1</v>
      </c>
      <c r="O40" s="73">
        <f>IF('No modificar!!'!AJ34=1,'No modificar!!'!W34,IF('No modificar!!'!AJ35=1,'No modificar!!'!W35,IF('No modificar!!'!AJ36=1,'No modificar!!'!W36,'No modificar!!'!W37)))</f>
        <v>0</v>
      </c>
      <c r="P40" s="73">
        <f>IF('No modificar!!'!AJ34=1,'No modificar!!'!X34,IF('No modificar!!'!AJ35=1,'No modificar!!'!X35,IF('No modificar!!'!AJ36=1,'No modificar!!'!X36,'No modificar!!'!X37)))</f>
        <v>2</v>
      </c>
      <c r="Q40" s="73">
        <f>IF('No modificar!!'!AJ34=1,'No modificar!!'!Y34,IF('No modificar!!'!AJ35=1,'No modificar!!'!Y35,IF('No modificar!!'!AJ36=1,'No modificar!!'!Y36,'No modificar!!'!Y37)))</f>
        <v>4</v>
      </c>
      <c r="R40" s="73">
        <f>IF('No modificar!!'!AJ34=1,'No modificar!!'!Z34,IF('No modificar!!'!AJ35=1,'No modificar!!'!Z35,IF('No modificar!!'!AJ36=1,'No modificar!!'!Z36,'No modificar!!'!Z37)))</f>
        <v>5</v>
      </c>
      <c r="S40" s="73">
        <f>IF('No modificar!!'!AJ34=1,'No modificar!!'!AA34,IF('No modificar!!'!AJ35=1,'No modificar!!'!AA35,IF('No modificar!!'!AJ36=1,'No modificar!!'!AA36,'No modificar!!'!AA37)))</f>
        <v>-1</v>
      </c>
      <c r="T40" s="84">
        <f>IF('No modificar!!'!AJ34=1,'No modificar!!'!AB34,IF('No modificar!!'!AJ35=1,'No modificar!!'!AB35,IF('No modificar!!'!AJ36=1,'No modificar!!'!AB36,'No modificar!!'!AB37)))</f>
        <v>3</v>
      </c>
      <c r="U40" s="130"/>
      <c r="V40" s="131"/>
      <c r="W40" s="57"/>
    </row>
    <row r="41" spans="1:23" ht="15.75" thickBot="1">
      <c r="B41" s="65"/>
      <c r="C41" s="66"/>
      <c r="D41" s="71" t="s">
        <v>101</v>
      </c>
      <c r="E41" s="66"/>
      <c r="F41" s="97" t="s">
        <v>151</v>
      </c>
      <c r="G41" s="85" t="str">
        <f>D38</f>
        <v>Argentina</v>
      </c>
      <c r="H41" s="108">
        <v>1</v>
      </c>
      <c r="I41" s="109">
        <v>2</v>
      </c>
      <c r="J41" s="75" t="str">
        <f>D41</f>
        <v>Nigeria</v>
      </c>
      <c r="K41" s="73"/>
      <c r="L41" s="91" t="s">
        <v>15</v>
      </c>
      <c r="M41" s="86" t="str">
        <f>IF('No modificar!!'!AJ34=0,'No modificar!!'!U34,IF('No modificar!!'!AJ35=0,'No modificar!!'!U35,IF('No modificar!!'!AJ36=0,'No modificar!!'!U36,'No modificar!!'!U37)))</f>
        <v>Islandia</v>
      </c>
      <c r="N41" s="87">
        <f>IF('No modificar!!'!AJ34=0,'No modificar!!'!V34,IF('No modificar!!'!AJ35=0,'No modificar!!'!V35,IF('No modificar!!'!AJ36=0,'No modificar!!'!V36,'No modificar!!'!V37)))</f>
        <v>0</v>
      </c>
      <c r="O41" s="88">
        <f>IF('No modificar!!'!AJ34=0,'No modificar!!'!W34,IF('No modificar!!'!AJ35=0,'No modificar!!'!W35,IF('No modificar!!'!AJ36=0,'No modificar!!'!W36,'No modificar!!'!W37)))</f>
        <v>2</v>
      </c>
      <c r="P41" s="88">
        <f>IF('No modificar!!'!AJ34=0,'No modificar!!'!X34,IF('No modificar!!'!AJ35=0,'No modificar!!'!X35,IF('No modificar!!'!AJ36=0,'No modificar!!'!X36,'No modificar!!'!X37)))</f>
        <v>1</v>
      </c>
      <c r="Q41" s="88">
        <f>IF('No modificar!!'!AJ34=0,'No modificar!!'!Y34,IF('No modificar!!'!AJ35=0,'No modificar!!'!Y35,IF('No modificar!!'!AJ36=0,'No modificar!!'!Y36,'No modificar!!'!Y37)))</f>
        <v>3</v>
      </c>
      <c r="R41" s="88">
        <f>IF('No modificar!!'!AJ34=0,'No modificar!!'!Z34,IF('No modificar!!'!AJ35=0,'No modificar!!'!Z35,IF('No modificar!!'!AJ36=0,'No modificar!!'!Z36,'No modificar!!'!Z37)))</f>
        <v>5</v>
      </c>
      <c r="S41" s="88">
        <f>IF('No modificar!!'!AJ34=0,'No modificar!!'!AA34,IF('No modificar!!'!AJ35=0,'No modificar!!'!AA35,IF('No modificar!!'!AJ36=0,'No modificar!!'!AA36,'No modificar!!'!AA37)))</f>
        <v>-2</v>
      </c>
      <c r="T41" s="86">
        <f>IF('No modificar!!'!AJ34=0,'No modificar!!'!AB34,IF('No modificar!!'!AJ35=0,'No modificar!!'!AB35,IF('No modificar!!'!AJ36=0,'No modificar!!'!AB36,'No modificar!!'!AB37)))</f>
        <v>2</v>
      </c>
      <c r="U41" s="130"/>
      <c r="V41" s="131"/>
      <c r="W41" s="57"/>
    </row>
    <row r="42" spans="1:23" ht="15.75" thickBot="1">
      <c r="B42" s="65"/>
      <c r="C42" s="66"/>
      <c r="D42" s="66"/>
      <c r="E42" s="66"/>
      <c r="F42" s="97" t="s">
        <v>145</v>
      </c>
      <c r="G42" s="87" t="str">
        <f>D39</f>
        <v>Islandia</v>
      </c>
      <c r="H42" s="110">
        <v>2</v>
      </c>
      <c r="I42" s="111">
        <v>2</v>
      </c>
      <c r="J42" s="76" t="str">
        <f>D40</f>
        <v>Croacia</v>
      </c>
      <c r="K42" s="73"/>
      <c r="L42" s="73"/>
      <c r="M42" s="98"/>
      <c r="N42" s="98"/>
      <c r="O42" s="98"/>
      <c r="P42" s="98"/>
      <c r="Q42" s="98"/>
      <c r="R42" s="98"/>
      <c r="S42" s="98"/>
      <c r="T42" s="98"/>
      <c r="U42" s="130"/>
      <c r="V42" s="131"/>
      <c r="W42" s="57"/>
    </row>
    <row r="43" spans="1:23"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71"/>
      <c r="M43" s="66"/>
      <c r="N43" s="66"/>
      <c r="O43" s="66"/>
      <c r="P43" s="66"/>
      <c r="Q43" s="66"/>
      <c r="R43" s="66"/>
      <c r="S43" s="66"/>
      <c r="T43" s="66"/>
      <c r="U43" s="132"/>
      <c r="V43" s="133"/>
      <c r="W43" s="57"/>
    </row>
    <row r="44" spans="1:23">
      <c r="B44" s="65"/>
      <c r="C44" s="66"/>
      <c r="D44" s="66"/>
      <c r="E44" s="66"/>
      <c r="F44" s="66"/>
      <c r="G44" s="66"/>
      <c r="H44" s="66"/>
      <c r="I44" s="66"/>
      <c r="J44" s="66"/>
      <c r="K44" s="66"/>
      <c r="L44" s="71"/>
      <c r="M44" s="66"/>
      <c r="N44" s="66"/>
      <c r="O44" s="66"/>
      <c r="P44" s="66"/>
      <c r="Q44" s="66"/>
      <c r="R44" s="66"/>
      <c r="S44" s="66"/>
      <c r="T44" s="66"/>
      <c r="U44" s="132"/>
      <c r="V44" s="133"/>
      <c r="W44" s="57"/>
    </row>
    <row r="45" spans="1:23">
      <c r="B45" s="65"/>
      <c r="C45" s="138" t="s">
        <v>102</v>
      </c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4"/>
      <c r="V45" s="133"/>
      <c r="W45" s="57"/>
    </row>
    <row r="46" spans="1:23" ht="15.75" thickBot="1">
      <c r="B46" s="65"/>
      <c r="C46" s="66"/>
      <c r="D46" s="66"/>
      <c r="E46" s="66"/>
      <c r="F46" s="66"/>
      <c r="G46" s="66"/>
      <c r="H46" s="66"/>
      <c r="I46" s="66"/>
      <c r="J46" s="66"/>
      <c r="K46" s="66"/>
      <c r="L46" s="71"/>
      <c r="M46" s="66"/>
      <c r="N46" s="66"/>
      <c r="O46" s="66"/>
      <c r="P46" s="66"/>
      <c r="Q46" s="66"/>
      <c r="R46" s="66"/>
      <c r="S46" s="66"/>
      <c r="T46" s="66"/>
      <c r="U46" s="134"/>
      <c r="V46" s="133"/>
      <c r="W46" s="57"/>
    </row>
    <row r="47" spans="1:23" ht="15.75" thickBot="1">
      <c r="B47" s="65"/>
      <c r="C47" s="66"/>
      <c r="D47" s="66"/>
      <c r="E47" s="66"/>
      <c r="F47" s="97" t="s">
        <v>147</v>
      </c>
      <c r="G47" s="72" t="str">
        <f>D48</f>
        <v>Brasil</v>
      </c>
      <c r="H47" s="106">
        <v>3</v>
      </c>
      <c r="I47" s="107">
        <v>1</v>
      </c>
      <c r="J47" s="74" t="str">
        <f>D49</f>
        <v>Suiza</v>
      </c>
      <c r="K47" s="73"/>
      <c r="L47" s="73"/>
      <c r="M47" s="73"/>
      <c r="N47" s="89" t="s">
        <v>1</v>
      </c>
      <c r="O47" s="92" t="s">
        <v>2</v>
      </c>
      <c r="P47" s="92" t="s">
        <v>3</v>
      </c>
      <c r="Q47" s="92" t="s">
        <v>4</v>
      </c>
      <c r="R47" s="92" t="s">
        <v>5</v>
      </c>
      <c r="S47" s="92" t="s">
        <v>11</v>
      </c>
      <c r="T47" s="93" t="s">
        <v>6</v>
      </c>
      <c r="U47" s="130"/>
      <c r="V47" s="131"/>
      <c r="W47" s="57"/>
    </row>
    <row r="48" spans="1:23">
      <c r="B48" s="65"/>
      <c r="C48" s="66"/>
      <c r="D48" s="71" t="s">
        <v>70</v>
      </c>
      <c r="E48" s="66"/>
      <c r="F48" s="97" t="s">
        <v>124</v>
      </c>
      <c r="G48" s="85" t="str">
        <f>D50</f>
        <v>Costa Rica</v>
      </c>
      <c r="H48" s="108">
        <v>1</v>
      </c>
      <c r="I48" s="109">
        <v>0</v>
      </c>
      <c r="J48" s="75" t="str">
        <f>D51</f>
        <v>Serbia</v>
      </c>
      <c r="K48" s="73"/>
      <c r="L48" s="89" t="s">
        <v>12</v>
      </c>
      <c r="M48" s="116" t="str">
        <f>IF('No modificar!!'!AJ44=3,'No modificar!!'!U44,IF('No modificar!!'!AJ45=3,'No modificar!!'!U45,IF('No modificar!!'!AJ46=3,'No modificar!!'!U46,'No modificar!!'!U47)))</f>
        <v>Brasil</v>
      </c>
      <c r="N48" s="117">
        <f>IF('No modificar!!'!AJ44=3,'No modificar!!'!V44,IF('No modificar!!'!AJ45=3,'No modificar!!'!V45,IF('No modificar!!'!AJ46=3,'No modificar!!'!V46,'No modificar!!'!V47)))</f>
        <v>3</v>
      </c>
      <c r="O48" s="118">
        <f>IF('No modificar!!'!AJ44=3,'No modificar!!'!W44,IF('No modificar!!'!AJ45=3,'No modificar!!'!W45,IF('No modificar!!'!AJ46=3,'No modificar!!'!W46,'No modificar!!'!W47)))</f>
        <v>0</v>
      </c>
      <c r="P48" s="118">
        <f>IF('No modificar!!'!AJ44=3,'No modificar!!'!X44,IF('No modificar!!'!AJ45=3,'No modificar!!'!X45,IF('No modificar!!'!AJ46=3,'No modificar!!'!X46,'No modificar!!'!X47)))</f>
        <v>0</v>
      </c>
      <c r="Q48" s="118">
        <f>IF('No modificar!!'!AJ44=3,'No modificar!!'!Y44,IF('No modificar!!'!AJ45=3,'No modificar!!'!Y45,IF('No modificar!!'!AJ46=3,'No modificar!!'!Y46,'No modificar!!'!Y47)))</f>
        <v>9</v>
      </c>
      <c r="R48" s="118">
        <f>IF('No modificar!!'!AJ44=3,'No modificar!!'!Z44,IF('No modificar!!'!AJ45=3,'No modificar!!'!Z45,IF('No modificar!!'!AJ46=3,'No modificar!!'!Z46,'No modificar!!'!Z47)))</f>
        <v>1</v>
      </c>
      <c r="S48" s="118">
        <f>IF('No modificar!!'!AJ44=3,'No modificar!!'!AA44,IF('No modificar!!'!AJ45=3,'No modificar!!'!AA45,IF('No modificar!!'!AJ46=3,'No modificar!!'!AA46,'No modificar!!'!AA47)))</f>
        <v>8</v>
      </c>
      <c r="T48" s="116">
        <f>IF('No modificar!!'!AJ44=3,'No modificar!!'!AB44,IF('No modificar!!'!AJ45=3,'No modificar!!'!AB45,IF('No modificar!!'!AJ46=3,'No modificar!!'!AB46,'No modificar!!'!AB47)))</f>
        <v>9</v>
      </c>
      <c r="U48" s="130" t="str">
        <f>IF(AND(T48=T49,S48=S49,Q48=Q49),"!!"," ")</f>
        <v xml:space="preserve"> </v>
      </c>
      <c r="V48" s="131" t="str">
        <f>IF(AND(T48=T49,S48=S49,Q48=Q49),"El 1° se decide por Fair Play"," ")</f>
        <v xml:space="preserve"> </v>
      </c>
      <c r="W48" s="57"/>
    </row>
    <row r="49" spans="2:23">
      <c r="B49" s="65"/>
      <c r="C49" s="66"/>
      <c r="D49" s="71" t="s">
        <v>110</v>
      </c>
      <c r="E49" s="66"/>
      <c r="F49" s="97" t="s">
        <v>152</v>
      </c>
      <c r="G49" s="85" t="str">
        <f>D48</f>
        <v>Brasil</v>
      </c>
      <c r="H49" s="108">
        <v>3</v>
      </c>
      <c r="I49" s="109">
        <v>0</v>
      </c>
      <c r="J49" s="75" t="str">
        <f>D50</f>
        <v>Costa Rica</v>
      </c>
      <c r="K49" s="73"/>
      <c r="L49" s="90" t="s">
        <v>13</v>
      </c>
      <c r="M49" s="119" t="str">
        <f>IF('No modificar!!'!AJ44=2,'No modificar!!'!U44,IF('No modificar!!'!AJ45=2,'No modificar!!'!U45,IF('No modificar!!'!AJ46=2,'No modificar!!'!U46,'No modificar!!'!U47)))</f>
        <v>Suiza</v>
      </c>
      <c r="N49" s="120">
        <f>IF('No modificar!!'!AJ44=2,'No modificar!!'!V44,IF('No modificar!!'!AJ45=2,'No modificar!!'!V45,IF('No modificar!!'!AJ46=2,'No modificar!!'!V46,'No modificar!!'!V47)))</f>
        <v>2</v>
      </c>
      <c r="O49" s="121">
        <f>IF('No modificar!!'!AJ44=2,'No modificar!!'!W44,IF('No modificar!!'!AJ45=2,'No modificar!!'!W45,IF('No modificar!!'!AJ46=2,'No modificar!!'!W46,'No modificar!!'!W47)))</f>
        <v>0</v>
      </c>
      <c r="P49" s="121">
        <f>IF('No modificar!!'!AJ44=2,'No modificar!!'!X44,IF('No modificar!!'!AJ45=2,'No modificar!!'!X45,IF('No modificar!!'!AJ46=2,'No modificar!!'!X46,'No modificar!!'!X47)))</f>
        <v>1</v>
      </c>
      <c r="Q49" s="121">
        <f>IF('No modificar!!'!AJ44=2,'No modificar!!'!Y44,IF('No modificar!!'!AJ45=2,'No modificar!!'!Y45,IF('No modificar!!'!AJ46=2,'No modificar!!'!Y46,'No modificar!!'!Y47)))</f>
        <v>4</v>
      </c>
      <c r="R49" s="121">
        <f>IF('No modificar!!'!AJ44=2,'No modificar!!'!Z44,IF('No modificar!!'!AJ45=2,'No modificar!!'!Z45,IF('No modificar!!'!AJ46=2,'No modificar!!'!Z46,'No modificar!!'!Z47)))</f>
        <v>4</v>
      </c>
      <c r="S49" s="121">
        <f>IF('No modificar!!'!AJ44=2,'No modificar!!'!AA44,IF('No modificar!!'!AJ45=2,'No modificar!!'!AA45,IF('No modificar!!'!AJ46=2,'No modificar!!'!AA46,'No modificar!!'!AA47)))</f>
        <v>0</v>
      </c>
      <c r="T49" s="119">
        <f>IF('No modificar!!'!AJ44=2,'No modificar!!'!AB44,IF('No modificar!!'!AJ45=2,'No modificar!!'!AB45,IF('No modificar!!'!AJ46=2,'No modificar!!'!AB46,'No modificar!!'!AB47)))</f>
        <v>6</v>
      </c>
      <c r="U49" s="130" t="str">
        <f>IF(AND(T49=T50,S49=S50,Q49=Q50),"!!"," ")</f>
        <v xml:space="preserve"> </v>
      </c>
      <c r="V49" s="131" t="str">
        <f>IF(AND(T49=T50,S49=S50,Q49=Q50),"El 2° se decide por Fair Play"," ")</f>
        <v xml:space="preserve"> </v>
      </c>
      <c r="W49" s="57"/>
    </row>
    <row r="50" spans="2:23">
      <c r="B50" s="65"/>
      <c r="C50" s="66"/>
      <c r="D50" s="71" t="s">
        <v>111</v>
      </c>
      <c r="E50" s="66"/>
      <c r="F50" s="97" t="s">
        <v>173</v>
      </c>
      <c r="G50" s="85" t="str">
        <f>D49</f>
        <v>Suiza</v>
      </c>
      <c r="H50" s="108">
        <v>1</v>
      </c>
      <c r="I50" s="109">
        <v>0</v>
      </c>
      <c r="J50" s="75" t="str">
        <f>D51</f>
        <v>Serbia</v>
      </c>
      <c r="K50" s="73"/>
      <c r="L50" s="90" t="s">
        <v>14</v>
      </c>
      <c r="M50" s="84" t="str">
        <f>IF('No modificar!!'!AJ44=1,'No modificar!!'!U44,IF('No modificar!!'!AJ45=1,'No modificar!!'!U45,IF('No modificar!!'!AJ46=1,'No modificar!!'!U46,'No modificar!!'!U47)))</f>
        <v>Costa Rica</v>
      </c>
      <c r="N50" s="85">
        <f>IF('No modificar!!'!AJ44=1,'No modificar!!'!V44,IF('No modificar!!'!AJ45=1,'No modificar!!'!V45,IF('No modificar!!'!AJ46=1,'No modificar!!'!V46,'No modificar!!'!V47)))</f>
        <v>1</v>
      </c>
      <c r="O50" s="73">
        <f>IF('No modificar!!'!AJ44=1,'No modificar!!'!W44,IF('No modificar!!'!AJ45=1,'No modificar!!'!W45,IF('No modificar!!'!AJ46=1,'No modificar!!'!W46,'No modificar!!'!W47)))</f>
        <v>0</v>
      </c>
      <c r="P50" s="73">
        <f>IF('No modificar!!'!AJ44=1,'No modificar!!'!X44,IF('No modificar!!'!AJ45=1,'No modificar!!'!X45,IF('No modificar!!'!AJ46=1,'No modificar!!'!X46,'No modificar!!'!X47)))</f>
        <v>2</v>
      </c>
      <c r="Q50" s="73">
        <f>IF('No modificar!!'!AJ44=1,'No modificar!!'!Y44,IF('No modificar!!'!AJ45=1,'No modificar!!'!Y45,IF('No modificar!!'!AJ46=1,'No modificar!!'!Y46,'No modificar!!'!Y47)))</f>
        <v>2</v>
      </c>
      <c r="R50" s="73">
        <f>IF('No modificar!!'!AJ44=1,'No modificar!!'!Z44,IF('No modificar!!'!AJ45=1,'No modificar!!'!Z45,IF('No modificar!!'!AJ46=1,'No modificar!!'!Z46,'No modificar!!'!Z47)))</f>
        <v>5</v>
      </c>
      <c r="S50" s="73">
        <f>IF('No modificar!!'!AJ44=1,'No modificar!!'!AA44,IF('No modificar!!'!AJ45=1,'No modificar!!'!AA45,IF('No modificar!!'!AJ46=1,'No modificar!!'!AA46,'No modificar!!'!AA47)))</f>
        <v>-3</v>
      </c>
      <c r="T50" s="84">
        <f>IF('No modificar!!'!AJ44=1,'No modificar!!'!AB44,IF('No modificar!!'!AJ45=1,'No modificar!!'!AB45,IF('No modificar!!'!AJ46=1,'No modificar!!'!AB46,'No modificar!!'!AB47)))</f>
        <v>3</v>
      </c>
      <c r="U50" s="130"/>
      <c r="V50" s="131"/>
      <c r="W50" s="57"/>
    </row>
    <row r="51" spans="2:23" ht="15.75" thickBot="1">
      <c r="B51" s="65"/>
      <c r="C51" s="66"/>
      <c r="D51" s="71" t="s">
        <v>112</v>
      </c>
      <c r="E51" s="66"/>
      <c r="F51" s="97" t="s">
        <v>157</v>
      </c>
      <c r="G51" s="85" t="str">
        <f>D48</f>
        <v>Brasil</v>
      </c>
      <c r="H51" s="108">
        <v>3</v>
      </c>
      <c r="I51" s="109">
        <v>0</v>
      </c>
      <c r="J51" s="75" t="str">
        <f>D51</f>
        <v>Serbia</v>
      </c>
      <c r="K51" s="73"/>
      <c r="L51" s="91" t="s">
        <v>15</v>
      </c>
      <c r="M51" s="86" t="str">
        <f>IF('No modificar!!'!AJ44=0,'No modificar!!'!U44,IF('No modificar!!'!AJ45=0,'No modificar!!'!U45,IF('No modificar!!'!AJ46=0,'No modificar!!'!U46,'No modificar!!'!U47)))</f>
        <v>Serbia</v>
      </c>
      <c r="N51" s="87">
        <f>IF('No modificar!!'!AJ44=0,'No modificar!!'!V44,IF('No modificar!!'!AJ45=0,'No modificar!!'!V45,IF('No modificar!!'!AJ46=0,'No modificar!!'!V46,'No modificar!!'!V47)))</f>
        <v>0</v>
      </c>
      <c r="O51" s="88">
        <f>IF('No modificar!!'!AJ44=0,'No modificar!!'!W44,IF('No modificar!!'!AJ45=0,'No modificar!!'!W45,IF('No modificar!!'!AJ46=0,'No modificar!!'!W46,'No modificar!!'!W47)))</f>
        <v>0</v>
      </c>
      <c r="P51" s="88">
        <f>IF('No modificar!!'!AJ44=0,'No modificar!!'!X44,IF('No modificar!!'!AJ45=0,'No modificar!!'!X45,IF('No modificar!!'!AJ46=0,'No modificar!!'!X46,'No modificar!!'!X47)))</f>
        <v>3</v>
      </c>
      <c r="Q51" s="88">
        <f>IF('No modificar!!'!AJ44=0,'No modificar!!'!Y44,IF('No modificar!!'!AJ45=0,'No modificar!!'!Y45,IF('No modificar!!'!AJ46=0,'No modificar!!'!Y46,'No modificar!!'!Y47)))</f>
        <v>0</v>
      </c>
      <c r="R51" s="88">
        <f>IF('No modificar!!'!AJ44=0,'No modificar!!'!Z44,IF('No modificar!!'!AJ45=0,'No modificar!!'!Z45,IF('No modificar!!'!AJ46=0,'No modificar!!'!Z46,'No modificar!!'!Z47)))</f>
        <v>5</v>
      </c>
      <c r="S51" s="88">
        <f>IF('No modificar!!'!AJ44=0,'No modificar!!'!AA44,IF('No modificar!!'!AJ45=0,'No modificar!!'!AA45,IF('No modificar!!'!AJ46=0,'No modificar!!'!AA46,'No modificar!!'!AA47)))</f>
        <v>-5</v>
      </c>
      <c r="T51" s="86">
        <f>IF('No modificar!!'!AJ44=0,'No modificar!!'!AB44,IF('No modificar!!'!AJ45=0,'No modificar!!'!AB45,IF('No modificar!!'!AJ46=0,'No modificar!!'!AB46,'No modificar!!'!AB47)))</f>
        <v>0</v>
      </c>
      <c r="U51" s="130"/>
      <c r="V51" s="131"/>
      <c r="W51" s="57"/>
    </row>
    <row r="52" spans="2:23" ht="15.75" thickBot="1">
      <c r="B52" s="65"/>
      <c r="C52" s="66"/>
      <c r="D52" s="66"/>
      <c r="E52" s="66"/>
      <c r="F52" s="97" t="s">
        <v>166</v>
      </c>
      <c r="G52" s="87" t="str">
        <f>D49</f>
        <v>Suiza</v>
      </c>
      <c r="H52" s="110">
        <v>2</v>
      </c>
      <c r="I52" s="111">
        <v>1</v>
      </c>
      <c r="J52" s="76" t="str">
        <f>D50</f>
        <v>Costa Rica</v>
      </c>
      <c r="K52" s="73"/>
      <c r="L52" s="73"/>
      <c r="M52" s="98"/>
      <c r="N52" s="98"/>
      <c r="O52" s="98"/>
      <c r="P52" s="98"/>
      <c r="Q52" s="98"/>
      <c r="R52" s="98"/>
      <c r="S52" s="98"/>
      <c r="T52" s="98"/>
      <c r="U52" s="130"/>
      <c r="V52" s="131"/>
      <c r="W52" s="57"/>
    </row>
    <row r="53" spans="2:23">
      <c r="B53" s="65"/>
      <c r="C53" s="66"/>
      <c r="D53" s="66"/>
      <c r="E53" s="66"/>
      <c r="F53" s="66"/>
      <c r="G53" s="66"/>
      <c r="H53" s="66"/>
      <c r="I53" s="66"/>
      <c r="J53" s="66"/>
      <c r="K53" s="66"/>
      <c r="L53" s="71"/>
      <c r="M53" s="66"/>
      <c r="N53" s="66"/>
      <c r="O53" s="66"/>
      <c r="P53" s="66"/>
      <c r="Q53" s="66"/>
      <c r="R53" s="66"/>
      <c r="S53" s="66"/>
      <c r="T53" s="66"/>
      <c r="U53" s="132"/>
      <c r="V53" s="133"/>
      <c r="W53" s="57"/>
    </row>
    <row r="54" spans="2:23">
      <c r="B54" s="65"/>
      <c r="C54" s="66"/>
      <c r="D54" s="66"/>
      <c r="E54" s="66"/>
      <c r="F54" s="66"/>
      <c r="G54" s="66"/>
      <c r="H54" s="66"/>
      <c r="I54" s="66"/>
      <c r="J54" s="66"/>
      <c r="K54" s="66"/>
      <c r="L54" s="71"/>
      <c r="M54" s="66"/>
      <c r="N54" s="66"/>
      <c r="O54" s="66"/>
      <c r="P54" s="66"/>
      <c r="Q54" s="66"/>
      <c r="R54" s="66"/>
      <c r="S54" s="66"/>
      <c r="T54" s="66"/>
      <c r="U54" s="132"/>
      <c r="V54" s="133"/>
      <c r="W54" s="57"/>
    </row>
    <row r="55" spans="2:23">
      <c r="B55" s="65"/>
      <c r="C55" s="138" t="s">
        <v>107</v>
      </c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4"/>
      <c r="V55" s="133"/>
      <c r="W55" s="57"/>
    </row>
    <row r="56" spans="2:23" ht="15.75" thickBot="1">
      <c r="B56" s="65"/>
      <c r="C56" s="66"/>
      <c r="D56" s="66"/>
      <c r="E56" s="66"/>
      <c r="F56" s="66"/>
      <c r="G56" s="66"/>
      <c r="H56" s="66"/>
      <c r="I56" s="66"/>
      <c r="J56" s="66"/>
      <c r="K56" s="66"/>
      <c r="L56" s="71"/>
      <c r="M56" s="66"/>
      <c r="N56" s="66"/>
      <c r="O56" s="66"/>
      <c r="P56" s="66"/>
      <c r="Q56" s="66"/>
      <c r="R56" s="66"/>
      <c r="S56" s="66"/>
      <c r="T56" s="66"/>
      <c r="U56" s="134"/>
      <c r="V56" s="133"/>
      <c r="W56" s="57"/>
    </row>
    <row r="57" spans="2:23" ht="15.75" thickBot="1">
      <c r="B57" s="65"/>
      <c r="C57" s="66"/>
      <c r="D57" s="66"/>
      <c r="E57" s="66"/>
      <c r="F57" s="97" t="s">
        <v>158</v>
      </c>
      <c r="G57" s="72" t="str">
        <f>D58</f>
        <v>Alemania</v>
      </c>
      <c r="H57" s="106">
        <v>4</v>
      </c>
      <c r="I57" s="107">
        <v>0</v>
      </c>
      <c r="J57" s="74" t="str">
        <f>D59</f>
        <v>México</v>
      </c>
      <c r="K57" s="73"/>
      <c r="L57" s="73"/>
      <c r="M57" s="73"/>
      <c r="N57" s="89" t="s">
        <v>1</v>
      </c>
      <c r="O57" s="92" t="s">
        <v>2</v>
      </c>
      <c r="P57" s="92" t="s">
        <v>3</v>
      </c>
      <c r="Q57" s="92" t="s">
        <v>4</v>
      </c>
      <c r="R57" s="92" t="s">
        <v>5</v>
      </c>
      <c r="S57" s="92" t="s">
        <v>11</v>
      </c>
      <c r="T57" s="93" t="s">
        <v>6</v>
      </c>
      <c r="U57" s="130"/>
      <c r="V57" s="131"/>
      <c r="W57" s="57"/>
    </row>
    <row r="58" spans="2:23">
      <c r="B58" s="65"/>
      <c r="C58" s="66"/>
      <c r="D58" s="71" t="s">
        <v>113</v>
      </c>
      <c r="E58" s="66"/>
      <c r="F58" s="97" t="s">
        <v>167</v>
      </c>
      <c r="G58" s="85" t="str">
        <f>D60</f>
        <v>Suecia</v>
      </c>
      <c r="H58" s="108">
        <v>2</v>
      </c>
      <c r="I58" s="109">
        <v>0</v>
      </c>
      <c r="J58" s="75" t="str">
        <f>D61</f>
        <v>Corea del Sur</v>
      </c>
      <c r="K58" s="73"/>
      <c r="L58" s="89" t="s">
        <v>12</v>
      </c>
      <c r="M58" s="116" t="str">
        <f>IF('No modificar!!'!AJ54=3,'No modificar!!'!U54,IF('No modificar!!'!AJ55=3,'No modificar!!'!U55,IF('No modificar!!'!AJ56=3,'No modificar!!'!U56,'No modificar!!'!U57)))</f>
        <v>Alemania</v>
      </c>
      <c r="N58" s="117">
        <f>IF('No modificar!!'!AJ54=3,'No modificar!!'!V54,IF('No modificar!!'!AJ55=3,'No modificar!!'!V55,IF('No modificar!!'!AJ56=3,'No modificar!!'!V56,'No modificar!!'!V57)))</f>
        <v>3</v>
      </c>
      <c r="O58" s="118">
        <f>IF('No modificar!!'!AJ54=3,'No modificar!!'!W54,IF('No modificar!!'!AJ55=3,'No modificar!!'!W55,IF('No modificar!!'!AJ56=3,'No modificar!!'!W56,'No modificar!!'!W57)))</f>
        <v>0</v>
      </c>
      <c r="P58" s="118">
        <f>IF('No modificar!!'!AJ54=3,'No modificar!!'!X54,IF('No modificar!!'!AJ55=3,'No modificar!!'!X55,IF('No modificar!!'!AJ56=3,'No modificar!!'!X56,'No modificar!!'!X57)))</f>
        <v>0</v>
      </c>
      <c r="Q58" s="118">
        <f>IF('No modificar!!'!AJ54=3,'No modificar!!'!Y54,IF('No modificar!!'!AJ55=3,'No modificar!!'!Y55,IF('No modificar!!'!AJ56=3,'No modificar!!'!Y56,'No modificar!!'!Y57)))</f>
        <v>10</v>
      </c>
      <c r="R58" s="118">
        <f>IF('No modificar!!'!AJ54=3,'No modificar!!'!Z54,IF('No modificar!!'!AJ55=3,'No modificar!!'!Z55,IF('No modificar!!'!AJ56=3,'No modificar!!'!Z56,'No modificar!!'!Z57)))</f>
        <v>1</v>
      </c>
      <c r="S58" s="118">
        <f>IF('No modificar!!'!AJ54=3,'No modificar!!'!AA54,IF('No modificar!!'!AJ55=3,'No modificar!!'!AA55,IF('No modificar!!'!AJ56=3,'No modificar!!'!AA56,'No modificar!!'!AA57)))</f>
        <v>9</v>
      </c>
      <c r="T58" s="116">
        <f>IF('No modificar!!'!AJ54=3,'No modificar!!'!AB54,IF('No modificar!!'!AJ55=3,'No modificar!!'!AB55,IF('No modificar!!'!AJ56=3,'No modificar!!'!AB56,'No modificar!!'!AB57)))</f>
        <v>9</v>
      </c>
      <c r="U58" s="130" t="str">
        <f>IF(AND(T58=T59,S58=S59,Q58=Q59),"!!"," ")</f>
        <v xml:space="preserve"> </v>
      </c>
      <c r="V58" s="131" t="str">
        <f>IF(AND(T58=T59,S58=S59,Q58=Q59),"El 1° se decide por Fair Play"," ")</f>
        <v xml:space="preserve"> </v>
      </c>
      <c r="W58" s="57"/>
    </row>
    <row r="59" spans="2:23">
      <c r="B59" s="65"/>
      <c r="C59" s="66"/>
      <c r="D59" s="71" t="s">
        <v>114</v>
      </c>
      <c r="E59" s="66"/>
      <c r="F59" s="97" t="s">
        <v>125</v>
      </c>
      <c r="G59" s="85" t="str">
        <f>D58</f>
        <v>Alemania</v>
      </c>
      <c r="H59" s="108">
        <v>3</v>
      </c>
      <c r="I59" s="109">
        <v>1</v>
      </c>
      <c r="J59" s="75" t="str">
        <f>D60</f>
        <v>Suecia</v>
      </c>
      <c r="K59" s="73"/>
      <c r="L59" s="90" t="s">
        <v>13</v>
      </c>
      <c r="M59" s="119" t="str">
        <f>IF('No modificar!!'!AJ54=2,'No modificar!!'!U54,IF('No modificar!!'!AJ55=2,'No modificar!!'!U55,IF('No modificar!!'!AJ56=2,'No modificar!!'!U56,'No modificar!!'!U57)))</f>
        <v>Suecia</v>
      </c>
      <c r="N59" s="120">
        <f>IF('No modificar!!'!AJ54=2,'No modificar!!'!V54,IF('No modificar!!'!AJ55=2,'No modificar!!'!V55,IF('No modificar!!'!AJ56=2,'No modificar!!'!V56,'No modificar!!'!V57)))</f>
        <v>2</v>
      </c>
      <c r="O59" s="121">
        <f>IF('No modificar!!'!AJ54=2,'No modificar!!'!W54,IF('No modificar!!'!AJ55=2,'No modificar!!'!W55,IF('No modificar!!'!AJ56=2,'No modificar!!'!W56,'No modificar!!'!W57)))</f>
        <v>0</v>
      </c>
      <c r="P59" s="121">
        <f>IF('No modificar!!'!AJ54=2,'No modificar!!'!X54,IF('No modificar!!'!AJ55=2,'No modificar!!'!X55,IF('No modificar!!'!AJ56=2,'No modificar!!'!X56,'No modificar!!'!X57)))</f>
        <v>1</v>
      </c>
      <c r="Q59" s="121">
        <f>IF('No modificar!!'!AJ54=2,'No modificar!!'!Y54,IF('No modificar!!'!AJ55=2,'No modificar!!'!Y55,IF('No modificar!!'!AJ56=2,'No modificar!!'!Y56,'No modificar!!'!Y57)))</f>
        <v>5</v>
      </c>
      <c r="R59" s="121">
        <f>IF('No modificar!!'!AJ54=2,'No modificar!!'!Z54,IF('No modificar!!'!AJ55=2,'No modificar!!'!Z55,IF('No modificar!!'!AJ56=2,'No modificar!!'!Z56,'No modificar!!'!Z57)))</f>
        <v>4</v>
      </c>
      <c r="S59" s="121">
        <f>IF('No modificar!!'!AJ54=2,'No modificar!!'!AA54,IF('No modificar!!'!AJ55=2,'No modificar!!'!AA55,IF('No modificar!!'!AJ56=2,'No modificar!!'!AA56,'No modificar!!'!AA57)))</f>
        <v>1</v>
      </c>
      <c r="T59" s="119">
        <f>IF('No modificar!!'!AJ54=2,'No modificar!!'!AB54,IF('No modificar!!'!AJ55=2,'No modificar!!'!AB55,IF('No modificar!!'!AJ56=2,'No modificar!!'!AB56,'No modificar!!'!AB57)))</f>
        <v>6</v>
      </c>
      <c r="U59" s="130" t="str">
        <f>IF(AND(T59=T60,S59=S60,Q59=Q60),"!!"," ")</f>
        <v xml:space="preserve"> </v>
      </c>
      <c r="V59" s="131" t="str">
        <f>IF(AND(T59=T60,S59=S60,Q59=Q60),"El 2° se decide por Fair Play"," ")</f>
        <v xml:space="preserve"> </v>
      </c>
      <c r="W59" s="57"/>
    </row>
    <row r="60" spans="2:23">
      <c r="B60" s="65"/>
      <c r="C60" s="66"/>
      <c r="D60" s="71" t="s">
        <v>115</v>
      </c>
      <c r="E60" s="66"/>
      <c r="F60" s="97" t="s">
        <v>148</v>
      </c>
      <c r="G60" s="85" t="str">
        <f>D59</f>
        <v>México</v>
      </c>
      <c r="H60" s="108">
        <v>1</v>
      </c>
      <c r="I60" s="109">
        <v>1</v>
      </c>
      <c r="J60" s="75" t="str">
        <f>D61</f>
        <v>Corea del Sur</v>
      </c>
      <c r="K60" s="73"/>
      <c r="L60" s="90" t="s">
        <v>14</v>
      </c>
      <c r="M60" s="84" t="str">
        <f>IF('No modificar!!'!AJ54=1,'No modificar!!'!U54,IF('No modificar!!'!AJ55=1,'No modificar!!'!U55,IF('No modificar!!'!AJ56=1,'No modificar!!'!U56,'No modificar!!'!U57)))</f>
        <v>México</v>
      </c>
      <c r="N60" s="85">
        <f>IF('No modificar!!'!AJ54=1,'No modificar!!'!V54,IF('No modificar!!'!AJ55=1,'No modificar!!'!V55,IF('No modificar!!'!AJ56=1,'No modificar!!'!V56,'No modificar!!'!V57)))</f>
        <v>0</v>
      </c>
      <c r="O60" s="73">
        <f>IF('No modificar!!'!AJ54=1,'No modificar!!'!W54,IF('No modificar!!'!AJ55=1,'No modificar!!'!W55,IF('No modificar!!'!AJ56=1,'No modificar!!'!W56,'No modificar!!'!W57)))</f>
        <v>1</v>
      </c>
      <c r="P60" s="73">
        <f>IF('No modificar!!'!AJ54=1,'No modificar!!'!X54,IF('No modificar!!'!AJ55=1,'No modificar!!'!X55,IF('No modificar!!'!AJ56=1,'No modificar!!'!X56,'No modificar!!'!X57)))</f>
        <v>2</v>
      </c>
      <c r="Q60" s="73">
        <f>IF('No modificar!!'!AJ54=1,'No modificar!!'!Y54,IF('No modificar!!'!AJ55=1,'No modificar!!'!Y55,IF('No modificar!!'!AJ56=1,'No modificar!!'!Y56,'No modificar!!'!Y57)))</f>
        <v>2</v>
      </c>
      <c r="R60" s="73">
        <f>IF('No modificar!!'!AJ54=1,'No modificar!!'!Z54,IF('No modificar!!'!AJ55=1,'No modificar!!'!Z55,IF('No modificar!!'!AJ56=1,'No modificar!!'!Z56,'No modificar!!'!Z57)))</f>
        <v>7</v>
      </c>
      <c r="S60" s="73">
        <f>IF('No modificar!!'!AJ54=1,'No modificar!!'!AA54,IF('No modificar!!'!AJ55=1,'No modificar!!'!AA55,IF('No modificar!!'!AJ56=1,'No modificar!!'!AA56,'No modificar!!'!AA57)))</f>
        <v>-5</v>
      </c>
      <c r="T60" s="84">
        <f>IF('No modificar!!'!AJ54=1,'No modificar!!'!AB54,IF('No modificar!!'!AJ55=1,'No modificar!!'!AB55,IF('No modificar!!'!AJ56=1,'No modificar!!'!AB56,'No modificar!!'!AB57)))</f>
        <v>1</v>
      </c>
      <c r="U60" s="130"/>
      <c r="V60" s="131"/>
      <c r="W60" s="57"/>
    </row>
    <row r="61" spans="2:23" ht="15.75" thickBot="1">
      <c r="B61" s="65"/>
      <c r="C61" s="66"/>
      <c r="D61" s="71" t="s">
        <v>116</v>
      </c>
      <c r="E61" s="66"/>
      <c r="F61" s="97" t="s">
        <v>163</v>
      </c>
      <c r="G61" s="85" t="str">
        <f>D58</f>
        <v>Alemania</v>
      </c>
      <c r="H61" s="108">
        <v>3</v>
      </c>
      <c r="I61" s="109">
        <v>0</v>
      </c>
      <c r="J61" s="75" t="str">
        <f>D61</f>
        <v>Corea del Sur</v>
      </c>
      <c r="K61" s="73"/>
      <c r="L61" s="91" t="s">
        <v>15</v>
      </c>
      <c r="M61" s="86" t="str">
        <f>IF('No modificar!!'!AJ54=0,'No modificar!!'!U54,IF('No modificar!!'!AJ55=0,'No modificar!!'!U55,IF('No modificar!!'!AJ56=0,'No modificar!!'!U56,'No modificar!!'!U57)))</f>
        <v>Corea del Sur</v>
      </c>
      <c r="N61" s="87">
        <f>IF('No modificar!!'!AJ54=0,'No modificar!!'!V54,IF('No modificar!!'!AJ55=0,'No modificar!!'!V55,IF('No modificar!!'!AJ56=0,'No modificar!!'!V56,'No modificar!!'!V57)))</f>
        <v>0</v>
      </c>
      <c r="O61" s="88">
        <f>IF('No modificar!!'!AJ54=0,'No modificar!!'!W54,IF('No modificar!!'!AJ55=0,'No modificar!!'!W55,IF('No modificar!!'!AJ56=0,'No modificar!!'!W56,'No modificar!!'!W57)))</f>
        <v>1</v>
      </c>
      <c r="P61" s="88">
        <f>IF('No modificar!!'!AJ54=0,'No modificar!!'!X54,IF('No modificar!!'!AJ55=0,'No modificar!!'!X55,IF('No modificar!!'!AJ56=0,'No modificar!!'!X56,'No modificar!!'!X57)))</f>
        <v>2</v>
      </c>
      <c r="Q61" s="88">
        <f>IF('No modificar!!'!AJ54=0,'No modificar!!'!Y54,IF('No modificar!!'!AJ55=0,'No modificar!!'!Y55,IF('No modificar!!'!AJ56=0,'No modificar!!'!Y56,'No modificar!!'!Y57)))</f>
        <v>1</v>
      </c>
      <c r="R61" s="88">
        <f>IF('No modificar!!'!AJ54=0,'No modificar!!'!Z54,IF('No modificar!!'!AJ55=0,'No modificar!!'!Z55,IF('No modificar!!'!AJ56=0,'No modificar!!'!Z56,'No modificar!!'!Z57)))</f>
        <v>6</v>
      </c>
      <c r="S61" s="88">
        <f>IF('No modificar!!'!AJ54=0,'No modificar!!'!AA54,IF('No modificar!!'!AJ55=0,'No modificar!!'!AA55,IF('No modificar!!'!AJ56=0,'No modificar!!'!AA56,'No modificar!!'!AA57)))</f>
        <v>-5</v>
      </c>
      <c r="T61" s="86">
        <f>IF('No modificar!!'!AJ54=0,'No modificar!!'!AB54,IF('No modificar!!'!AJ55=0,'No modificar!!'!AB55,IF('No modificar!!'!AJ56=0,'No modificar!!'!AB56,'No modificar!!'!AB57)))</f>
        <v>1</v>
      </c>
      <c r="U61" s="130"/>
      <c r="V61" s="131"/>
      <c r="W61" s="57"/>
    </row>
    <row r="62" spans="2:23" ht="15.75" thickBot="1">
      <c r="B62" s="65"/>
      <c r="C62" s="66"/>
      <c r="D62" s="66"/>
      <c r="E62" s="66"/>
      <c r="F62" s="97" t="s">
        <v>220</v>
      </c>
      <c r="G62" s="87" t="str">
        <f>D59</f>
        <v>México</v>
      </c>
      <c r="H62" s="110">
        <v>1</v>
      </c>
      <c r="I62" s="111">
        <v>2</v>
      </c>
      <c r="J62" s="76" t="str">
        <f>D60</f>
        <v>Suecia</v>
      </c>
      <c r="K62" s="73"/>
      <c r="L62" s="73"/>
      <c r="M62" s="98"/>
      <c r="N62" s="98"/>
      <c r="O62" s="98"/>
      <c r="P62" s="98"/>
      <c r="Q62" s="98"/>
      <c r="R62" s="98"/>
      <c r="S62" s="98"/>
      <c r="T62" s="98"/>
      <c r="U62" s="130"/>
      <c r="V62" s="131"/>
      <c r="W62" s="57"/>
    </row>
    <row r="63" spans="2:23">
      <c r="B63" s="65"/>
      <c r="C63" s="66"/>
      <c r="D63" s="66"/>
      <c r="E63" s="66"/>
      <c r="F63" s="66"/>
      <c r="G63" s="66"/>
      <c r="H63" s="66"/>
      <c r="I63" s="66"/>
      <c r="J63" s="66"/>
      <c r="K63" s="66"/>
      <c r="L63" s="71"/>
      <c r="M63" s="66"/>
      <c r="N63" s="66"/>
      <c r="O63" s="66"/>
      <c r="P63" s="66"/>
      <c r="Q63" s="66"/>
      <c r="R63" s="66"/>
      <c r="S63" s="66"/>
      <c r="T63" s="66"/>
      <c r="U63" s="132"/>
      <c r="V63" s="133"/>
      <c r="W63" s="57"/>
    </row>
    <row r="64" spans="2:23">
      <c r="B64" s="65"/>
      <c r="C64" s="66"/>
      <c r="D64" s="66"/>
      <c r="E64" s="66"/>
      <c r="F64" s="66"/>
      <c r="G64" s="66"/>
      <c r="H64" s="66"/>
      <c r="I64" s="66"/>
      <c r="J64" s="66"/>
      <c r="K64" s="66"/>
      <c r="L64" s="71"/>
      <c r="M64" s="66"/>
      <c r="N64" s="66"/>
      <c r="O64" s="66"/>
      <c r="P64" s="66"/>
      <c r="Q64" s="66"/>
      <c r="R64" s="66"/>
      <c r="S64" s="66"/>
      <c r="T64" s="66"/>
      <c r="U64" s="132"/>
      <c r="V64" s="133"/>
      <c r="W64" s="57"/>
    </row>
    <row r="65" spans="2:23">
      <c r="B65" s="65"/>
      <c r="C65" s="138" t="s">
        <v>108</v>
      </c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4"/>
      <c r="V65" s="133"/>
      <c r="W65" s="57"/>
    </row>
    <row r="66" spans="2:23" ht="15.75" thickBot="1">
      <c r="B66" s="65"/>
      <c r="C66" s="66"/>
      <c r="D66" s="66"/>
      <c r="E66" s="66"/>
      <c r="F66" s="66"/>
      <c r="G66" s="66"/>
      <c r="H66" s="66"/>
      <c r="I66" s="66"/>
      <c r="J66" s="66"/>
      <c r="K66" s="66"/>
      <c r="L66" s="71"/>
      <c r="M66" s="66"/>
      <c r="N66" s="66"/>
      <c r="O66" s="66"/>
      <c r="P66" s="66"/>
      <c r="Q66" s="66"/>
      <c r="R66" s="66"/>
      <c r="S66" s="66"/>
      <c r="T66" s="66"/>
      <c r="U66" s="134"/>
      <c r="V66" s="133"/>
      <c r="W66" s="57"/>
    </row>
    <row r="67" spans="2:23" ht="15.75" thickBot="1">
      <c r="B67" s="65"/>
      <c r="C67" s="66"/>
      <c r="D67" s="66"/>
      <c r="E67" s="66"/>
      <c r="F67" s="97" t="s">
        <v>126</v>
      </c>
      <c r="G67" s="72" t="str">
        <f>D68</f>
        <v>Bélgica</v>
      </c>
      <c r="H67" s="106">
        <v>2</v>
      </c>
      <c r="I67" s="107">
        <v>0</v>
      </c>
      <c r="J67" s="74" t="str">
        <f>D69</f>
        <v>Panamá</v>
      </c>
      <c r="K67" s="73"/>
      <c r="L67" s="73"/>
      <c r="M67" s="73"/>
      <c r="N67" s="89" t="s">
        <v>1</v>
      </c>
      <c r="O67" s="92" t="s">
        <v>2</v>
      </c>
      <c r="P67" s="92" t="s">
        <v>3</v>
      </c>
      <c r="Q67" s="92" t="s">
        <v>4</v>
      </c>
      <c r="R67" s="92" t="s">
        <v>5</v>
      </c>
      <c r="S67" s="92" t="s">
        <v>11</v>
      </c>
      <c r="T67" s="93" t="s">
        <v>6</v>
      </c>
      <c r="U67" s="130"/>
      <c r="V67" s="131"/>
      <c r="W67" s="57"/>
    </row>
    <row r="68" spans="2:23">
      <c r="B68" s="65"/>
      <c r="C68" s="66"/>
      <c r="D68" s="71" t="s">
        <v>117</v>
      </c>
      <c r="E68" s="66"/>
      <c r="F68" s="97" t="s">
        <v>177</v>
      </c>
      <c r="G68" s="85" t="str">
        <f>D70</f>
        <v>Túnez</v>
      </c>
      <c r="H68" s="108">
        <v>0</v>
      </c>
      <c r="I68" s="109">
        <v>1</v>
      </c>
      <c r="J68" s="75" t="str">
        <f>D71</f>
        <v>Inglaterra</v>
      </c>
      <c r="K68" s="73"/>
      <c r="L68" s="89" t="s">
        <v>12</v>
      </c>
      <c r="M68" s="116" t="str">
        <f>IF('No modificar!!'!AJ64=3,'No modificar!!'!U64,IF('No modificar!!'!AJ65=3,'No modificar!!'!U65,IF('No modificar!!'!AJ66=3,'No modificar!!'!U66,'No modificar!!'!U67)))</f>
        <v>Bélgica</v>
      </c>
      <c r="N68" s="117">
        <f>IF('No modificar!!'!AJ64=3,'No modificar!!'!V64,IF('No modificar!!'!AJ65=3,'No modificar!!'!V65,IF('No modificar!!'!AJ66=3,'No modificar!!'!V66,'No modificar!!'!V67)))</f>
        <v>2</v>
      </c>
      <c r="O68" s="118">
        <f>IF('No modificar!!'!AJ64=3,'No modificar!!'!W64,IF('No modificar!!'!AJ65=3,'No modificar!!'!W65,IF('No modificar!!'!AJ66=3,'No modificar!!'!W66,'No modificar!!'!W67)))</f>
        <v>1</v>
      </c>
      <c r="P68" s="118">
        <f>IF('No modificar!!'!AJ64=3,'No modificar!!'!X64,IF('No modificar!!'!AJ65=3,'No modificar!!'!X65,IF('No modificar!!'!AJ66=3,'No modificar!!'!X66,'No modificar!!'!X67)))</f>
        <v>0</v>
      </c>
      <c r="Q68" s="118">
        <f>IF('No modificar!!'!AJ64=3,'No modificar!!'!Y64,IF('No modificar!!'!AJ65=3,'No modificar!!'!Y65,IF('No modificar!!'!AJ66=3,'No modificar!!'!Y66,'No modificar!!'!Y67)))</f>
        <v>6</v>
      </c>
      <c r="R68" s="118">
        <f>IF('No modificar!!'!AJ64=3,'No modificar!!'!Z64,IF('No modificar!!'!AJ65=3,'No modificar!!'!Z65,IF('No modificar!!'!AJ66=3,'No modificar!!'!Z66,'No modificar!!'!Z67)))</f>
        <v>2</v>
      </c>
      <c r="S68" s="118">
        <f>IF('No modificar!!'!AJ64=3,'No modificar!!'!AA64,IF('No modificar!!'!AJ65=3,'No modificar!!'!AA65,IF('No modificar!!'!AJ66=3,'No modificar!!'!AA66,'No modificar!!'!AA67)))</f>
        <v>4</v>
      </c>
      <c r="T68" s="116">
        <f>IF('No modificar!!'!AJ64=3,'No modificar!!'!AB64,IF('No modificar!!'!AJ65=3,'No modificar!!'!AB65,IF('No modificar!!'!AJ66=3,'No modificar!!'!AB66,'No modificar!!'!AB67)))</f>
        <v>7</v>
      </c>
      <c r="U68" s="130" t="str">
        <f>IF(AND(T68=T69,S68=S69,Q68=Q69),"!!"," ")</f>
        <v xml:space="preserve"> </v>
      </c>
      <c r="V68" s="131" t="str">
        <f>IF(AND(T68=T69,S68=S69,Q68=Q69),"El 1° se decide por Fair Play"," ")</f>
        <v xml:space="preserve"> </v>
      </c>
      <c r="W68" s="57"/>
    </row>
    <row r="69" spans="2:23">
      <c r="B69" s="65"/>
      <c r="C69" s="66"/>
      <c r="D69" s="71" t="s">
        <v>118</v>
      </c>
      <c r="E69" s="66"/>
      <c r="F69" s="97" t="s">
        <v>159</v>
      </c>
      <c r="G69" s="85" t="str">
        <f>D68</f>
        <v>Bélgica</v>
      </c>
      <c r="H69" s="108">
        <v>2</v>
      </c>
      <c r="I69" s="109">
        <v>0</v>
      </c>
      <c r="J69" s="75" t="str">
        <f>D70</f>
        <v>Túnez</v>
      </c>
      <c r="K69" s="73"/>
      <c r="L69" s="90" t="s">
        <v>13</v>
      </c>
      <c r="M69" s="119" t="str">
        <f>IF('No modificar!!'!AJ64=2,'No modificar!!'!U64,IF('No modificar!!'!AJ65=2,'No modificar!!'!U65,IF('No modificar!!'!AJ66=2,'No modificar!!'!U66,'No modificar!!'!U67)))</f>
        <v>Inglaterra</v>
      </c>
      <c r="N69" s="120">
        <f>IF('No modificar!!'!AJ64=2,'No modificar!!'!V64,IF('No modificar!!'!AJ65=2,'No modificar!!'!V65,IF('No modificar!!'!AJ66=2,'No modificar!!'!V66,'No modificar!!'!V67)))</f>
        <v>2</v>
      </c>
      <c r="O69" s="121">
        <f>IF('No modificar!!'!AJ64=2,'No modificar!!'!W64,IF('No modificar!!'!AJ65=2,'No modificar!!'!W65,IF('No modificar!!'!AJ66=2,'No modificar!!'!W66,'No modificar!!'!W67)))</f>
        <v>1</v>
      </c>
      <c r="P69" s="121">
        <f>IF('No modificar!!'!AJ64=2,'No modificar!!'!X64,IF('No modificar!!'!AJ65=2,'No modificar!!'!X65,IF('No modificar!!'!AJ66=2,'No modificar!!'!X66,'No modificar!!'!X67)))</f>
        <v>0</v>
      </c>
      <c r="Q69" s="121">
        <f>IF('No modificar!!'!AJ64=2,'No modificar!!'!Y64,IF('No modificar!!'!AJ65=2,'No modificar!!'!Y65,IF('No modificar!!'!AJ66=2,'No modificar!!'!Y66,'No modificar!!'!Y67)))</f>
        <v>5</v>
      </c>
      <c r="R69" s="121">
        <f>IF('No modificar!!'!AJ64=2,'No modificar!!'!Z64,IF('No modificar!!'!AJ65=2,'No modificar!!'!Z65,IF('No modificar!!'!AJ66=2,'No modificar!!'!Z66,'No modificar!!'!Z67)))</f>
        <v>3</v>
      </c>
      <c r="S69" s="121">
        <f>IF('No modificar!!'!AJ64=2,'No modificar!!'!AA64,IF('No modificar!!'!AJ65=2,'No modificar!!'!AA65,IF('No modificar!!'!AJ66=2,'No modificar!!'!AA66,'No modificar!!'!AA67)))</f>
        <v>2</v>
      </c>
      <c r="T69" s="119">
        <f>IF('No modificar!!'!AJ64=2,'No modificar!!'!AB64,IF('No modificar!!'!AJ65=2,'No modificar!!'!AB65,IF('No modificar!!'!AJ66=2,'No modificar!!'!AB66,'No modificar!!'!AB67)))</f>
        <v>7</v>
      </c>
      <c r="U69" s="130" t="str">
        <f>IF(AND(T69=T70,S69=S70,Q69=Q70),"!!"," ")</f>
        <v xml:space="preserve"> </v>
      </c>
      <c r="V69" s="131" t="str">
        <f>IF(AND(T69=T70,S69=S70,Q69=Q70),"El 2° se decide por Fair Play"," ")</f>
        <v xml:space="preserve"> </v>
      </c>
      <c r="W69" s="57"/>
    </row>
    <row r="70" spans="2:23">
      <c r="B70" s="65"/>
      <c r="C70" s="66"/>
      <c r="D70" s="71" t="s">
        <v>119</v>
      </c>
      <c r="E70" s="66"/>
      <c r="F70" s="97" t="s">
        <v>168</v>
      </c>
      <c r="G70" s="85" t="str">
        <f>D69</f>
        <v>Panamá</v>
      </c>
      <c r="H70" s="108">
        <v>1</v>
      </c>
      <c r="I70" s="109">
        <v>2</v>
      </c>
      <c r="J70" s="75" t="str">
        <f>D71</f>
        <v>Inglaterra</v>
      </c>
      <c r="K70" s="73"/>
      <c r="L70" s="90" t="s">
        <v>14</v>
      </c>
      <c r="M70" s="84" t="str">
        <f>IF('No modificar!!'!AJ64=1,'No modificar!!'!U64,IF('No modificar!!'!AJ65=1,'No modificar!!'!U65,IF('No modificar!!'!AJ66=1,'No modificar!!'!U66,'No modificar!!'!U67)))</f>
        <v>Panamá</v>
      </c>
      <c r="N70" s="85">
        <f>IF('No modificar!!'!AJ64=1,'No modificar!!'!V64,IF('No modificar!!'!AJ65=1,'No modificar!!'!V65,IF('No modificar!!'!AJ66=1,'No modificar!!'!V66,'No modificar!!'!V67)))</f>
        <v>0</v>
      </c>
      <c r="O70" s="73">
        <f>IF('No modificar!!'!AJ64=1,'No modificar!!'!W64,IF('No modificar!!'!AJ65=1,'No modificar!!'!W65,IF('No modificar!!'!AJ66=1,'No modificar!!'!W66,'No modificar!!'!W67)))</f>
        <v>1</v>
      </c>
      <c r="P70" s="73">
        <f>IF('No modificar!!'!AJ64=1,'No modificar!!'!X64,IF('No modificar!!'!AJ65=1,'No modificar!!'!X65,IF('No modificar!!'!AJ66=1,'No modificar!!'!X66,'No modificar!!'!X67)))</f>
        <v>2</v>
      </c>
      <c r="Q70" s="73">
        <f>IF('No modificar!!'!AJ64=1,'No modificar!!'!Y64,IF('No modificar!!'!AJ65=1,'No modificar!!'!Y65,IF('No modificar!!'!AJ66=1,'No modificar!!'!Y66,'No modificar!!'!Y67)))</f>
        <v>1</v>
      </c>
      <c r="R70" s="73">
        <f>IF('No modificar!!'!AJ64=1,'No modificar!!'!Z64,IF('No modificar!!'!AJ65=1,'No modificar!!'!Z65,IF('No modificar!!'!AJ66=1,'No modificar!!'!Z66,'No modificar!!'!Z67)))</f>
        <v>4</v>
      </c>
      <c r="S70" s="73">
        <f>IF('No modificar!!'!AJ64=1,'No modificar!!'!AA64,IF('No modificar!!'!AJ65=1,'No modificar!!'!AA65,IF('No modificar!!'!AJ66=1,'No modificar!!'!AA66,'No modificar!!'!AA67)))</f>
        <v>-3</v>
      </c>
      <c r="T70" s="84">
        <f>IF('No modificar!!'!AJ64=1,'No modificar!!'!AB64,IF('No modificar!!'!AJ65=1,'No modificar!!'!AB65,IF('No modificar!!'!AJ66=1,'No modificar!!'!AB66,'No modificar!!'!AB67)))</f>
        <v>1</v>
      </c>
      <c r="U70" s="130"/>
      <c r="V70" s="131"/>
      <c r="W70" s="57"/>
    </row>
    <row r="71" spans="2:23" ht="15.75" thickBot="1">
      <c r="B71" s="65"/>
      <c r="C71" s="66"/>
      <c r="D71" s="71" t="s">
        <v>120</v>
      </c>
      <c r="E71" s="66"/>
      <c r="F71" s="97" t="s">
        <v>174</v>
      </c>
      <c r="G71" s="85" t="str">
        <f>D68</f>
        <v>Bélgica</v>
      </c>
      <c r="H71" s="108">
        <v>2</v>
      </c>
      <c r="I71" s="109">
        <v>2</v>
      </c>
      <c r="J71" s="75" t="str">
        <f>D71</f>
        <v>Inglaterra</v>
      </c>
      <c r="K71" s="73"/>
      <c r="L71" s="91" t="s">
        <v>15</v>
      </c>
      <c r="M71" s="86" t="str">
        <f>IF('No modificar!!'!AJ64=0,'No modificar!!'!U64,IF('No modificar!!'!AJ65=0,'No modificar!!'!U65,IF('No modificar!!'!AJ66=0,'No modificar!!'!U66,'No modificar!!'!U67)))</f>
        <v>Túnez</v>
      </c>
      <c r="N71" s="87">
        <f>IF('No modificar!!'!AJ64=0,'No modificar!!'!V64,IF('No modificar!!'!AJ65=0,'No modificar!!'!V65,IF('No modificar!!'!AJ66=0,'No modificar!!'!V66,'No modificar!!'!V67)))</f>
        <v>0</v>
      </c>
      <c r="O71" s="88">
        <f>IF('No modificar!!'!AJ64=0,'No modificar!!'!W64,IF('No modificar!!'!AJ65=0,'No modificar!!'!W65,IF('No modificar!!'!AJ66=0,'No modificar!!'!W66,'No modificar!!'!W67)))</f>
        <v>1</v>
      </c>
      <c r="P71" s="88">
        <f>IF('No modificar!!'!AJ64=0,'No modificar!!'!X64,IF('No modificar!!'!AJ65=0,'No modificar!!'!X65,IF('No modificar!!'!AJ66=0,'No modificar!!'!X66,'No modificar!!'!X67)))</f>
        <v>2</v>
      </c>
      <c r="Q71" s="88">
        <f>IF('No modificar!!'!AJ64=0,'No modificar!!'!Y64,IF('No modificar!!'!AJ65=0,'No modificar!!'!Y65,IF('No modificar!!'!AJ66=0,'No modificar!!'!Y66,'No modificar!!'!Y67)))</f>
        <v>0</v>
      </c>
      <c r="R71" s="88">
        <f>IF('No modificar!!'!AJ64=0,'No modificar!!'!Z64,IF('No modificar!!'!AJ65=0,'No modificar!!'!Z65,IF('No modificar!!'!AJ66=0,'No modificar!!'!Z66,'No modificar!!'!Z67)))</f>
        <v>3</v>
      </c>
      <c r="S71" s="88">
        <f>IF('No modificar!!'!AJ64=0,'No modificar!!'!AA64,IF('No modificar!!'!AJ65=0,'No modificar!!'!AA65,IF('No modificar!!'!AJ66=0,'No modificar!!'!AA66,'No modificar!!'!AA67)))</f>
        <v>-3</v>
      </c>
      <c r="T71" s="86">
        <f>IF('No modificar!!'!AJ64=0,'No modificar!!'!AB64,IF('No modificar!!'!AJ65=0,'No modificar!!'!AB65,IF('No modificar!!'!AJ66=0,'No modificar!!'!AB66,'No modificar!!'!AB67)))</f>
        <v>1</v>
      </c>
      <c r="U71" s="130"/>
      <c r="V71" s="131"/>
      <c r="W71" s="57"/>
    </row>
    <row r="72" spans="2:23" ht="15.75" thickBot="1">
      <c r="B72" s="65"/>
      <c r="C72" s="66"/>
      <c r="D72" s="66"/>
      <c r="E72" s="66"/>
      <c r="F72" s="97" t="s">
        <v>127</v>
      </c>
      <c r="G72" s="87" t="str">
        <f>D69</f>
        <v>Panamá</v>
      </c>
      <c r="H72" s="110">
        <v>0</v>
      </c>
      <c r="I72" s="111">
        <v>0</v>
      </c>
      <c r="J72" s="76" t="str">
        <f>D70</f>
        <v>Túnez</v>
      </c>
      <c r="K72" s="73"/>
      <c r="L72" s="73"/>
      <c r="M72" s="98"/>
      <c r="N72" s="98"/>
      <c r="O72" s="98"/>
      <c r="P72" s="98"/>
      <c r="Q72" s="98"/>
      <c r="R72" s="98"/>
      <c r="S72" s="98"/>
      <c r="T72" s="98"/>
      <c r="U72" s="130"/>
      <c r="V72" s="131"/>
      <c r="W72" s="57"/>
    </row>
    <row r="73" spans="2:23">
      <c r="B73" s="65"/>
      <c r="C73" s="66"/>
      <c r="D73" s="66"/>
      <c r="E73" s="66"/>
      <c r="F73" s="66"/>
      <c r="G73" s="66"/>
      <c r="H73" s="66"/>
      <c r="I73" s="66"/>
      <c r="J73" s="66"/>
      <c r="K73" s="66"/>
      <c r="L73" s="71"/>
      <c r="M73" s="66"/>
      <c r="N73" s="66"/>
      <c r="O73" s="66"/>
      <c r="P73" s="66"/>
      <c r="Q73" s="66"/>
      <c r="R73" s="66"/>
      <c r="S73" s="66"/>
      <c r="T73" s="66"/>
      <c r="U73" s="132"/>
      <c r="V73" s="133"/>
      <c r="W73" s="57"/>
    </row>
    <row r="74" spans="2:23">
      <c r="B74" s="65"/>
      <c r="C74" s="66"/>
      <c r="D74" s="66"/>
      <c r="E74" s="66"/>
      <c r="F74" s="66"/>
      <c r="G74" s="66"/>
      <c r="H74" s="66"/>
      <c r="I74" s="66"/>
      <c r="J74" s="66"/>
      <c r="K74" s="66"/>
      <c r="L74" s="71"/>
      <c r="M74" s="66"/>
      <c r="N74" s="66"/>
      <c r="O74" s="66"/>
      <c r="P74" s="66"/>
      <c r="Q74" s="66"/>
      <c r="R74" s="66"/>
      <c r="S74" s="66"/>
      <c r="T74" s="66"/>
      <c r="U74" s="132"/>
      <c r="V74" s="133"/>
      <c r="W74" s="57"/>
    </row>
    <row r="75" spans="2:23">
      <c r="B75" s="65"/>
      <c r="C75" s="138" t="s">
        <v>109</v>
      </c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4"/>
      <c r="V75" s="133"/>
      <c r="W75" s="57"/>
    </row>
    <row r="76" spans="2:23" ht="15.75" thickBot="1">
      <c r="B76" s="65"/>
      <c r="C76" s="66"/>
      <c r="D76" s="66"/>
      <c r="E76" s="66"/>
      <c r="F76" s="66"/>
      <c r="G76" s="66"/>
      <c r="H76" s="66"/>
      <c r="I76" s="66"/>
      <c r="J76" s="66"/>
      <c r="K76" s="66"/>
      <c r="L76" s="71"/>
      <c r="M76" s="66"/>
      <c r="N76" s="66"/>
      <c r="O76" s="66"/>
      <c r="P76" s="66"/>
      <c r="Q76" s="66"/>
      <c r="R76" s="66"/>
      <c r="S76" s="66"/>
      <c r="T76" s="66"/>
      <c r="U76" s="134"/>
      <c r="V76" s="133"/>
      <c r="W76" s="57"/>
    </row>
    <row r="77" spans="2:23" ht="15.75" thickBot="1">
      <c r="B77" s="65"/>
      <c r="C77" s="66"/>
      <c r="D77" s="66"/>
      <c r="E77" s="66"/>
      <c r="F77" s="97" t="s">
        <v>160</v>
      </c>
      <c r="G77" s="72" t="str">
        <f>D78</f>
        <v>Polonia</v>
      </c>
      <c r="H77" s="106">
        <v>0</v>
      </c>
      <c r="I77" s="107">
        <v>1</v>
      </c>
      <c r="J77" s="74" t="str">
        <f>D79</f>
        <v>Senegal</v>
      </c>
      <c r="K77" s="73"/>
      <c r="L77" s="73"/>
      <c r="M77" s="73"/>
      <c r="N77" s="89" t="s">
        <v>1</v>
      </c>
      <c r="O77" s="92" t="s">
        <v>2</v>
      </c>
      <c r="P77" s="92" t="s">
        <v>3</v>
      </c>
      <c r="Q77" s="92" t="s">
        <v>4</v>
      </c>
      <c r="R77" s="92" t="s">
        <v>5</v>
      </c>
      <c r="S77" s="92" t="s">
        <v>11</v>
      </c>
      <c r="T77" s="93" t="s">
        <v>6</v>
      </c>
      <c r="U77" s="130"/>
      <c r="V77" s="131"/>
      <c r="W77" s="57"/>
    </row>
    <row r="78" spans="2:23">
      <c r="B78" s="65"/>
      <c r="C78" s="66"/>
      <c r="D78" s="71" t="s">
        <v>121</v>
      </c>
      <c r="E78" s="66"/>
      <c r="F78" s="97" t="s">
        <v>128</v>
      </c>
      <c r="G78" s="85" t="str">
        <f>D80</f>
        <v>Colombia</v>
      </c>
      <c r="H78" s="108">
        <v>3</v>
      </c>
      <c r="I78" s="109">
        <v>2</v>
      </c>
      <c r="J78" s="75" t="str">
        <f>D81</f>
        <v>Japón</v>
      </c>
      <c r="K78" s="73"/>
      <c r="L78" s="89" t="s">
        <v>12</v>
      </c>
      <c r="M78" s="116" t="str">
        <f>IF('No modificar!!'!AJ74=3,'No modificar!!'!U74,IF('No modificar!!'!AJ75=3,'No modificar!!'!U75,IF('No modificar!!'!AJ76=3,'No modificar!!'!U76,'No modificar!!'!U77)))</f>
        <v>Senegal</v>
      </c>
      <c r="N78" s="117">
        <f>IF('No modificar!!'!AJ74=3,'No modificar!!'!V74,IF('No modificar!!'!AJ75=3,'No modificar!!'!V75,IF('No modificar!!'!AJ76=3,'No modificar!!'!V76,'No modificar!!'!V77)))</f>
        <v>2</v>
      </c>
      <c r="O78" s="118">
        <f>IF('No modificar!!'!AJ74=3,'No modificar!!'!W74,IF('No modificar!!'!AJ75=3,'No modificar!!'!W75,IF('No modificar!!'!AJ76=3,'No modificar!!'!W76,'No modificar!!'!W77)))</f>
        <v>1</v>
      </c>
      <c r="P78" s="118">
        <f>IF('No modificar!!'!AJ74=3,'No modificar!!'!X74,IF('No modificar!!'!AJ75=3,'No modificar!!'!X75,IF('No modificar!!'!AJ76=3,'No modificar!!'!X76,'No modificar!!'!X77)))</f>
        <v>0</v>
      </c>
      <c r="Q78" s="118">
        <f>IF('No modificar!!'!AJ74=3,'No modificar!!'!Y74,IF('No modificar!!'!AJ75=3,'No modificar!!'!Y75,IF('No modificar!!'!AJ76=3,'No modificar!!'!Y76,'No modificar!!'!Y77)))</f>
        <v>5</v>
      </c>
      <c r="R78" s="118">
        <f>IF('No modificar!!'!AJ74=3,'No modificar!!'!Z74,IF('No modificar!!'!AJ75=3,'No modificar!!'!Z75,IF('No modificar!!'!AJ76=3,'No modificar!!'!Z76,'No modificar!!'!Z77)))</f>
        <v>2</v>
      </c>
      <c r="S78" s="118">
        <f>IF('No modificar!!'!AJ74=3,'No modificar!!'!AA74,IF('No modificar!!'!AJ75=3,'No modificar!!'!AA75,IF('No modificar!!'!AJ76=3,'No modificar!!'!AA76,'No modificar!!'!AA77)))</f>
        <v>3</v>
      </c>
      <c r="T78" s="116">
        <f>IF('No modificar!!'!AJ74=3,'No modificar!!'!AB74,IF('No modificar!!'!AJ75=3,'No modificar!!'!AB75,IF('No modificar!!'!AJ76=3,'No modificar!!'!AB76,'No modificar!!'!AB77)))</f>
        <v>7</v>
      </c>
      <c r="U78" s="130" t="str">
        <f>IF(AND(T78=T79,S78=S79,Q78=Q79),"!!"," ")</f>
        <v xml:space="preserve"> </v>
      </c>
      <c r="V78" s="131" t="str">
        <f>IF(AND(T78=T79,S78=S79,Q78=Q79),"El 1° se decide por Fair Play"," ")</f>
        <v xml:space="preserve"> </v>
      </c>
      <c r="W78" s="57"/>
    </row>
    <row r="79" spans="2:23">
      <c r="B79" s="65"/>
      <c r="C79" s="66"/>
      <c r="D79" s="71" t="s">
        <v>122</v>
      </c>
      <c r="E79" s="66"/>
      <c r="F79" s="97" t="s">
        <v>164</v>
      </c>
      <c r="G79" s="85" t="str">
        <f>D78</f>
        <v>Polonia</v>
      </c>
      <c r="H79" s="108">
        <v>1</v>
      </c>
      <c r="I79" s="109">
        <v>0</v>
      </c>
      <c r="J79" s="75" t="str">
        <f>D80</f>
        <v>Colombia</v>
      </c>
      <c r="K79" s="73"/>
      <c r="L79" s="90" t="s">
        <v>13</v>
      </c>
      <c r="M79" s="119" t="str">
        <f>IF('No modificar!!'!AJ74=2,'No modificar!!'!U74,IF('No modificar!!'!AJ75=2,'No modificar!!'!U75,IF('No modificar!!'!AJ76=2,'No modificar!!'!U76,'No modificar!!'!U77)))</f>
        <v>Polonia</v>
      </c>
      <c r="N79" s="120">
        <f>IF('No modificar!!'!AJ74=2,'No modificar!!'!V74,IF('No modificar!!'!AJ75=2,'No modificar!!'!V75,IF('No modificar!!'!AJ76=2,'No modificar!!'!V76,'No modificar!!'!V77)))</f>
        <v>2</v>
      </c>
      <c r="O79" s="121">
        <f>IF('No modificar!!'!AJ74=2,'No modificar!!'!W74,IF('No modificar!!'!AJ75=2,'No modificar!!'!W75,IF('No modificar!!'!AJ76=2,'No modificar!!'!W76,'No modificar!!'!W77)))</f>
        <v>0</v>
      </c>
      <c r="P79" s="121">
        <f>IF('No modificar!!'!AJ74=2,'No modificar!!'!X74,IF('No modificar!!'!AJ75=2,'No modificar!!'!X75,IF('No modificar!!'!AJ76=2,'No modificar!!'!X76,'No modificar!!'!X77)))</f>
        <v>1</v>
      </c>
      <c r="Q79" s="121">
        <f>IF('No modificar!!'!AJ74=2,'No modificar!!'!Y74,IF('No modificar!!'!AJ75=2,'No modificar!!'!Y75,IF('No modificar!!'!AJ76=2,'No modificar!!'!Y76,'No modificar!!'!Y77)))</f>
        <v>3</v>
      </c>
      <c r="R79" s="121">
        <f>IF('No modificar!!'!AJ74=2,'No modificar!!'!Z74,IF('No modificar!!'!AJ75=2,'No modificar!!'!Z75,IF('No modificar!!'!AJ76=2,'No modificar!!'!Z76,'No modificar!!'!Z77)))</f>
        <v>2</v>
      </c>
      <c r="S79" s="121">
        <f>IF('No modificar!!'!AJ74=2,'No modificar!!'!AA74,IF('No modificar!!'!AJ75=2,'No modificar!!'!AA75,IF('No modificar!!'!AJ76=2,'No modificar!!'!AA76,'No modificar!!'!AA77)))</f>
        <v>1</v>
      </c>
      <c r="T79" s="119">
        <f>IF('No modificar!!'!AJ74=2,'No modificar!!'!AB74,IF('No modificar!!'!AJ75=2,'No modificar!!'!AB75,IF('No modificar!!'!AJ76=2,'No modificar!!'!AB76,'No modificar!!'!AB77)))</f>
        <v>6</v>
      </c>
      <c r="U79" s="130" t="str">
        <f>IF(AND(T79=T80,S79=S80,Q79=Q80),"!!"," ")</f>
        <v xml:space="preserve"> </v>
      </c>
      <c r="V79" s="131" t="str">
        <f>IF(AND(T79=T80,S79=S80,Q79=Q80),"El 2° se decide por Fair Play"," ")</f>
        <v xml:space="preserve"> </v>
      </c>
      <c r="W79" s="57"/>
    </row>
    <row r="80" spans="2:23">
      <c r="B80" s="65"/>
      <c r="C80" s="66"/>
      <c r="D80" s="71" t="s">
        <v>69</v>
      </c>
      <c r="E80" s="66"/>
      <c r="F80" s="97" t="s">
        <v>219</v>
      </c>
      <c r="G80" s="85" t="str">
        <f>D79</f>
        <v>Senegal</v>
      </c>
      <c r="H80" s="108">
        <v>2</v>
      </c>
      <c r="I80" s="109">
        <v>0</v>
      </c>
      <c r="J80" s="75" t="str">
        <f>D81</f>
        <v>Japón</v>
      </c>
      <c r="K80" s="73"/>
      <c r="L80" s="90" t="s">
        <v>14</v>
      </c>
      <c r="M80" s="84" t="str">
        <f>IF('No modificar!!'!AJ74=1,'No modificar!!'!U74,IF('No modificar!!'!AJ75=1,'No modificar!!'!U75,IF('No modificar!!'!AJ76=1,'No modificar!!'!U76,'No modificar!!'!U77)))</f>
        <v>Colombia</v>
      </c>
      <c r="N80" s="85">
        <f>IF('No modificar!!'!AJ74=1,'No modificar!!'!V74,IF('No modificar!!'!AJ75=1,'No modificar!!'!V75,IF('No modificar!!'!AJ76=1,'No modificar!!'!V76,'No modificar!!'!V77)))</f>
        <v>1</v>
      </c>
      <c r="O80" s="73">
        <f>IF('No modificar!!'!AJ74=1,'No modificar!!'!W74,IF('No modificar!!'!AJ75=1,'No modificar!!'!W75,IF('No modificar!!'!AJ76=1,'No modificar!!'!W76,'No modificar!!'!W77)))</f>
        <v>1</v>
      </c>
      <c r="P80" s="73">
        <f>IF('No modificar!!'!AJ74=1,'No modificar!!'!X74,IF('No modificar!!'!AJ75=1,'No modificar!!'!X75,IF('No modificar!!'!AJ76=1,'No modificar!!'!X76,'No modificar!!'!X77)))</f>
        <v>1</v>
      </c>
      <c r="Q80" s="73">
        <f>IF('No modificar!!'!AJ74=1,'No modificar!!'!Y74,IF('No modificar!!'!AJ75=1,'No modificar!!'!Y75,IF('No modificar!!'!AJ76=1,'No modificar!!'!Y76,'No modificar!!'!Y77)))</f>
        <v>5</v>
      </c>
      <c r="R80" s="73">
        <f>IF('No modificar!!'!AJ74=1,'No modificar!!'!Z74,IF('No modificar!!'!AJ75=1,'No modificar!!'!Z75,IF('No modificar!!'!AJ76=1,'No modificar!!'!Z76,'No modificar!!'!Z77)))</f>
        <v>5</v>
      </c>
      <c r="S80" s="73">
        <f>IF('No modificar!!'!AJ74=1,'No modificar!!'!AA74,IF('No modificar!!'!AJ75=1,'No modificar!!'!AA75,IF('No modificar!!'!AJ76=1,'No modificar!!'!AA76,'No modificar!!'!AA77)))</f>
        <v>0</v>
      </c>
      <c r="T80" s="84">
        <f>IF('No modificar!!'!AJ74=1,'No modificar!!'!AB74,IF('No modificar!!'!AJ75=1,'No modificar!!'!AB75,IF('No modificar!!'!AJ76=1,'No modificar!!'!AB76,'No modificar!!'!AB77)))</f>
        <v>4</v>
      </c>
      <c r="U80" s="130"/>
      <c r="V80" s="131"/>
      <c r="W80" s="57"/>
    </row>
    <row r="81" spans="2:35" ht="15.75" thickBot="1">
      <c r="B81" s="65"/>
      <c r="C81" s="66"/>
      <c r="D81" s="71" t="s">
        <v>123</v>
      </c>
      <c r="E81" s="66"/>
      <c r="F81" s="97" t="s">
        <v>178</v>
      </c>
      <c r="G81" s="85" t="str">
        <f>D78</f>
        <v>Polonia</v>
      </c>
      <c r="H81" s="108">
        <v>2</v>
      </c>
      <c r="I81" s="109">
        <v>1</v>
      </c>
      <c r="J81" s="75" t="str">
        <f>D81</f>
        <v>Japón</v>
      </c>
      <c r="K81" s="73"/>
      <c r="L81" s="91" t="s">
        <v>15</v>
      </c>
      <c r="M81" s="86" t="str">
        <f>IF('No modificar!!'!AJ74=0,'No modificar!!'!U74,IF('No modificar!!'!AJ75=0,'No modificar!!'!U75,IF('No modificar!!'!AJ76=0,'No modificar!!'!U76,'No modificar!!'!U77)))</f>
        <v>Japón</v>
      </c>
      <c r="N81" s="87">
        <f>IF('No modificar!!'!AJ74=0,'No modificar!!'!V74,IF('No modificar!!'!AJ75=0,'No modificar!!'!V75,IF('No modificar!!'!AJ76=0,'No modificar!!'!V76,'No modificar!!'!V77)))</f>
        <v>0</v>
      </c>
      <c r="O81" s="88">
        <f>IF('No modificar!!'!AJ74=0,'No modificar!!'!W74,IF('No modificar!!'!AJ75=0,'No modificar!!'!W75,IF('No modificar!!'!AJ76=0,'No modificar!!'!W76,'No modificar!!'!W77)))</f>
        <v>0</v>
      </c>
      <c r="P81" s="88">
        <f>IF('No modificar!!'!AJ74=0,'No modificar!!'!X74,IF('No modificar!!'!AJ75=0,'No modificar!!'!X75,IF('No modificar!!'!AJ76=0,'No modificar!!'!X76,'No modificar!!'!X77)))</f>
        <v>3</v>
      </c>
      <c r="Q81" s="88">
        <f>IF('No modificar!!'!AJ74=0,'No modificar!!'!Y74,IF('No modificar!!'!AJ75=0,'No modificar!!'!Y75,IF('No modificar!!'!AJ76=0,'No modificar!!'!Y76,'No modificar!!'!Y77)))</f>
        <v>3</v>
      </c>
      <c r="R81" s="88">
        <f>IF('No modificar!!'!AJ74=0,'No modificar!!'!Z74,IF('No modificar!!'!AJ75=0,'No modificar!!'!Z75,IF('No modificar!!'!AJ76=0,'No modificar!!'!Z76,'No modificar!!'!Z77)))</f>
        <v>7</v>
      </c>
      <c r="S81" s="88">
        <f>IF('No modificar!!'!AJ74=0,'No modificar!!'!AA74,IF('No modificar!!'!AJ75=0,'No modificar!!'!AA75,IF('No modificar!!'!AJ76=0,'No modificar!!'!AA76,'No modificar!!'!AA77)))</f>
        <v>-4</v>
      </c>
      <c r="T81" s="86">
        <f>IF('No modificar!!'!AJ74=0,'No modificar!!'!AB74,IF('No modificar!!'!AJ75=0,'No modificar!!'!AB75,IF('No modificar!!'!AJ76=0,'No modificar!!'!AB76,'No modificar!!'!AB77)))</f>
        <v>0</v>
      </c>
      <c r="U81" s="130"/>
      <c r="V81" s="131"/>
      <c r="W81" s="57"/>
    </row>
    <row r="82" spans="2:35" ht="15.75" thickBot="1">
      <c r="B82" s="65"/>
      <c r="C82" s="66"/>
      <c r="D82" s="66"/>
      <c r="E82" s="66"/>
      <c r="F82" s="97" t="s">
        <v>129</v>
      </c>
      <c r="G82" s="87" t="str">
        <f>D79</f>
        <v>Senegal</v>
      </c>
      <c r="H82" s="110">
        <v>2</v>
      </c>
      <c r="I82" s="111">
        <v>2</v>
      </c>
      <c r="J82" s="76" t="str">
        <f>D80</f>
        <v>Colombia</v>
      </c>
      <c r="K82" s="73"/>
      <c r="L82" s="73"/>
      <c r="M82" s="98"/>
      <c r="N82" s="98"/>
      <c r="O82" s="98"/>
      <c r="P82" s="98"/>
      <c r="Q82" s="98"/>
      <c r="R82" s="98"/>
      <c r="S82" s="98"/>
      <c r="T82" s="98"/>
      <c r="U82" s="99"/>
      <c r="V82" s="98"/>
      <c r="W82" s="57"/>
    </row>
    <row r="83" spans="2:35" ht="15.75" thickBot="1">
      <c r="B83" s="68"/>
      <c r="C83" s="69"/>
      <c r="D83" s="69"/>
      <c r="E83" s="69"/>
      <c r="F83" s="69"/>
      <c r="G83" s="69"/>
      <c r="H83" s="69"/>
      <c r="I83" s="69"/>
      <c r="J83" s="69"/>
      <c r="K83" s="69"/>
      <c r="L83" s="27"/>
      <c r="M83" s="69"/>
      <c r="N83" s="69"/>
      <c r="O83" s="69"/>
      <c r="P83" s="69"/>
      <c r="Q83" s="69"/>
      <c r="R83" s="69"/>
      <c r="S83" s="69"/>
      <c r="T83" s="69"/>
      <c r="U83" s="115"/>
      <c r="V83" s="69"/>
      <c r="W83" s="59"/>
    </row>
    <row r="84" spans="2:35" s="30" customFormat="1"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3"/>
      <c r="M84" s="112"/>
      <c r="N84" s="112"/>
      <c r="O84" s="112"/>
      <c r="P84" s="112"/>
      <c r="Q84" s="112"/>
      <c r="R84" s="112"/>
      <c r="S84" s="112"/>
      <c r="T84" s="112"/>
      <c r="U84" s="114"/>
      <c r="V84" s="112"/>
      <c r="W84" s="112"/>
    </row>
    <row r="85" spans="2:35"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3"/>
      <c r="M85" s="112"/>
      <c r="N85" s="112"/>
      <c r="O85" s="112"/>
      <c r="P85" s="112"/>
      <c r="Q85" s="112"/>
      <c r="R85" s="112"/>
      <c r="S85" s="112"/>
      <c r="T85" s="112"/>
      <c r="U85" s="114"/>
      <c r="V85" s="112"/>
      <c r="W85" s="112"/>
      <c r="AE85" s="30"/>
      <c r="AF85" s="30"/>
      <c r="AG85" s="30"/>
      <c r="AH85" s="30"/>
      <c r="AI85" s="30"/>
    </row>
    <row r="86" spans="2:35"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3"/>
      <c r="M86" s="112"/>
      <c r="N86" s="112"/>
      <c r="O86" s="112"/>
      <c r="P86" s="112"/>
      <c r="Q86" s="112"/>
      <c r="R86" s="112"/>
      <c r="S86" s="112"/>
      <c r="T86" s="112"/>
      <c r="U86" s="114"/>
      <c r="V86" s="112"/>
      <c r="W86" s="112"/>
      <c r="AE86" s="30"/>
      <c r="AF86" s="30"/>
      <c r="AG86" s="30"/>
      <c r="AH86" s="30"/>
      <c r="AI86" s="30"/>
    </row>
    <row r="87" spans="2:35"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3"/>
      <c r="M87" s="112"/>
      <c r="N87" s="112"/>
      <c r="O87" s="112"/>
      <c r="P87" s="112"/>
      <c r="Q87" s="112"/>
      <c r="R87" s="112"/>
      <c r="S87" s="112"/>
      <c r="T87" s="112"/>
      <c r="U87" s="114"/>
      <c r="V87" s="112"/>
      <c r="W87" s="112"/>
      <c r="AE87" s="30"/>
      <c r="AF87" s="30"/>
      <c r="AG87" s="30"/>
      <c r="AH87" s="30"/>
      <c r="AI87" s="30"/>
    </row>
    <row r="88" spans="2:35"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3"/>
      <c r="M88" s="112"/>
      <c r="N88" s="112"/>
      <c r="O88" s="112"/>
      <c r="P88" s="112"/>
      <c r="Q88" s="112"/>
      <c r="R88" s="112"/>
      <c r="S88" s="112"/>
      <c r="T88" s="112"/>
      <c r="U88" s="114"/>
      <c r="V88" s="112"/>
      <c r="W88" s="112"/>
      <c r="AE88" s="30"/>
      <c r="AF88" s="30"/>
      <c r="AG88" s="30"/>
      <c r="AH88" s="30"/>
      <c r="AI88" s="30"/>
    </row>
    <row r="89" spans="2:35"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3"/>
      <c r="M89" s="112"/>
      <c r="N89" s="112"/>
      <c r="O89" s="112"/>
      <c r="P89" s="112"/>
      <c r="Q89" s="112"/>
      <c r="R89" s="112"/>
      <c r="S89" s="112"/>
      <c r="T89" s="112"/>
      <c r="U89" s="114"/>
      <c r="V89" s="112"/>
      <c r="W89" s="112"/>
      <c r="AE89" s="30"/>
      <c r="AF89" s="30"/>
      <c r="AG89" s="30"/>
      <c r="AH89" s="30"/>
      <c r="AI89" s="30"/>
    </row>
    <row r="90" spans="2:35"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3"/>
      <c r="M90" s="112"/>
      <c r="N90" s="112"/>
      <c r="O90" s="112"/>
      <c r="P90" s="112"/>
      <c r="Q90" s="112"/>
      <c r="R90" s="112"/>
      <c r="S90" s="112"/>
      <c r="T90" s="112"/>
      <c r="U90" s="114"/>
      <c r="V90" s="112"/>
      <c r="W90" s="112"/>
      <c r="AE90" s="30"/>
      <c r="AF90" s="30"/>
      <c r="AG90" s="30"/>
      <c r="AH90" s="30"/>
      <c r="AI90" s="30"/>
    </row>
    <row r="91" spans="2:35"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3"/>
      <c r="M91" s="112"/>
      <c r="N91" s="112"/>
      <c r="O91" s="112"/>
      <c r="P91" s="112"/>
      <c r="Q91" s="112"/>
      <c r="R91" s="112"/>
      <c r="S91" s="112"/>
      <c r="T91" s="112"/>
      <c r="U91" s="114"/>
      <c r="V91" s="112"/>
      <c r="W91" s="112"/>
      <c r="AE91" s="30"/>
      <c r="AF91" s="30"/>
      <c r="AG91" s="30"/>
      <c r="AH91" s="30"/>
      <c r="AI91" s="30"/>
    </row>
    <row r="92" spans="2:35"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3"/>
      <c r="M92" s="112"/>
      <c r="N92" s="112"/>
      <c r="O92" s="112"/>
      <c r="P92" s="112"/>
      <c r="Q92" s="112"/>
      <c r="R92" s="112"/>
      <c r="S92" s="112"/>
      <c r="T92" s="112"/>
      <c r="U92" s="114"/>
      <c r="V92" s="112"/>
      <c r="W92" s="112"/>
      <c r="AE92" s="30"/>
      <c r="AF92" s="30"/>
      <c r="AG92" s="30"/>
      <c r="AH92" s="30"/>
      <c r="AI92" s="30"/>
    </row>
    <row r="93" spans="2:35"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3"/>
      <c r="M93" s="112"/>
      <c r="N93" s="112"/>
      <c r="O93" s="112"/>
      <c r="P93" s="112"/>
      <c r="Q93" s="112"/>
      <c r="R93" s="112"/>
      <c r="S93" s="112"/>
      <c r="T93" s="112"/>
      <c r="U93" s="114"/>
      <c r="V93" s="112"/>
      <c r="W93" s="112"/>
      <c r="AE93" s="30"/>
      <c r="AF93" s="30"/>
      <c r="AG93" s="30"/>
      <c r="AH93" s="30"/>
      <c r="AI93" s="30"/>
    </row>
    <row r="94" spans="2:35"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3"/>
      <c r="M94" s="112"/>
      <c r="N94" s="112"/>
      <c r="O94" s="112"/>
      <c r="P94" s="112"/>
      <c r="Q94" s="112"/>
      <c r="R94" s="112"/>
      <c r="S94" s="112"/>
      <c r="T94" s="112"/>
      <c r="U94" s="114"/>
      <c r="V94" s="112"/>
      <c r="W94" s="112"/>
      <c r="AE94" s="30"/>
      <c r="AF94" s="30"/>
      <c r="AG94" s="30"/>
      <c r="AH94" s="30"/>
      <c r="AI94" s="30"/>
    </row>
    <row r="95" spans="2:35"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3"/>
      <c r="M95" s="112"/>
      <c r="N95" s="112"/>
      <c r="O95" s="112"/>
      <c r="P95" s="112"/>
      <c r="Q95" s="112"/>
      <c r="R95" s="112"/>
      <c r="S95" s="112"/>
      <c r="T95" s="112"/>
      <c r="U95" s="114"/>
      <c r="V95" s="112"/>
      <c r="W95" s="112"/>
      <c r="AE95" s="30"/>
      <c r="AF95" s="30"/>
      <c r="AG95" s="30"/>
      <c r="AH95" s="30"/>
      <c r="AI95" s="30"/>
    </row>
    <row r="96" spans="2:35"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3"/>
      <c r="M96" s="112"/>
      <c r="N96" s="112"/>
      <c r="O96" s="112"/>
      <c r="P96" s="112"/>
      <c r="Q96" s="112"/>
      <c r="R96" s="112"/>
      <c r="S96" s="112"/>
      <c r="T96" s="112"/>
      <c r="U96" s="114"/>
      <c r="V96" s="112"/>
      <c r="W96" s="112"/>
      <c r="AE96" s="30"/>
      <c r="AF96" s="30"/>
      <c r="AG96" s="30"/>
      <c r="AH96" s="30"/>
      <c r="AI96" s="30"/>
    </row>
    <row r="97" spans="2:35"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3"/>
      <c r="M97" s="112"/>
      <c r="N97" s="112"/>
      <c r="O97" s="112"/>
      <c r="P97" s="112"/>
      <c r="Q97" s="112"/>
      <c r="R97" s="112"/>
      <c r="S97" s="112"/>
      <c r="T97" s="112"/>
      <c r="U97" s="114"/>
      <c r="V97" s="112"/>
      <c r="W97" s="112"/>
      <c r="AE97" s="30"/>
      <c r="AF97" s="30"/>
      <c r="AG97" s="30"/>
      <c r="AH97" s="30"/>
      <c r="AI97" s="30"/>
    </row>
    <row r="98" spans="2:35"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3"/>
      <c r="M98" s="112"/>
      <c r="N98" s="112"/>
      <c r="O98" s="112"/>
      <c r="P98" s="112"/>
      <c r="Q98" s="112"/>
      <c r="R98" s="112"/>
      <c r="S98" s="112"/>
      <c r="T98" s="112"/>
      <c r="U98" s="114"/>
      <c r="V98" s="112"/>
      <c r="W98" s="112"/>
      <c r="AE98" s="30"/>
      <c r="AF98" s="30"/>
      <c r="AG98" s="30"/>
      <c r="AH98" s="30"/>
      <c r="AI98" s="30"/>
    </row>
    <row r="99" spans="2:35"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3"/>
      <c r="M99" s="112"/>
      <c r="N99" s="112"/>
      <c r="O99" s="112"/>
      <c r="P99" s="112"/>
      <c r="Q99" s="112"/>
      <c r="R99" s="112"/>
      <c r="S99" s="112"/>
      <c r="T99" s="112"/>
      <c r="U99" s="114"/>
      <c r="V99" s="112"/>
      <c r="W99" s="112"/>
      <c r="AE99" s="30"/>
      <c r="AF99" s="30"/>
      <c r="AG99" s="30"/>
      <c r="AH99" s="30"/>
      <c r="AI99" s="30"/>
    </row>
    <row r="100" spans="2:35"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3"/>
      <c r="M100" s="112"/>
      <c r="N100" s="112"/>
      <c r="O100" s="112"/>
      <c r="P100" s="112"/>
      <c r="Q100" s="112"/>
      <c r="R100" s="112"/>
      <c r="S100" s="112"/>
      <c r="T100" s="112"/>
      <c r="U100" s="114"/>
      <c r="V100" s="112"/>
      <c r="W100" s="112"/>
      <c r="AE100" s="30"/>
      <c r="AF100" s="30"/>
      <c r="AG100" s="30"/>
      <c r="AH100" s="30"/>
      <c r="AI100" s="30"/>
    </row>
    <row r="101" spans="2:35"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3"/>
      <c r="M101" s="112"/>
      <c r="N101" s="112"/>
      <c r="O101" s="112"/>
      <c r="P101" s="112"/>
      <c r="Q101" s="112"/>
      <c r="R101" s="112"/>
      <c r="S101" s="112"/>
      <c r="T101" s="112"/>
      <c r="U101" s="114"/>
      <c r="V101" s="112"/>
      <c r="W101" s="112"/>
      <c r="AE101" s="30"/>
      <c r="AF101" s="30"/>
      <c r="AG101" s="30"/>
      <c r="AH101" s="30"/>
      <c r="AI101" s="30"/>
    </row>
    <row r="102" spans="2:35"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3"/>
      <c r="M102" s="112"/>
      <c r="N102" s="112"/>
      <c r="O102" s="112"/>
      <c r="P102" s="112"/>
      <c r="Q102" s="112"/>
      <c r="R102" s="112"/>
      <c r="S102" s="112"/>
      <c r="T102" s="112"/>
      <c r="U102" s="114"/>
      <c r="V102" s="112"/>
      <c r="W102" s="112"/>
      <c r="AE102" s="30"/>
      <c r="AF102" s="30"/>
      <c r="AG102" s="30"/>
      <c r="AH102" s="30"/>
      <c r="AI102" s="30"/>
    </row>
    <row r="103" spans="2:35"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3"/>
      <c r="M103" s="112"/>
      <c r="N103" s="112"/>
      <c r="O103" s="112"/>
      <c r="P103" s="112"/>
      <c r="Q103" s="112"/>
      <c r="R103" s="112"/>
      <c r="S103" s="112"/>
      <c r="T103" s="112"/>
      <c r="U103" s="114"/>
      <c r="V103" s="112"/>
      <c r="W103" s="112"/>
      <c r="AE103" s="30"/>
      <c r="AF103" s="30"/>
      <c r="AG103" s="30"/>
      <c r="AH103" s="30"/>
      <c r="AI103" s="30"/>
    </row>
    <row r="104" spans="2:35"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3"/>
      <c r="M104" s="112"/>
      <c r="N104" s="112"/>
      <c r="O104" s="112"/>
      <c r="P104" s="112"/>
      <c r="Q104" s="112"/>
      <c r="R104" s="112"/>
      <c r="S104" s="112"/>
      <c r="T104" s="112"/>
      <c r="U104" s="114"/>
      <c r="V104" s="112"/>
      <c r="W104" s="112"/>
      <c r="AE104" s="30"/>
      <c r="AF104" s="30"/>
      <c r="AG104" s="30"/>
      <c r="AH104" s="30"/>
      <c r="AI104" s="30"/>
    </row>
    <row r="105" spans="2:35"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3"/>
      <c r="M105" s="112"/>
      <c r="N105" s="112"/>
      <c r="O105" s="112"/>
      <c r="P105" s="112"/>
      <c r="Q105" s="112"/>
      <c r="R105" s="112"/>
      <c r="S105" s="112"/>
      <c r="T105" s="112"/>
      <c r="U105" s="114"/>
      <c r="V105" s="112"/>
      <c r="W105" s="112"/>
      <c r="AE105" s="30"/>
      <c r="AF105" s="30"/>
      <c r="AG105" s="30"/>
      <c r="AH105" s="30"/>
      <c r="AI105" s="30"/>
    </row>
    <row r="106" spans="2:35"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3"/>
      <c r="M106" s="112"/>
      <c r="N106" s="112"/>
      <c r="O106" s="112"/>
      <c r="P106" s="112"/>
      <c r="Q106" s="112"/>
      <c r="R106" s="112"/>
      <c r="S106" s="112"/>
      <c r="T106" s="112"/>
      <c r="U106" s="114"/>
      <c r="V106" s="112"/>
      <c r="W106" s="112"/>
      <c r="AE106" s="30"/>
      <c r="AF106" s="30"/>
      <c r="AG106" s="30"/>
      <c r="AH106" s="30"/>
      <c r="AI106" s="30"/>
    </row>
    <row r="107" spans="2:35"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3"/>
      <c r="M107" s="112"/>
      <c r="N107" s="112"/>
      <c r="O107" s="112"/>
      <c r="P107" s="112"/>
      <c r="Q107" s="112"/>
      <c r="R107" s="112"/>
      <c r="S107" s="112"/>
      <c r="T107" s="112"/>
      <c r="U107" s="114"/>
      <c r="V107" s="112"/>
      <c r="W107" s="112"/>
      <c r="AE107" s="30"/>
      <c r="AF107" s="30"/>
      <c r="AG107" s="30"/>
      <c r="AH107" s="30"/>
      <c r="AI107" s="30"/>
    </row>
    <row r="108" spans="2:35"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3"/>
      <c r="M108" s="112"/>
      <c r="N108" s="112"/>
      <c r="O108" s="112"/>
      <c r="P108" s="112"/>
      <c r="Q108" s="112"/>
      <c r="R108" s="112"/>
      <c r="S108" s="112"/>
      <c r="T108" s="112"/>
      <c r="U108" s="114"/>
      <c r="V108" s="112"/>
      <c r="W108" s="112"/>
      <c r="AE108" s="30"/>
      <c r="AF108" s="30"/>
      <c r="AG108" s="30"/>
      <c r="AH108" s="30"/>
      <c r="AI108" s="30"/>
    </row>
    <row r="109" spans="2:35"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3"/>
      <c r="M109" s="112"/>
      <c r="N109" s="112"/>
      <c r="O109" s="112"/>
      <c r="P109" s="112"/>
      <c r="Q109" s="112"/>
      <c r="R109" s="112"/>
      <c r="S109" s="112"/>
      <c r="T109" s="112"/>
      <c r="U109" s="114"/>
      <c r="V109" s="112"/>
      <c r="W109" s="112"/>
    </row>
    <row r="110" spans="2:35"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3"/>
      <c r="M110" s="112"/>
      <c r="N110" s="112"/>
      <c r="O110" s="112"/>
      <c r="P110" s="112"/>
      <c r="Q110" s="112"/>
      <c r="R110" s="112"/>
      <c r="S110" s="112"/>
      <c r="T110" s="112"/>
      <c r="U110" s="114"/>
      <c r="V110" s="112"/>
      <c r="W110" s="112"/>
    </row>
    <row r="111" spans="2:35"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3"/>
      <c r="M111" s="112"/>
      <c r="N111" s="112"/>
      <c r="O111" s="112"/>
      <c r="P111" s="112"/>
      <c r="Q111" s="112"/>
      <c r="R111" s="112"/>
      <c r="S111" s="112"/>
      <c r="T111" s="112"/>
      <c r="U111" s="114"/>
      <c r="V111" s="112"/>
      <c r="W111" s="112"/>
    </row>
    <row r="112" spans="2:35"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3"/>
      <c r="M112" s="112"/>
      <c r="N112" s="112"/>
      <c r="O112" s="112"/>
      <c r="P112" s="112"/>
      <c r="Q112" s="112"/>
      <c r="R112" s="112"/>
      <c r="S112" s="112"/>
      <c r="T112" s="112"/>
      <c r="U112" s="114"/>
      <c r="V112" s="112"/>
      <c r="W112" s="112"/>
    </row>
    <row r="113" spans="2:23"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3"/>
      <c r="M113" s="112"/>
      <c r="N113" s="112"/>
      <c r="O113" s="112"/>
      <c r="P113" s="112"/>
      <c r="Q113" s="112"/>
      <c r="R113" s="112"/>
      <c r="S113" s="112"/>
      <c r="T113" s="112"/>
      <c r="U113" s="114"/>
      <c r="V113" s="112"/>
      <c r="W113" s="112"/>
    </row>
    <row r="114" spans="2:23"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3"/>
      <c r="M114" s="112"/>
      <c r="N114" s="112"/>
      <c r="O114" s="112"/>
      <c r="P114" s="112"/>
      <c r="Q114" s="112"/>
      <c r="R114" s="112"/>
      <c r="S114" s="112"/>
      <c r="T114" s="112"/>
      <c r="U114" s="114"/>
      <c r="V114" s="112"/>
      <c r="W114" s="112"/>
    </row>
    <row r="115" spans="2:23"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3"/>
      <c r="M115" s="112"/>
      <c r="N115" s="112"/>
      <c r="O115" s="112"/>
      <c r="P115" s="112"/>
      <c r="Q115" s="112"/>
      <c r="R115" s="112"/>
      <c r="S115" s="112"/>
      <c r="T115" s="112"/>
      <c r="U115" s="114"/>
      <c r="V115" s="112"/>
      <c r="W115" s="112"/>
    </row>
    <row r="116" spans="2:23"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3"/>
      <c r="M116" s="112"/>
      <c r="N116" s="112"/>
      <c r="O116" s="112"/>
      <c r="P116" s="112"/>
      <c r="Q116" s="112"/>
      <c r="R116" s="112"/>
      <c r="S116" s="112"/>
      <c r="T116" s="112"/>
      <c r="U116" s="114"/>
      <c r="V116" s="112"/>
      <c r="W116" s="112"/>
    </row>
    <row r="117" spans="2:23"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3"/>
      <c r="M117" s="112"/>
      <c r="N117" s="112"/>
      <c r="O117" s="112"/>
      <c r="P117" s="112"/>
      <c r="Q117" s="112"/>
      <c r="R117" s="112"/>
      <c r="S117" s="112"/>
      <c r="T117" s="112"/>
      <c r="U117" s="114"/>
      <c r="V117" s="112"/>
      <c r="W117" s="112"/>
    </row>
    <row r="118" spans="2:23"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3"/>
      <c r="M118" s="112"/>
      <c r="N118" s="112"/>
      <c r="O118" s="112"/>
      <c r="P118" s="112"/>
      <c r="Q118" s="112"/>
      <c r="R118" s="112"/>
      <c r="S118" s="112"/>
      <c r="T118" s="112"/>
      <c r="U118" s="114"/>
      <c r="V118" s="112"/>
      <c r="W118" s="112"/>
    </row>
    <row r="119" spans="2:23"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3"/>
      <c r="M119" s="112"/>
      <c r="N119" s="112"/>
      <c r="O119" s="112"/>
      <c r="P119" s="112"/>
      <c r="Q119" s="112"/>
      <c r="R119" s="112"/>
      <c r="S119" s="112"/>
      <c r="T119" s="112"/>
      <c r="U119" s="114"/>
      <c r="V119" s="112"/>
      <c r="W119" s="112"/>
    </row>
    <row r="120" spans="2:23"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3"/>
      <c r="M120" s="112"/>
      <c r="N120" s="112"/>
      <c r="O120" s="112"/>
      <c r="P120" s="112"/>
      <c r="Q120" s="112"/>
      <c r="R120" s="112"/>
      <c r="S120" s="112"/>
      <c r="T120" s="112"/>
      <c r="U120" s="114"/>
      <c r="V120" s="112"/>
      <c r="W120" s="112"/>
    </row>
    <row r="121" spans="2:23"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3"/>
      <c r="M121" s="112"/>
      <c r="N121" s="112"/>
      <c r="O121" s="112"/>
      <c r="P121" s="112"/>
      <c r="Q121" s="112"/>
      <c r="R121" s="112"/>
      <c r="S121" s="112"/>
      <c r="T121" s="112"/>
      <c r="U121" s="114"/>
      <c r="V121" s="112"/>
      <c r="W121" s="112"/>
    </row>
    <row r="122" spans="2:23"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3"/>
      <c r="M122" s="112"/>
      <c r="N122" s="112"/>
      <c r="O122" s="112"/>
      <c r="P122" s="112"/>
      <c r="Q122" s="112"/>
      <c r="R122" s="112"/>
      <c r="S122" s="112"/>
      <c r="T122" s="112"/>
      <c r="U122" s="114"/>
      <c r="V122" s="112"/>
      <c r="W122" s="112"/>
    </row>
    <row r="123" spans="2:23"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3"/>
      <c r="M123" s="112"/>
      <c r="N123" s="112"/>
      <c r="O123" s="112"/>
      <c r="P123" s="112"/>
      <c r="Q123" s="112"/>
      <c r="R123" s="112"/>
      <c r="S123" s="112"/>
      <c r="T123" s="112"/>
      <c r="U123" s="114"/>
      <c r="V123" s="112"/>
      <c r="W123" s="112"/>
    </row>
    <row r="124" spans="2:23"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3"/>
      <c r="M124" s="112"/>
      <c r="N124" s="112"/>
      <c r="O124" s="112"/>
      <c r="P124" s="112"/>
      <c r="Q124" s="112"/>
      <c r="R124" s="112"/>
      <c r="S124" s="112"/>
      <c r="T124" s="112"/>
      <c r="U124" s="114"/>
      <c r="V124" s="112"/>
      <c r="W124" s="112"/>
    </row>
    <row r="125" spans="2:23"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3"/>
      <c r="M125" s="112"/>
      <c r="N125" s="112"/>
      <c r="O125" s="112"/>
      <c r="P125" s="112"/>
      <c r="Q125" s="112"/>
      <c r="R125" s="112"/>
      <c r="S125" s="112"/>
      <c r="T125" s="112"/>
      <c r="U125" s="114"/>
      <c r="V125" s="112"/>
      <c r="W125" s="112"/>
    </row>
    <row r="126" spans="2:23"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3"/>
      <c r="M126" s="112"/>
      <c r="N126" s="112"/>
      <c r="O126" s="112"/>
      <c r="P126" s="112"/>
      <c r="Q126" s="112"/>
      <c r="R126" s="112"/>
      <c r="S126" s="112"/>
      <c r="T126" s="112"/>
      <c r="U126" s="114"/>
      <c r="V126" s="112"/>
      <c r="W126" s="112"/>
    </row>
    <row r="127" spans="2:23"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3"/>
      <c r="M127" s="112"/>
      <c r="N127" s="112"/>
      <c r="O127" s="112"/>
      <c r="P127" s="112"/>
      <c r="Q127" s="112"/>
      <c r="R127" s="112"/>
      <c r="S127" s="112"/>
      <c r="T127" s="112"/>
      <c r="U127" s="114"/>
      <c r="V127" s="112"/>
      <c r="W127" s="112"/>
    </row>
    <row r="128" spans="2:23"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3"/>
      <c r="M128" s="112"/>
      <c r="N128" s="112"/>
      <c r="O128" s="112"/>
      <c r="P128" s="112"/>
      <c r="Q128" s="112"/>
      <c r="R128" s="112"/>
      <c r="S128" s="112"/>
      <c r="T128" s="112"/>
      <c r="U128" s="114"/>
      <c r="V128" s="112"/>
      <c r="W128" s="112"/>
    </row>
    <row r="129" spans="2:23"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3"/>
      <c r="M129" s="112"/>
      <c r="N129" s="112"/>
      <c r="O129" s="112"/>
      <c r="P129" s="112"/>
      <c r="Q129" s="112"/>
      <c r="R129" s="112"/>
      <c r="S129" s="112"/>
      <c r="T129" s="112"/>
      <c r="U129" s="114"/>
      <c r="V129" s="112"/>
      <c r="W129" s="112"/>
    </row>
    <row r="130" spans="2:23"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3"/>
      <c r="M130" s="112"/>
      <c r="N130" s="112"/>
      <c r="O130" s="112"/>
      <c r="P130" s="112"/>
      <c r="Q130" s="112"/>
      <c r="R130" s="112"/>
      <c r="S130" s="112"/>
      <c r="T130" s="112"/>
      <c r="U130" s="114"/>
      <c r="V130" s="112"/>
      <c r="W130" s="112"/>
    </row>
    <row r="131" spans="2:23"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3"/>
      <c r="M131" s="112"/>
      <c r="N131" s="112"/>
      <c r="O131" s="112"/>
      <c r="P131" s="112"/>
      <c r="Q131" s="112"/>
      <c r="R131" s="112"/>
      <c r="S131" s="112"/>
      <c r="T131" s="112"/>
      <c r="U131" s="114"/>
      <c r="V131" s="112"/>
      <c r="W131" s="112"/>
    </row>
    <row r="132" spans="2:23"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3"/>
      <c r="M132" s="112"/>
      <c r="N132" s="112"/>
      <c r="O132" s="112"/>
      <c r="P132" s="112"/>
      <c r="Q132" s="112"/>
      <c r="R132" s="112"/>
      <c r="S132" s="112"/>
      <c r="T132" s="112"/>
      <c r="U132" s="114"/>
      <c r="V132" s="112"/>
      <c r="W132" s="112"/>
    </row>
    <row r="133" spans="2:23"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3"/>
      <c r="M133" s="112"/>
      <c r="N133" s="112"/>
      <c r="O133" s="112"/>
      <c r="P133" s="112"/>
      <c r="Q133" s="112"/>
      <c r="R133" s="112"/>
      <c r="S133" s="112"/>
      <c r="T133" s="112"/>
      <c r="U133" s="114"/>
      <c r="V133" s="112"/>
      <c r="W133" s="112"/>
    </row>
    <row r="134" spans="2:23"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3"/>
      <c r="M134" s="112"/>
      <c r="N134" s="112"/>
      <c r="O134" s="112"/>
      <c r="P134" s="112"/>
      <c r="Q134" s="112"/>
      <c r="R134" s="112"/>
      <c r="S134" s="112"/>
      <c r="T134" s="112"/>
      <c r="U134" s="114"/>
      <c r="V134" s="112"/>
      <c r="W134" s="112"/>
    </row>
    <row r="135" spans="2:23"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3"/>
      <c r="M135" s="112"/>
      <c r="N135" s="112"/>
      <c r="O135" s="112"/>
      <c r="P135" s="112"/>
      <c r="Q135" s="112"/>
      <c r="R135" s="112"/>
      <c r="S135" s="112"/>
      <c r="T135" s="112"/>
      <c r="U135" s="114"/>
      <c r="V135" s="112"/>
      <c r="W135" s="112"/>
    </row>
    <row r="136" spans="2:23"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3"/>
      <c r="M136" s="112"/>
      <c r="N136" s="112"/>
      <c r="O136" s="112"/>
      <c r="P136" s="112"/>
      <c r="Q136" s="112"/>
      <c r="R136" s="112"/>
      <c r="S136" s="112"/>
      <c r="T136" s="112"/>
      <c r="U136" s="114"/>
      <c r="V136" s="112"/>
      <c r="W136" s="112"/>
    </row>
    <row r="137" spans="2:23"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3"/>
      <c r="M137" s="112"/>
      <c r="N137" s="112"/>
      <c r="O137" s="112"/>
      <c r="P137" s="112"/>
      <c r="Q137" s="112"/>
      <c r="R137" s="112"/>
      <c r="S137" s="112"/>
      <c r="T137" s="112"/>
      <c r="U137" s="114"/>
      <c r="V137" s="112"/>
      <c r="W137" s="112"/>
    </row>
    <row r="138" spans="2:23"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3"/>
      <c r="M138" s="112"/>
      <c r="N138" s="112"/>
      <c r="O138" s="112"/>
      <c r="P138" s="112"/>
      <c r="Q138" s="112"/>
      <c r="R138" s="112"/>
      <c r="S138" s="112"/>
      <c r="T138" s="112"/>
      <c r="U138" s="114"/>
      <c r="V138" s="112"/>
      <c r="W138" s="112"/>
    </row>
    <row r="139" spans="2:23"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3"/>
      <c r="M139" s="112"/>
      <c r="N139" s="112"/>
      <c r="O139" s="112"/>
      <c r="P139" s="112"/>
      <c r="Q139" s="112"/>
      <c r="R139" s="112"/>
      <c r="S139" s="112"/>
      <c r="T139" s="112"/>
      <c r="U139" s="114"/>
      <c r="V139" s="112"/>
      <c r="W139" s="112"/>
    </row>
    <row r="140" spans="2:23"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3"/>
      <c r="M140" s="112"/>
      <c r="N140" s="112"/>
      <c r="O140" s="112"/>
      <c r="P140" s="112"/>
      <c r="Q140" s="112"/>
      <c r="R140" s="112"/>
      <c r="S140" s="112"/>
      <c r="T140" s="112"/>
      <c r="U140" s="114"/>
      <c r="V140" s="112"/>
      <c r="W140" s="112"/>
    </row>
    <row r="141" spans="2:23"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3"/>
      <c r="M141" s="112"/>
      <c r="N141" s="112"/>
      <c r="O141" s="112"/>
      <c r="P141" s="112"/>
      <c r="Q141" s="112"/>
      <c r="R141" s="112"/>
      <c r="S141" s="112"/>
      <c r="T141" s="112"/>
      <c r="U141" s="114"/>
      <c r="V141" s="112"/>
      <c r="W141" s="112"/>
    </row>
    <row r="142" spans="2:23"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3"/>
      <c r="M142" s="112"/>
      <c r="N142" s="112"/>
      <c r="O142" s="112"/>
      <c r="P142" s="112"/>
      <c r="Q142" s="112"/>
      <c r="R142" s="112"/>
      <c r="S142" s="112"/>
      <c r="T142" s="112"/>
      <c r="U142" s="114"/>
      <c r="V142" s="112"/>
      <c r="W142" s="112"/>
    </row>
    <row r="143" spans="2:23"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3"/>
      <c r="M143" s="112"/>
      <c r="N143" s="112"/>
      <c r="O143" s="112"/>
      <c r="P143" s="112"/>
      <c r="Q143" s="112"/>
      <c r="R143" s="112"/>
      <c r="S143" s="112"/>
      <c r="T143" s="112"/>
      <c r="U143" s="114"/>
      <c r="V143" s="112"/>
      <c r="W143" s="112"/>
    </row>
    <row r="144" spans="2:23"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13"/>
      <c r="M144" s="112"/>
      <c r="N144" s="112"/>
      <c r="O144" s="112"/>
      <c r="P144" s="112"/>
      <c r="Q144" s="112"/>
      <c r="R144" s="112"/>
      <c r="S144" s="112"/>
      <c r="T144" s="112"/>
      <c r="U144" s="114"/>
      <c r="V144" s="112"/>
      <c r="W144" s="112"/>
    </row>
    <row r="145" spans="2:23"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13"/>
      <c r="M145" s="112"/>
      <c r="N145" s="112"/>
      <c r="O145" s="112"/>
      <c r="P145" s="112"/>
      <c r="Q145" s="112"/>
      <c r="R145" s="112"/>
      <c r="S145" s="112"/>
      <c r="T145" s="112"/>
      <c r="U145" s="114"/>
      <c r="V145" s="112"/>
      <c r="W145" s="112"/>
    </row>
    <row r="146" spans="2:23"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13"/>
      <c r="M146" s="112"/>
      <c r="N146" s="112"/>
      <c r="O146" s="112"/>
      <c r="P146" s="112"/>
      <c r="Q146" s="112"/>
      <c r="R146" s="112"/>
      <c r="S146" s="112"/>
      <c r="T146" s="112"/>
      <c r="U146" s="114"/>
      <c r="V146" s="112"/>
      <c r="W146" s="112"/>
    </row>
    <row r="147" spans="2:23"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13"/>
      <c r="M147" s="112"/>
      <c r="N147" s="112"/>
      <c r="O147" s="112"/>
      <c r="P147" s="112"/>
      <c r="Q147" s="112"/>
      <c r="R147" s="112"/>
      <c r="S147" s="112"/>
      <c r="T147" s="112"/>
      <c r="U147" s="114"/>
      <c r="V147" s="112"/>
      <c r="W147" s="112"/>
    </row>
    <row r="148" spans="2:23"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13"/>
      <c r="M148" s="112"/>
      <c r="N148" s="112"/>
      <c r="O148" s="112"/>
      <c r="P148" s="112"/>
      <c r="Q148" s="112"/>
      <c r="R148" s="112"/>
      <c r="S148" s="112"/>
      <c r="T148" s="112"/>
      <c r="U148" s="114"/>
      <c r="V148" s="112"/>
      <c r="W148" s="112"/>
    </row>
    <row r="149" spans="2:23"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13"/>
      <c r="M149" s="112"/>
      <c r="N149" s="112"/>
      <c r="O149" s="112"/>
      <c r="P149" s="112"/>
      <c r="Q149" s="112"/>
      <c r="R149" s="112"/>
      <c r="S149" s="112"/>
      <c r="T149" s="112"/>
      <c r="U149" s="114"/>
      <c r="V149" s="112"/>
      <c r="W149" s="112"/>
    </row>
    <row r="150" spans="2:23"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3"/>
      <c r="M150" s="112"/>
      <c r="N150" s="112"/>
      <c r="O150" s="112"/>
      <c r="P150" s="112"/>
      <c r="Q150" s="112"/>
      <c r="R150" s="112"/>
      <c r="S150" s="112"/>
      <c r="T150" s="112"/>
      <c r="U150" s="114"/>
      <c r="V150" s="112"/>
      <c r="W150" s="112"/>
    </row>
    <row r="151" spans="2:23"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3"/>
      <c r="M151" s="112"/>
      <c r="N151" s="112"/>
      <c r="O151" s="112"/>
      <c r="P151" s="112"/>
      <c r="Q151" s="112"/>
      <c r="R151" s="112"/>
      <c r="S151" s="112"/>
      <c r="T151" s="112"/>
      <c r="U151" s="114"/>
      <c r="V151" s="112"/>
      <c r="W151" s="112"/>
    </row>
    <row r="152" spans="2:23"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3"/>
      <c r="M152" s="112"/>
      <c r="N152" s="112"/>
      <c r="O152" s="112"/>
      <c r="P152" s="112"/>
      <c r="Q152" s="112"/>
      <c r="R152" s="112"/>
      <c r="S152" s="112"/>
      <c r="T152" s="112"/>
      <c r="U152" s="114"/>
      <c r="V152" s="112"/>
      <c r="W152" s="112"/>
    </row>
    <row r="153" spans="2:23"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13"/>
      <c r="M153" s="112"/>
      <c r="N153" s="112"/>
      <c r="O153" s="112"/>
      <c r="P153" s="112"/>
      <c r="Q153" s="112"/>
      <c r="R153" s="112"/>
      <c r="S153" s="112"/>
      <c r="T153" s="112"/>
      <c r="U153" s="114"/>
      <c r="V153" s="112"/>
      <c r="W153" s="112"/>
    </row>
    <row r="154" spans="2:23"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13"/>
      <c r="M154" s="112"/>
      <c r="N154" s="112"/>
      <c r="O154" s="112"/>
      <c r="P154" s="112"/>
      <c r="Q154" s="112"/>
      <c r="R154" s="112"/>
      <c r="S154" s="112"/>
      <c r="T154" s="112"/>
      <c r="U154" s="114"/>
      <c r="V154" s="112"/>
      <c r="W154" s="112"/>
    </row>
    <row r="155" spans="2:23"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13"/>
      <c r="M155" s="112"/>
      <c r="N155" s="112"/>
      <c r="O155" s="112"/>
      <c r="P155" s="112"/>
      <c r="Q155" s="112"/>
      <c r="R155" s="112"/>
      <c r="S155" s="112"/>
      <c r="T155" s="112"/>
      <c r="U155" s="114"/>
      <c r="V155" s="112"/>
      <c r="W155" s="112"/>
    </row>
    <row r="156" spans="2:23"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3"/>
      <c r="M156" s="112"/>
      <c r="N156" s="112"/>
      <c r="O156" s="112"/>
      <c r="P156" s="112"/>
      <c r="Q156" s="112"/>
      <c r="R156" s="112"/>
      <c r="S156" s="112"/>
      <c r="T156" s="112"/>
      <c r="U156" s="114"/>
      <c r="V156" s="112"/>
      <c r="W156" s="112"/>
    </row>
    <row r="157" spans="2:23"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3"/>
      <c r="M157" s="112"/>
      <c r="N157" s="112"/>
      <c r="O157" s="112"/>
      <c r="P157" s="112"/>
      <c r="Q157" s="112"/>
      <c r="R157" s="112"/>
      <c r="S157" s="112"/>
      <c r="T157" s="112"/>
      <c r="U157" s="114"/>
      <c r="V157" s="112"/>
      <c r="W157" s="112"/>
    </row>
    <row r="158" spans="2:23"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3"/>
      <c r="M158" s="112"/>
      <c r="N158" s="112"/>
      <c r="O158" s="112"/>
      <c r="P158" s="112"/>
      <c r="Q158" s="112"/>
      <c r="R158" s="112"/>
      <c r="S158" s="112"/>
      <c r="T158" s="112"/>
      <c r="U158" s="114"/>
      <c r="V158" s="112"/>
      <c r="W158" s="112"/>
    </row>
    <row r="159" spans="2:23"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3"/>
      <c r="M159" s="112"/>
      <c r="N159" s="112"/>
      <c r="O159" s="112"/>
      <c r="P159" s="112"/>
      <c r="Q159" s="112"/>
      <c r="R159" s="112"/>
      <c r="S159" s="112"/>
      <c r="T159" s="112"/>
      <c r="U159" s="114"/>
      <c r="V159" s="112"/>
      <c r="W159" s="112"/>
    </row>
    <row r="160" spans="2:23"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3"/>
      <c r="M160" s="112"/>
      <c r="N160" s="112"/>
      <c r="O160" s="112"/>
      <c r="P160" s="112"/>
      <c r="Q160" s="112"/>
      <c r="R160" s="112"/>
      <c r="S160" s="112"/>
      <c r="T160" s="112"/>
      <c r="U160" s="114"/>
      <c r="V160" s="112"/>
      <c r="W160" s="112"/>
    </row>
    <row r="161" spans="2:23"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13"/>
      <c r="M161" s="112"/>
      <c r="N161" s="112"/>
      <c r="O161" s="112"/>
      <c r="P161" s="112"/>
      <c r="Q161" s="112"/>
      <c r="R161" s="112"/>
      <c r="S161" s="112"/>
      <c r="T161" s="112"/>
      <c r="U161" s="114"/>
      <c r="V161" s="112"/>
      <c r="W161" s="112"/>
    </row>
    <row r="162" spans="2:23"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13"/>
      <c r="M162" s="112"/>
      <c r="N162" s="112"/>
      <c r="O162" s="112"/>
      <c r="P162" s="112"/>
      <c r="Q162" s="112"/>
      <c r="R162" s="112"/>
      <c r="S162" s="112"/>
      <c r="T162" s="112"/>
      <c r="U162" s="114"/>
      <c r="V162" s="112"/>
      <c r="W162" s="112"/>
    </row>
    <row r="163" spans="2:23"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3"/>
      <c r="M163" s="112"/>
      <c r="N163" s="112"/>
      <c r="O163" s="112"/>
      <c r="P163" s="112"/>
      <c r="Q163" s="112"/>
      <c r="R163" s="112"/>
      <c r="S163" s="112"/>
      <c r="T163" s="112"/>
      <c r="U163" s="114"/>
      <c r="V163" s="112"/>
      <c r="W163" s="112"/>
    </row>
    <row r="164" spans="2:23"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13"/>
      <c r="M164" s="112"/>
      <c r="N164" s="112"/>
      <c r="O164" s="112"/>
      <c r="P164" s="112"/>
      <c r="Q164" s="112"/>
      <c r="R164" s="112"/>
      <c r="S164" s="112"/>
      <c r="T164" s="112"/>
      <c r="U164" s="114"/>
      <c r="V164" s="112"/>
      <c r="W164" s="112"/>
    </row>
    <row r="165" spans="2:23"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3"/>
      <c r="M165" s="112"/>
      <c r="N165" s="112"/>
      <c r="O165" s="112"/>
      <c r="P165" s="112"/>
      <c r="Q165" s="112"/>
      <c r="R165" s="112"/>
      <c r="S165" s="112"/>
      <c r="T165" s="112"/>
      <c r="U165" s="114"/>
      <c r="V165" s="112"/>
      <c r="W165" s="112"/>
    </row>
    <row r="166" spans="2:23"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3"/>
      <c r="M166" s="112"/>
      <c r="N166" s="112"/>
      <c r="O166" s="112"/>
      <c r="P166" s="112"/>
      <c r="Q166" s="112"/>
      <c r="R166" s="112"/>
      <c r="S166" s="112"/>
      <c r="T166" s="112"/>
      <c r="U166" s="114"/>
      <c r="V166" s="112"/>
      <c r="W166" s="112"/>
    </row>
    <row r="167" spans="2:23"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3"/>
      <c r="M167" s="112"/>
      <c r="N167" s="112"/>
      <c r="O167" s="112"/>
      <c r="P167" s="112"/>
      <c r="Q167" s="112"/>
      <c r="R167" s="112"/>
      <c r="S167" s="112"/>
      <c r="T167" s="112"/>
      <c r="U167" s="114"/>
      <c r="V167" s="112"/>
      <c r="W167" s="112"/>
    </row>
    <row r="168" spans="2:23"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13"/>
      <c r="M168" s="112"/>
      <c r="N168" s="112"/>
      <c r="O168" s="112"/>
      <c r="P168" s="112"/>
      <c r="Q168" s="112"/>
      <c r="R168" s="112"/>
      <c r="S168" s="112"/>
      <c r="T168" s="112"/>
      <c r="U168" s="114"/>
      <c r="V168" s="112"/>
      <c r="W168" s="112"/>
    </row>
    <row r="169" spans="2:23"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3"/>
      <c r="M169" s="112"/>
      <c r="N169" s="112"/>
      <c r="O169" s="112"/>
      <c r="P169" s="112"/>
      <c r="Q169" s="112"/>
      <c r="R169" s="112"/>
      <c r="S169" s="112"/>
      <c r="T169" s="112"/>
      <c r="U169" s="114"/>
      <c r="V169" s="112"/>
      <c r="W169" s="112"/>
    </row>
    <row r="170" spans="2:23"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13"/>
      <c r="M170" s="112"/>
      <c r="N170" s="112"/>
      <c r="O170" s="112"/>
      <c r="P170" s="112"/>
      <c r="Q170" s="112"/>
      <c r="R170" s="112"/>
      <c r="S170" s="112"/>
      <c r="T170" s="112"/>
      <c r="U170" s="114"/>
      <c r="V170" s="112"/>
      <c r="W170" s="112"/>
    </row>
    <row r="171" spans="2:23"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3"/>
      <c r="M171" s="112"/>
      <c r="N171" s="112"/>
      <c r="O171" s="112"/>
      <c r="P171" s="112"/>
      <c r="Q171" s="112"/>
      <c r="R171" s="112"/>
      <c r="S171" s="112"/>
      <c r="T171" s="112"/>
      <c r="U171" s="114"/>
      <c r="V171" s="112"/>
      <c r="W171" s="112"/>
    </row>
    <row r="172" spans="2:23"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3"/>
      <c r="M172" s="112"/>
      <c r="N172" s="112"/>
      <c r="O172" s="112"/>
      <c r="P172" s="112"/>
      <c r="Q172" s="112"/>
      <c r="R172" s="112"/>
      <c r="S172" s="112"/>
      <c r="T172" s="112"/>
      <c r="U172" s="114"/>
      <c r="V172" s="112"/>
      <c r="W172" s="112"/>
    </row>
    <row r="173" spans="2:23"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3"/>
      <c r="M173" s="112"/>
      <c r="N173" s="112"/>
      <c r="O173" s="112"/>
      <c r="P173" s="112"/>
      <c r="Q173" s="112"/>
      <c r="R173" s="112"/>
      <c r="S173" s="112"/>
      <c r="T173" s="112"/>
      <c r="U173" s="114"/>
      <c r="V173" s="112"/>
      <c r="W173" s="112"/>
    </row>
    <row r="174" spans="2:23"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3"/>
      <c r="M174" s="112"/>
      <c r="N174" s="112"/>
      <c r="O174" s="112"/>
      <c r="P174" s="112"/>
      <c r="Q174" s="112"/>
      <c r="R174" s="112"/>
      <c r="S174" s="112"/>
      <c r="T174" s="112"/>
      <c r="U174" s="114"/>
      <c r="V174" s="112"/>
      <c r="W174" s="112"/>
    </row>
    <row r="175" spans="2:23"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13"/>
      <c r="M175" s="112"/>
      <c r="N175" s="112"/>
      <c r="O175" s="112"/>
      <c r="P175" s="112"/>
      <c r="Q175" s="112"/>
      <c r="R175" s="112"/>
      <c r="S175" s="112"/>
      <c r="T175" s="112"/>
      <c r="U175" s="114"/>
      <c r="V175" s="112"/>
      <c r="W175" s="112"/>
    </row>
    <row r="176" spans="2:23"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3"/>
      <c r="M176" s="112"/>
      <c r="N176" s="112"/>
      <c r="O176" s="112"/>
      <c r="P176" s="112"/>
      <c r="Q176" s="112"/>
      <c r="R176" s="112"/>
      <c r="S176" s="112"/>
      <c r="T176" s="112"/>
      <c r="U176" s="114"/>
      <c r="V176" s="112"/>
      <c r="W176" s="112"/>
    </row>
    <row r="177" spans="2:23"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3"/>
      <c r="M177" s="112"/>
      <c r="N177" s="112"/>
      <c r="O177" s="112"/>
      <c r="P177" s="112"/>
      <c r="Q177" s="112"/>
      <c r="R177" s="112"/>
      <c r="S177" s="112"/>
      <c r="T177" s="112"/>
      <c r="U177" s="114"/>
      <c r="V177" s="112"/>
      <c r="W177" s="112"/>
    </row>
    <row r="178" spans="2:23"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3"/>
      <c r="M178" s="112"/>
      <c r="N178" s="112"/>
      <c r="O178" s="112"/>
      <c r="P178" s="112"/>
      <c r="Q178" s="112"/>
      <c r="R178" s="112"/>
      <c r="S178" s="112"/>
      <c r="T178" s="112"/>
      <c r="U178" s="114"/>
      <c r="V178" s="112"/>
      <c r="W178" s="112"/>
    </row>
    <row r="179" spans="2:23"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3"/>
      <c r="M179" s="112"/>
      <c r="N179" s="112"/>
      <c r="O179" s="112"/>
      <c r="P179" s="112"/>
      <c r="Q179" s="112"/>
      <c r="R179" s="112"/>
      <c r="S179" s="112"/>
      <c r="T179" s="112"/>
      <c r="U179" s="114"/>
      <c r="V179" s="112"/>
      <c r="W179" s="112"/>
    </row>
    <row r="180" spans="2:23"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3"/>
      <c r="M180" s="112"/>
      <c r="N180" s="112"/>
      <c r="O180" s="112"/>
      <c r="P180" s="112"/>
      <c r="Q180" s="112"/>
      <c r="R180" s="112"/>
      <c r="S180" s="112"/>
      <c r="T180" s="112"/>
      <c r="U180" s="114"/>
      <c r="V180" s="112"/>
      <c r="W180" s="112"/>
    </row>
    <row r="181" spans="2:23"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13"/>
      <c r="M181" s="112"/>
      <c r="N181" s="112"/>
      <c r="O181" s="112"/>
      <c r="P181" s="112"/>
      <c r="Q181" s="112"/>
      <c r="R181" s="112"/>
      <c r="S181" s="112"/>
      <c r="T181" s="112"/>
      <c r="U181" s="114"/>
      <c r="V181" s="112"/>
      <c r="W181" s="112"/>
    </row>
    <row r="182" spans="2:23"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3"/>
      <c r="M182" s="112"/>
      <c r="N182" s="112"/>
      <c r="O182" s="112"/>
      <c r="P182" s="112"/>
      <c r="Q182" s="112"/>
      <c r="R182" s="112"/>
      <c r="S182" s="112"/>
      <c r="T182" s="112"/>
      <c r="U182" s="114"/>
      <c r="V182" s="112"/>
      <c r="W182" s="112"/>
    </row>
    <row r="183" spans="2:23"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13"/>
      <c r="M183" s="112"/>
      <c r="N183" s="112"/>
      <c r="O183" s="112"/>
      <c r="P183" s="112"/>
      <c r="Q183" s="112"/>
      <c r="R183" s="112"/>
      <c r="S183" s="112"/>
      <c r="T183" s="112"/>
      <c r="U183" s="114"/>
      <c r="V183" s="112"/>
      <c r="W183" s="112"/>
    </row>
    <row r="184" spans="2:23"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3"/>
      <c r="M184" s="112"/>
      <c r="N184" s="112"/>
      <c r="O184" s="112"/>
      <c r="P184" s="112"/>
      <c r="Q184" s="112"/>
      <c r="R184" s="112"/>
      <c r="S184" s="112"/>
      <c r="T184" s="112"/>
      <c r="U184" s="114"/>
      <c r="V184" s="112"/>
      <c r="W184" s="112"/>
    </row>
    <row r="185" spans="2:23"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13"/>
      <c r="M185" s="112"/>
      <c r="N185" s="112"/>
      <c r="O185" s="112"/>
      <c r="P185" s="112"/>
      <c r="Q185" s="112"/>
      <c r="R185" s="112"/>
      <c r="S185" s="112"/>
      <c r="T185" s="112"/>
      <c r="U185" s="114"/>
      <c r="V185" s="112"/>
      <c r="W185" s="112"/>
    </row>
    <row r="186" spans="2:23"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13"/>
      <c r="M186" s="112"/>
      <c r="N186" s="112"/>
      <c r="O186" s="112"/>
      <c r="P186" s="112"/>
      <c r="Q186" s="112"/>
      <c r="R186" s="112"/>
      <c r="S186" s="112"/>
      <c r="T186" s="112"/>
      <c r="U186" s="114"/>
      <c r="V186" s="112"/>
      <c r="W186" s="112"/>
    </row>
    <row r="187" spans="2:23"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13"/>
      <c r="M187" s="112"/>
      <c r="N187" s="112"/>
      <c r="O187" s="112"/>
      <c r="P187" s="112"/>
      <c r="Q187" s="112"/>
      <c r="R187" s="112"/>
      <c r="S187" s="112"/>
      <c r="T187" s="112"/>
      <c r="U187" s="114"/>
      <c r="V187" s="112"/>
      <c r="W187" s="112"/>
    </row>
    <row r="188" spans="2:23"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13"/>
      <c r="M188" s="112"/>
      <c r="N188" s="112"/>
      <c r="O188" s="112"/>
      <c r="P188" s="112"/>
      <c r="Q188" s="112"/>
      <c r="R188" s="112"/>
      <c r="S188" s="112"/>
      <c r="T188" s="112"/>
      <c r="U188" s="114"/>
      <c r="V188" s="112"/>
      <c r="W188" s="112"/>
    </row>
    <row r="189" spans="2:23"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3"/>
      <c r="M189" s="112"/>
      <c r="N189" s="112"/>
      <c r="O189" s="112"/>
      <c r="P189" s="112"/>
      <c r="Q189" s="112"/>
      <c r="R189" s="112"/>
      <c r="S189" s="112"/>
      <c r="T189" s="112"/>
      <c r="U189" s="114"/>
      <c r="V189" s="112"/>
      <c r="W189" s="112"/>
    </row>
    <row r="190" spans="2:23"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3"/>
      <c r="M190" s="112"/>
      <c r="N190" s="112"/>
      <c r="O190" s="112"/>
      <c r="P190" s="112"/>
      <c r="Q190" s="112"/>
      <c r="R190" s="112"/>
      <c r="S190" s="112"/>
      <c r="T190" s="112"/>
      <c r="U190" s="114"/>
      <c r="V190" s="112"/>
      <c r="W190" s="112"/>
    </row>
    <row r="191" spans="2:23"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3"/>
      <c r="M191" s="112"/>
      <c r="N191" s="112"/>
      <c r="O191" s="112"/>
      <c r="P191" s="112"/>
      <c r="Q191" s="112"/>
      <c r="R191" s="112"/>
      <c r="S191" s="112"/>
      <c r="T191" s="112"/>
      <c r="U191" s="114"/>
      <c r="V191" s="112"/>
      <c r="W191" s="112"/>
    </row>
    <row r="192" spans="2:23"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3"/>
      <c r="M192" s="112"/>
      <c r="N192" s="112"/>
      <c r="O192" s="112"/>
      <c r="P192" s="112"/>
      <c r="Q192" s="112"/>
      <c r="R192" s="112"/>
      <c r="S192" s="112"/>
      <c r="T192" s="112"/>
      <c r="U192" s="114"/>
      <c r="V192" s="112"/>
      <c r="W192" s="112"/>
    </row>
    <row r="193" spans="2:23"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13"/>
      <c r="M193" s="112"/>
      <c r="N193" s="112"/>
      <c r="O193" s="112"/>
      <c r="P193" s="112"/>
      <c r="Q193" s="112"/>
      <c r="R193" s="112"/>
      <c r="S193" s="112"/>
      <c r="T193" s="112"/>
      <c r="U193" s="114"/>
      <c r="V193" s="112"/>
      <c r="W193" s="112"/>
    </row>
    <row r="194" spans="2:23"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13"/>
      <c r="M194" s="112"/>
      <c r="N194" s="112"/>
      <c r="O194" s="112"/>
      <c r="P194" s="112"/>
      <c r="Q194" s="112"/>
      <c r="R194" s="112"/>
      <c r="S194" s="112"/>
      <c r="T194" s="112"/>
      <c r="U194" s="114"/>
      <c r="V194" s="112"/>
      <c r="W194" s="112"/>
    </row>
    <row r="195" spans="2:23"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3"/>
      <c r="M195" s="112"/>
      <c r="N195" s="112"/>
      <c r="O195" s="112"/>
      <c r="P195" s="112"/>
      <c r="Q195" s="112"/>
      <c r="R195" s="112"/>
      <c r="S195" s="112"/>
      <c r="T195" s="112"/>
      <c r="U195" s="114"/>
      <c r="V195" s="112"/>
      <c r="W195" s="112"/>
    </row>
    <row r="196" spans="2:23"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3"/>
      <c r="M196" s="112"/>
      <c r="N196" s="112"/>
      <c r="O196" s="112"/>
      <c r="P196" s="112"/>
      <c r="Q196" s="112"/>
      <c r="R196" s="112"/>
      <c r="S196" s="112"/>
      <c r="T196" s="112"/>
      <c r="U196" s="114"/>
      <c r="V196" s="112"/>
      <c r="W196" s="112"/>
    </row>
    <row r="197" spans="2:23"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3"/>
      <c r="M197" s="112"/>
      <c r="N197" s="112"/>
      <c r="O197" s="112"/>
      <c r="P197" s="112"/>
      <c r="Q197" s="112"/>
      <c r="R197" s="112"/>
      <c r="S197" s="112"/>
      <c r="T197" s="112"/>
      <c r="U197" s="114"/>
      <c r="V197" s="112"/>
      <c r="W197" s="112"/>
    </row>
    <row r="198" spans="2:23"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3"/>
      <c r="M198" s="112"/>
      <c r="N198" s="112"/>
      <c r="O198" s="112"/>
      <c r="P198" s="112"/>
      <c r="Q198" s="112"/>
      <c r="R198" s="112"/>
      <c r="S198" s="112"/>
      <c r="T198" s="112"/>
      <c r="U198" s="114"/>
      <c r="V198" s="112"/>
      <c r="W198" s="112"/>
    </row>
    <row r="199" spans="2:23"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13"/>
      <c r="M199" s="112"/>
      <c r="N199" s="112"/>
      <c r="O199" s="112"/>
      <c r="P199" s="112"/>
      <c r="Q199" s="112"/>
      <c r="R199" s="112"/>
      <c r="S199" s="112"/>
      <c r="T199" s="112"/>
      <c r="U199" s="114"/>
      <c r="V199" s="112"/>
      <c r="W199" s="112"/>
    </row>
    <row r="200" spans="2:23"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13"/>
      <c r="M200" s="112"/>
      <c r="N200" s="112"/>
      <c r="O200" s="112"/>
      <c r="P200" s="112"/>
      <c r="Q200" s="112"/>
      <c r="R200" s="112"/>
      <c r="S200" s="112"/>
      <c r="T200" s="112"/>
      <c r="U200" s="114"/>
      <c r="V200" s="112"/>
      <c r="W200" s="112"/>
    </row>
    <row r="201" spans="2:23"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3"/>
      <c r="M201" s="112"/>
      <c r="N201" s="112"/>
      <c r="O201" s="112"/>
      <c r="P201" s="112"/>
      <c r="Q201" s="112"/>
      <c r="R201" s="112"/>
      <c r="S201" s="112"/>
      <c r="T201" s="112"/>
      <c r="U201" s="114"/>
      <c r="V201" s="112"/>
      <c r="W201" s="112"/>
    </row>
    <row r="202" spans="2:23"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3"/>
      <c r="M202" s="112"/>
      <c r="N202" s="112"/>
      <c r="O202" s="112"/>
      <c r="P202" s="112"/>
      <c r="Q202" s="112"/>
      <c r="R202" s="112"/>
      <c r="S202" s="112"/>
      <c r="T202" s="112"/>
      <c r="U202" s="114"/>
      <c r="V202" s="112"/>
      <c r="W202" s="112"/>
    </row>
    <row r="203" spans="2:23"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3"/>
      <c r="M203" s="112"/>
      <c r="N203" s="112"/>
      <c r="O203" s="112"/>
      <c r="P203" s="112"/>
      <c r="Q203" s="112"/>
      <c r="R203" s="112"/>
      <c r="S203" s="112"/>
      <c r="T203" s="112"/>
      <c r="U203" s="114"/>
      <c r="V203" s="112"/>
      <c r="W203" s="112"/>
    </row>
    <row r="204" spans="2:23"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13"/>
      <c r="M204" s="112"/>
      <c r="N204" s="112"/>
      <c r="O204" s="112"/>
      <c r="P204" s="112"/>
      <c r="Q204" s="112"/>
      <c r="R204" s="112"/>
      <c r="S204" s="112"/>
      <c r="T204" s="112"/>
      <c r="U204" s="114"/>
      <c r="V204" s="112"/>
      <c r="W204" s="112"/>
    </row>
    <row r="205" spans="2:23"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13"/>
      <c r="M205" s="112"/>
      <c r="N205" s="112"/>
      <c r="O205" s="112"/>
      <c r="P205" s="112"/>
      <c r="Q205" s="112"/>
      <c r="R205" s="112"/>
      <c r="S205" s="112"/>
      <c r="T205" s="112"/>
      <c r="U205" s="114"/>
      <c r="V205" s="112"/>
      <c r="W205" s="112"/>
    </row>
    <row r="206" spans="2:23"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13"/>
      <c r="M206" s="112"/>
      <c r="N206" s="112"/>
      <c r="O206" s="112"/>
      <c r="P206" s="112"/>
      <c r="Q206" s="112"/>
      <c r="R206" s="112"/>
      <c r="S206" s="112"/>
      <c r="T206" s="112"/>
      <c r="U206" s="114"/>
      <c r="V206" s="112"/>
      <c r="W206" s="112"/>
    </row>
    <row r="207" spans="2:23"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13"/>
      <c r="M207" s="112"/>
      <c r="N207" s="112"/>
      <c r="O207" s="112"/>
      <c r="P207" s="112"/>
      <c r="Q207" s="112"/>
      <c r="R207" s="112"/>
      <c r="S207" s="112"/>
      <c r="T207" s="112"/>
      <c r="U207" s="114"/>
      <c r="V207" s="112"/>
      <c r="W207" s="112"/>
    </row>
    <row r="208" spans="2:23"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3"/>
      <c r="M208" s="112"/>
      <c r="N208" s="112"/>
      <c r="O208" s="112"/>
      <c r="P208" s="112"/>
      <c r="Q208" s="112"/>
      <c r="R208" s="112"/>
      <c r="S208" s="112"/>
      <c r="T208" s="112"/>
      <c r="U208" s="114"/>
      <c r="V208" s="112"/>
      <c r="W208" s="112"/>
    </row>
    <row r="209" spans="2:23"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13"/>
      <c r="M209" s="112"/>
      <c r="N209" s="112"/>
      <c r="O209" s="112"/>
      <c r="P209" s="112"/>
      <c r="Q209" s="112"/>
      <c r="R209" s="112"/>
      <c r="S209" s="112"/>
      <c r="T209" s="112"/>
      <c r="U209" s="114"/>
      <c r="V209" s="112"/>
      <c r="W209" s="112"/>
    </row>
    <row r="210" spans="2:23"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3"/>
      <c r="M210" s="112"/>
      <c r="N210" s="112"/>
      <c r="O210" s="112"/>
      <c r="P210" s="112"/>
      <c r="Q210" s="112"/>
      <c r="R210" s="112"/>
      <c r="S210" s="112"/>
      <c r="T210" s="112"/>
      <c r="U210" s="114"/>
      <c r="V210" s="112"/>
      <c r="W210" s="112"/>
    </row>
    <row r="211" spans="2:23"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13"/>
      <c r="M211" s="112"/>
      <c r="N211" s="112"/>
      <c r="O211" s="112"/>
      <c r="P211" s="112"/>
      <c r="Q211" s="112"/>
      <c r="R211" s="112"/>
      <c r="S211" s="112"/>
      <c r="T211" s="112"/>
      <c r="U211" s="114"/>
      <c r="V211" s="112"/>
      <c r="W211" s="112"/>
    </row>
    <row r="212" spans="2:23"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3"/>
      <c r="M212" s="112"/>
      <c r="N212" s="112"/>
      <c r="O212" s="112"/>
      <c r="P212" s="112"/>
      <c r="Q212" s="112"/>
      <c r="R212" s="112"/>
      <c r="S212" s="112"/>
      <c r="T212" s="112"/>
      <c r="U212" s="114"/>
      <c r="V212" s="112"/>
      <c r="W212" s="112"/>
    </row>
    <row r="213" spans="2:23"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3"/>
      <c r="M213" s="112"/>
      <c r="N213" s="112"/>
      <c r="O213" s="112"/>
      <c r="P213" s="112"/>
      <c r="Q213" s="112"/>
      <c r="R213" s="112"/>
      <c r="S213" s="112"/>
      <c r="T213" s="112"/>
      <c r="U213" s="114"/>
      <c r="V213" s="112"/>
      <c r="W213" s="112"/>
    </row>
    <row r="214" spans="2:23"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13"/>
      <c r="M214" s="112"/>
      <c r="N214" s="112"/>
      <c r="O214" s="112"/>
      <c r="P214" s="112"/>
      <c r="Q214" s="112"/>
      <c r="R214" s="112"/>
      <c r="S214" s="112"/>
      <c r="T214" s="112"/>
      <c r="U214" s="114"/>
      <c r="V214" s="112"/>
      <c r="W214" s="112"/>
    </row>
    <row r="215" spans="2:23"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13"/>
      <c r="M215" s="112"/>
      <c r="N215" s="112"/>
      <c r="O215" s="112"/>
      <c r="P215" s="112"/>
      <c r="Q215" s="112"/>
      <c r="R215" s="112"/>
      <c r="S215" s="112"/>
      <c r="T215" s="112"/>
      <c r="U215" s="114"/>
      <c r="V215" s="112"/>
      <c r="W215" s="112"/>
    </row>
    <row r="216" spans="2:23"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13"/>
      <c r="M216" s="112"/>
      <c r="N216" s="112"/>
      <c r="O216" s="112"/>
      <c r="P216" s="112"/>
      <c r="Q216" s="112"/>
      <c r="R216" s="112"/>
      <c r="S216" s="112"/>
      <c r="T216" s="112"/>
      <c r="U216" s="114"/>
      <c r="V216" s="112"/>
      <c r="W216" s="112"/>
    </row>
    <row r="217" spans="2:23"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13"/>
      <c r="M217" s="112"/>
      <c r="N217" s="112"/>
      <c r="O217" s="112"/>
      <c r="P217" s="112"/>
      <c r="Q217" s="112"/>
      <c r="R217" s="112"/>
      <c r="S217" s="112"/>
      <c r="T217" s="112"/>
      <c r="U217" s="114"/>
      <c r="V217" s="112"/>
      <c r="W217" s="112"/>
    </row>
    <row r="218" spans="2:23"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13"/>
      <c r="M218" s="112"/>
      <c r="N218" s="112"/>
      <c r="O218" s="112"/>
      <c r="P218" s="112"/>
      <c r="Q218" s="112"/>
      <c r="R218" s="112"/>
      <c r="S218" s="112"/>
      <c r="T218" s="112"/>
      <c r="U218" s="114"/>
      <c r="V218" s="112"/>
      <c r="W218" s="112"/>
    </row>
    <row r="219" spans="2:23"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13"/>
      <c r="M219" s="112"/>
      <c r="N219" s="112"/>
      <c r="O219" s="112"/>
      <c r="P219" s="112"/>
      <c r="Q219" s="112"/>
      <c r="R219" s="112"/>
      <c r="S219" s="112"/>
      <c r="T219" s="112"/>
      <c r="U219" s="114"/>
      <c r="V219" s="112"/>
      <c r="W219" s="112"/>
    </row>
    <row r="220" spans="2:23"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13"/>
      <c r="M220" s="112"/>
      <c r="N220" s="112"/>
      <c r="O220" s="112"/>
      <c r="P220" s="112"/>
      <c r="Q220" s="112"/>
      <c r="R220" s="112"/>
      <c r="S220" s="112"/>
      <c r="T220" s="112"/>
      <c r="U220" s="114"/>
      <c r="V220" s="112"/>
      <c r="W220" s="112"/>
    </row>
    <row r="221" spans="2:23"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13"/>
      <c r="M221" s="112"/>
      <c r="N221" s="112"/>
      <c r="O221" s="112"/>
      <c r="P221" s="112"/>
      <c r="Q221" s="112"/>
      <c r="R221" s="112"/>
      <c r="S221" s="112"/>
      <c r="T221" s="112"/>
      <c r="U221" s="114"/>
      <c r="V221" s="112"/>
      <c r="W221" s="112"/>
    </row>
    <row r="222" spans="2:23"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13"/>
      <c r="M222" s="112"/>
      <c r="N222" s="112"/>
      <c r="O222" s="112"/>
      <c r="P222" s="112"/>
      <c r="Q222" s="112"/>
      <c r="R222" s="112"/>
      <c r="S222" s="112"/>
      <c r="T222" s="112"/>
      <c r="U222" s="114"/>
      <c r="V222" s="112"/>
      <c r="W222" s="112"/>
    </row>
    <row r="223" spans="2:23"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13"/>
      <c r="M223" s="112"/>
      <c r="N223" s="112"/>
      <c r="O223" s="112"/>
      <c r="P223" s="112"/>
      <c r="Q223" s="112"/>
      <c r="R223" s="112"/>
      <c r="S223" s="112"/>
      <c r="T223" s="112"/>
      <c r="U223" s="114"/>
      <c r="V223" s="112"/>
      <c r="W223" s="112"/>
    </row>
    <row r="224" spans="2:23"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13"/>
      <c r="M224" s="112"/>
      <c r="N224" s="112"/>
      <c r="O224" s="112"/>
      <c r="P224" s="112"/>
      <c r="Q224" s="112"/>
      <c r="R224" s="112"/>
      <c r="S224" s="112"/>
      <c r="T224" s="112"/>
      <c r="U224" s="114"/>
      <c r="V224" s="112"/>
      <c r="W224" s="112"/>
    </row>
    <row r="225" spans="2:23"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13"/>
      <c r="M225" s="112"/>
      <c r="N225" s="112"/>
      <c r="O225" s="112"/>
      <c r="P225" s="112"/>
      <c r="Q225" s="112"/>
      <c r="R225" s="112"/>
      <c r="S225" s="112"/>
      <c r="T225" s="112"/>
      <c r="U225" s="114"/>
      <c r="V225" s="112"/>
      <c r="W225" s="112"/>
    </row>
    <row r="226" spans="2:23"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13"/>
      <c r="M226" s="112"/>
      <c r="N226" s="112"/>
      <c r="O226" s="112"/>
      <c r="P226" s="112"/>
      <c r="Q226" s="112"/>
      <c r="R226" s="112"/>
      <c r="S226" s="112"/>
      <c r="T226" s="112"/>
      <c r="U226" s="114"/>
      <c r="V226" s="112"/>
      <c r="W226" s="112"/>
    </row>
    <row r="227" spans="2:23"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  <c r="L227" s="113"/>
      <c r="M227" s="112"/>
      <c r="N227" s="112"/>
      <c r="O227" s="112"/>
      <c r="P227" s="112"/>
      <c r="Q227" s="112"/>
      <c r="R227" s="112"/>
      <c r="S227" s="112"/>
      <c r="T227" s="112"/>
      <c r="U227" s="114"/>
      <c r="V227" s="112"/>
      <c r="W227" s="112"/>
    </row>
    <row r="228" spans="2:23"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  <c r="L228" s="113"/>
      <c r="M228" s="112"/>
      <c r="N228" s="112"/>
      <c r="O228" s="112"/>
      <c r="P228" s="112"/>
      <c r="Q228" s="112"/>
      <c r="R228" s="112"/>
      <c r="S228" s="112"/>
      <c r="T228" s="112"/>
      <c r="U228" s="114"/>
      <c r="V228" s="112"/>
      <c r="W228" s="112"/>
    </row>
    <row r="229" spans="2:23"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13"/>
      <c r="M229" s="112"/>
      <c r="N229" s="112"/>
      <c r="O229" s="112"/>
      <c r="P229" s="112"/>
      <c r="Q229" s="112"/>
      <c r="R229" s="112"/>
      <c r="S229" s="112"/>
      <c r="T229" s="112"/>
      <c r="U229" s="114"/>
      <c r="V229" s="112"/>
      <c r="W229" s="112"/>
    </row>
    <row r="230" spans="2:23">
      <c r="B230" s="112"/>
      <c r="C230" s="112"/>
      <c r="D230" s="112"/>
      <c r="E230" s="112"/>
      <c r="F230" s="112"/>
      <c r="G230" s="112"/>
      <c r="H230" s="112"/>
      <c r="I230" s="112"/>
      <c r="J230" s="112"/>
      <c r="K230" s="112"/>
      <c r="L230" s="113"/>
      <c r="M230" s="112"/>
      <c r="N230" s="112"/>
      <c r="O230" s="112"/>
      <c r="P230" s="112"/>
      <c r="Q230" s="112"/>
      <c r="R230" s="112"/>
      <c r="S230" s="112"/>
      <c r="T230" s="112"/>
      <c r="U230" s="114"/>
      <c r="V230" s="112"/>
      <c r="W230" s="112"/>
    </row>
    <row r="231" spans="2:23"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13"/>
      <c r="M231" s="112"/>
      <c r="N231" s="112"/>
      <c r="O231" s="112"/>
      <c r="P231" s="112"/>
      <c r="Q231" s="112"/>
      <c r="R231" s="112"/>
      <c r="S231" s="112"/>
      <c r="T231" s="112"/>
      <c r="U231" s="114"/>
      <c r="V231" s="112"/>
      <c r="W231" s="112"/>
    </row>
    <row r="232" spans="2:23"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13"/>
      <c r="M232" s="112"/>
      <c r="N232" s="112"/>
      <c r="O232" s="112"/>
      <c r="P232" s="112"/>
      <c r="Q232" s="112"/>
      <c r="R232" s="112"/>
      <c r="S232" s="112"/>
      <c r="T232" s="112"/>
      <c r="U232" s="114"/>
      <c r="V232" s="112"/>
      <c r="W232" s="112"/>
    </row>
    <row r="233" spans="2:23">
      <c r="B233" s="112"/>
      <c r="C233" s="112"/>
      <c r="D233" s="112"/>
      <c r="E233" s="112"/>
      <c r="F233" s="112"/>
      <c r="G233" s="112"/>
      <c r="H233" s="112"/>
      <c r="I233" s="112"/>
      <c r="J233" s="112"/>
      <c r="K233" s="112"/>
      <c r="L233" s="113"/>
      <c r="M233" s="112"/>
      <c r="N233" s="112"/>
      <c r="O233" s="112"/>
      <c r="P233" s="112"/>
      <c r="Q233" s="112"/>
      <c r="R233" s="112"/>
      <c r="S233" s="112"/>
      <c r="T233" s="112"/>
      <c r="U233" s="114"/>
      <c r="V233" s="112"/>
      <c r="W233" s="112"/>
    </row>
    <row r="234" spans="2:23">
      <c r="B234" s="112"/>
      <c r="C234" s="112"/>
      <c r="D234" s="112"/>
      <c r="E234" s="112"/>
      <c r="F234" s="112"/>
      <c r="G234" s="112"/>
      <c r="H234" s="112"/>
      <c r="I234" s="112"/>
      <c r="J234" s="112"/>
      <c r="K234" s="112"/>
      <c r="L234" s="113"/>
      <c r="M234" s="112"/>
      <c r="N234" s="112"/>
      <c r="O234" s="112"/>
      <c r="P234" s="112"/>
      <c r="Q234" s="112"/>
      <c r="R234" s="112"/>
      <c r="S234" s="112"/>
      <c r="T234" s="112"/>
      <c r="U234" s="114"/>
      <c r="V234" s="112"/>
      <c r="W234" s="112"/>
    </row>
    <row r="235" spans="2:23">
      <c r="B235" s="112"/>
      <c r="C235" s="112"/>
      <c r="D235" s="112"/>
      <c r="E235" s="112"/>
      <c r="F235" s="112"/>
      <c r="G235" s="112"/>
      <c r="H235" s="112"/>
      <c r="I235" s="112"/>
      <c r="J235" s="112"/>
      <c r="K235" s="112"/>
      <c r="L235" s="113"/>
      <c r="M235" s="112"/>
      <c r="N235" s="112"/>
      <c r="O235" s="112"/>
      <c r="P235" s="112"/>
      <c r="Q235" s="112"/>
      <c r="R235" s="112"/>
      <c r="S235" s="112"/>
      <c r="T235" s="112"/>
      <c r="U235" s="114"/>
      <c r="V235" s="112"/>
      <c r="W235" s="112"/>
    </row>
    <row r="236" spans="2:23">
      <c r="B236" s="112"/>
      <c r="C236" s="112"/>
      <c r="D236" s="112"/>
      <c r="E236" s="112"/>
      <c r="F236" s="112"/>
      <c r="G236" s="112"/>
      <c r="H236" s="112"/>
      <c r="I236" s="112"/>
      <c r="J236" s="112"/>
      <c r="K236" s="112"/>
      <c r="L236" s="113"/>
      <c r="M236" s="112"/>
      <c r="N236" s="112"/>
      <c r="O236" s="112"/>
      <c r="P236" s="112"/>
      <c r="Q236" s="112"/>
      <c r="R236" s="112"/>
      <c r="S236" s="112"/>
      <c r="T236" s="112"/>
      <c r="U236" s="114"/>
      <c r="V236" s="112"/>
      <c r="W236" s="112"/>
    </row>
    <row r="237" spans="2:23"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13"/>
      <c r="M237" s="112"/>
      <c r="N237" s="112"/>
      <c r="O237" s="112"/>
      <c r="P237" s="112"/>
      <c r="Q237" s="112"/>
      <c r="R237" s="112"/>
      <c r="S237" s="112"/>
      <c r="T237" s="112"/>
      <c r="U237" s="114"/>
      <c r="V237" s="112"/>
      <c r="W237" s="112"/>
    </row>
    <row r="238" spans="2:23"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13"/>
      <c r="M238" s="112"/>
      <c r="N238" s="112"/>
      <c r="O238" s="112"/>
      <c r="P238" s="112"/>
      <c r="Q238" s="112"/>
      <c r="R238" s="112"/>
      <c r="S238" s="112"/>
      <c r="T238" s="112"/>
      <c r="U238" s="114"/>
      <c r="V238" s="112"/>
      <c r="W238" s="112"/>
    </row>
    <row r="239" spans="2:23">
      <c r="B239" s="112"/>
      <c r="C239" s="112"/>
      <c r="D239" s="112"/>
      <c r="E239" s="112"/>
      <c r="F239" s="112"/>
      <c r="G239" s="112"/>
      <c r="H239" s="112"/>
      <c r="I239" s="112"/>
      <c r="J239" s="112"/>
      <c r="K239" s="112"/>
      <c r="L239" s="113"/>
      <c r="M239" s="112"/>
      <c r="N239" s="112"/>
      <c r="O239" s="112"/>
      <c r="P239" s="112"/>
      <c r="Q239" s="112"/>
      <c r="R239" s="112"/>
      <c r="S239" s="112"/>
      <c r="T239" s="112"/>
      <c r="U239" s="114"/>
      <c r="V239" s="112"/>
      <c r="W239" s="112"/>
    </row>
    <row r="240" spans="2:23">
      <c r="B240" s="112"/>
      <c r="C240" s="112"/>
      <c r="D240" s="112"/>
      <c r="E240" s="112"/>
      <c r="F240" s="112"/>
      <c r="G240" s="112"/>
      <c r="H240" s="112"/>
      <c r="I240" s="112"/>
      <c r="J240" s="112"/>
      <c r="K240" s="112"/>
      <c r="L240" s="113"/>
      <c r="M240" s="112"/>
      <c r="N240" s="112"/>
      <c r="O240" s="112"/>
      <c r="P240" s="112"/>
      <c r="Q240" s="112"/>
      <c r="R240" s="112"/>
      <c r="S240" s="112"/>
      <c r="T240" s="112"/>
      <c r="U240" s="114"/>
      <c r="V240" s="112"/>
      <c r="W240" s="112"/>
    </row>
    <row r="241" spans="2:23">
      <c r="B241" s="112"/>
      <c r="C241" s="112"/>
      <c r="D241" s="112"/>
      <c r="E241" s="112"/>
      <c r="F241" s="112"/>
      <c r="G241" s="112"/>
      <c r="H241" s="112"/>
      <c r="I241" s="112"/>
      <c r="J241" s="112"/>
      <c r="K241" s="112"/>
      <c r="L241" s="113"/>
      <c r="M241" s="112"/>
      <c r="N241" s="112"/>
      <c r="O241" s="112"/>
      <c r="P241" s="112"/>
      <c r="Q241" s="112"/>
      <c r="R241" s="112"/>
      <c r="S241" s="112"/>
      <c r="T241" s="112"/>
      <c r="U241" s="114"/>
      <c r="V241" s="112"/>
      <c r="W241" s="112"/>
    </row>
    <row r="242" spans="2:23">
      <c r="B242" s="112"/>
      <c r="C242" s="112"/>
      <c r="D242" s="112"/>
      <c r="E242" s="112"/>
      <c r="F242" s="112"/>
      <c r="G242" s="112"/>
      <c r="H242" s="112"/>
      <c r="I242" s="112"/>
      <c r="J242" s="112"/>
      <c r="K242" s="112"/>
      <c r="L242" s="113"/>
      <c r="M242" s="112"/>
      <c r="N242" s="112"/>
      <c r="O242" s="112"/>
      <c r="P242" s="112"/>
      <c r="Q242" s="112"/>
      <c r="R242" s="112"/>
      <c r="S242" s="112"/>
      <c r="T242" s="112"/>
      <c r="U242" s="114"/>
      <c r="V242" s="112"/>
      <c r="W242" s="112"/>
    </row>
    <row r="243" spans="2:23"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13"/>
      <c r="M243" s="112"/>
      <c r="N243" s="112"/>
      <c r="O243" s="112"/>
      <c r="P243" s="112"/>
      <c r="Q243" s="112"/>
      <c r="R243" s="112"/>
      <c r="S243" s="112"/>
      <c r="T243" s="112"/>
      <c r="U243" s="114"/>
      <c r="V243" s="112"/>
      <c r="W243" s="112"/>
    </row>
    <row r="244" spans="2:23"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13"/>
      <c r="M244" s="112"/>
      <c r="N244" s="112"/>
      <c r="O244" s="112"/>
      <c r="P244" s="112"/>
      <c r="Q244" s="112"/>
      <c r="R244" s="112"/>
      <c r="S244" s="112"/>
      <c r="T244" s="112"/>
      <c r="U244" s="114"/>
      <c r="V244" s="112"/>
      <c r="W244" s="112"/>
    </row>
    <row r="245" spans="2:23">
      <c r="B245" s="112"/>
      <c r="C245" s="112"/>
      <c r="D245" s="112"/>
      <c r="E245" s="112"/>
      <c r="F245" s="112"/>
      <c r="G245" s="112"/>
      <c r="H245" s="112"/>
      <c r="I245" s="112"/>
      <c r="J245" s="112"/>
      <c r="K245" s="112"/>
      <c r="L245" s="113"/>
      <c r="M245" s="112"/>
      <c r="N245" s="112"/>
      <c r="O245" s="112"/>
      <c r="P245" s="112"/>
      <c r="Q245" s="112"/>
      <c r="R245" s="112"/>
      <c r="S245" s="112"/>
      <c r="T245" s="112"/>
      <c r="U245" s="114"/>
      <c r="V245" s="112"/>
      <c r="W245" s="112"/>
    </row>
    <row r="246" spans="2:23">
      <c r="B246" s="112"/>
      <c r="C246" s="112"/>
      <c r="D246" s="112"/>
      <c r="E246" s="112"/>
      <c r="F246" s="112"/>
      <c r="G246" s="112"/>
      <c r="H246" s="112"/>
      <c r="I246" s="112"/>
      <c r="J246" s="112"/>
      <c r="K246" s="112"/>
      <c r="L246" s="113"/>
      <c r="M246" s="112"/>
      <c r="N246" s="112"/>
      <c r="O246" s="112"/>
      <c r="P246" s="112"/>
      <c r="Q246" s="112"/>
      <c r="R246" s="112"/>
      <c r="S246" s="112"/>
      <c r="T246" s="112"/>
      <c r="U246" s="114"/>
      <c r="V246" s="112"/>
      <c r="W246" s="112"/>
    </row>
    <row r="247" spans="2:23">
      <c r="B247" s="112"/>
      <c r="C247" s="112"/>
      <c r="D247" s="112"/>
      <c r="E247" s="112"/>
      <c r="F247" s="112"/>
      <c r="G247" s="112"/>
      <c r="H247" s="112"/>
      <c r="I247" s="112"/>
      <c r="J247" s="112"/>
      <c r="K247" s="112"/>
      <c r="L247" s="113"/>
      <c r="M247" s="112"/>
      <c r="N247" s="112"/>
      <c r="O247" s="112"/>
      <c r="P247" s="112"/>
      <c r="Q247" s="112"/>
      <c r="R247" s="112"/>
      <c r="S247" s="112"/>
      <c r="T247" s="112"/>
      <c r="U247" s="114"/>
      <c r="V247" s="112"/>
      <c r="W247" s="112"/>
    </row>
    <row r="248" spans="2:23"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13"/>
      <c r="M248" s="112"/>
      <c r="N248" s="112"/>
      <c r="O248" s="112"/>
      <c r="P248" s="112"/>
      <c r="Q248" s="112"/>
      <c r="R248" s="112"/>
      <c r="S248" s="112"/>
      <c r="T248" s="112"/>
      <c r="U248" s="114"/>
      <c r="V248" s="112"/>
      <c r="W248" s="112"/>
    </row>
    <row r="249" spans="2:23"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13"/>
      <c r="M249" s="112"/>
      <c r="N249" s="112"/>
      <c r="O249" s="112"/>
      <c r="P249" s="112"/>
      <c r="Q249" s="112"/>
      <c r="R249" s="112"/>
      <c r="S249" s="112"/>
      <c r="T249" s="112"/>
      <c r="U249" s="114"/>
      <c r="V249" s="112"/>
      <c r="W249" s="112"/>
    </row>
    <row r="250" spans="2:23">
      <c r="B250" s="112"/>
      <c r="C250" s="112"/>
      <c r="D250" s="112"/>
      <c r="E250" s="112"/>
      <c r="F250" s="112"/>
      <c r="G250" s="112"/>
      <c r="H250" s="112"/>
      <c r="I250" s="112"/>
      <c r="J250" s="112"/>
      <c r="K250" s="112"/>
      <c r="L250" s="113"/>
      <c r="M250" s="112"/>
      <c r="N250" s="112"/>
      <c r="O250" s="112"/>
      <c r="P250" s="112"/>
      <c r="Q250" s="112"/>
      <c r="R250" s="112"/>
      <c r="S250" s="112"/>
      <c r="T250" s="112"/>
      <c r="U250" s="114"/>
      <c r="V250" s="112"/>
      <c r="W250" s="112"/>
    </row>
    <row r="251" spans="2:23">
      <c r="B251" s="112"/>
      <c r="C251" s="112"/>
      <c r="D251" s="112"/>
      <c r="E251" s="112"/>
      <c r="F251" s="112"/>
      <c r="G251" s="112"/>
      <c r="H251" s="112"/>
      <c r="I251" s="112"/>
      <c r="J251" s="112"/>
      <c r="K251" s="112"/>
      <c r="L251" s="113"/>
      <c r="M251" s="112"/>
      <c r="N251" s="112"/>
      <c r="O251" s="112"/>
      <c r="P251" s="112"/>
      <c r="Q251" s="112"/>
      <c r="R251" s="112"/>
      <c r="S251" s="112"/>
      <c r="T251" s="112"/>
      <c r="U251" s="114"/>
      <c r="V251" s="112"/>
      <c r="W251" s="112"/>
    </row>
    <row r="252" spans="2:23">
      <c r="B252" s="112"/>
      <c r="C252" s="112"/>
      <c r="D252" s="112"/>
      <c r="E252" s="112"/>
      <c r="F252" s="112"/>
      <c r="G252" s="112"/>
      <c r="H252" s="112"/>
      <c r="I252" s="112"/>
      <c r="J252" s="112"/>
      <c r="K252" s="112"/>
      <c r="L252" s="113"/>
      <c r="M252" s="112"/>
      <c r="N252" s="112"/>
      <c r="O252" s="112"/>
      <c r="P252" s="112"/>
      <c r="Q252" s="112"/>
      <c r="R252" s="112"/>
      <c r="S252" s="112"/>
      <c r="T252" s="112"/>
      <c r="U252" s="114"/>
      <c r="V252" s="112"/>
      <c r="W252" s="112"/>
    </row>
    <row r="253" spans="2:23"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13"/>
      <c r="M253" s="112"/>
      <c r="N253" s="112"/>
      <c r="O253" s="112"/>
      <c r="P253" s="112"/>
      <c r="Q253" s="112"/>
      <c r="R253" s="112"/>
      <c r="S253" s="112"/>
      <c r="T253" s="112"/>
      <c r="U253" s="114"/>
      <c r="V253" s="112"/>
      <c r="W253" s="112"/>
    </row>
    <row r="254" spans="2:23"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13"/>
      <c r="M254" s="112"/>
      <c r="N254" s="112"/>
      <c r="O254" s="112"/>
      <c r="P254" s="112"/>
      <c r="Q254" s="112"/>
      <c r="R254" s="112"/>
      <c r="S254" s="112"/>
      <c r="T254" s="112"/>
      <c r="U254" s="114"/>
      <c r="V254" s="112"/>
      <c r="W254" s="112"/>
    </row>
    <row r="255" spans="2:23">
      <c r="B255" s="112"/>
      <c r="C255" s="112"/>
      <c r="D255" s="112"/>
      <c r="E255" s="112"/>
      <c r="F255" s="112"/>
      <c r="G255" s="112"/>
      <c r="H255" s="112"/>
      <c r="I255" s="112"/>
      <c r="J255" s="112"/>
      <c r="K255" s="112"/>
      <c r="L255" s="113"/>
      <c r="M255" s="112"/>
      <c r="N255" s="112"/>
      <c r="O255" s="112"/>
      <c r="P255" s="112"/>
      <c r="Q255" s="112"/>
      <c r="R255" s="112"/>
      <c r="S255" s="112"/>
      <c r="T255" s="112"/>
      <c r="U255" s="114"/>
      <c r="V255" s="112"/>
      <c r="W255" s="112"/>
    </row>
    <row r="256" spans="2:23">
      <c r="B256" s="112"/>
      <c r="C256" s="112"/>
      <c r="D256" s="112"/>
      <c r="E256" s="112"/>
      <c r="F256" s="112"/>
      <c r="G256" s="112"/>
      <c r="H256" s="112"/>
      <c r="I256" s="112"/>
      <c r="J256" s="112"/>
      <c r="K256" s="112"/>
      <c r="L256" s="113"/>
      <c r="M256" s="112"/>
      <c r="N256" s="112"/>
      <c r="O256" s="112"/>
      <c r="P256" s="112"/>
      <c r="Q256" s="112"/>
      <c r="R256" s="112"/>
      <c r="S256" s="112"/>
      <c r="T256" s="112"/>
      <c r="U256" s="114"/>
      <c r="V256" s="112"/>
      <c r="W256" s="112"/>
    </row>
    <row r="257" spans="2:23"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13"/>
      <c r="M257" s="112"/>
      <c r="N257" s="112"/>
      <c r="O257" s="112"/>
      <c r="P257" s="112"/>
      <c r="Q257" s="112"/>
      <c r="R257" s="112"/>
      <c r="S257" s="112"/>
      <c r="T257" s="112"/>
      <c r="U257" s="114"/>
      <c r="V257" s="112"/>
      <c r="W257" s="112"/>
    </row>
    <row r="258" spans="2:23">
      <c r="B258" s="112"/>
      <c r="C258" s="112"/>
      <c r="D258" s="112"/>
      <c r="E258" s="112"/>
      <c r="F258" s="112"/>
      <c r="G258" s="112"/>
      <c r="H258" s="112"/>
      <c r="I258" s="112"/>
      <c r="J258" s="112"/>
      <c r="K258" s="112"/>
      <c r="L258" s="113"/>
      <c r="M258" s="112"/>
      <c r="N258" s="112"/>
      <c r="O258" s="112"/>
      <c r="P258" s="112"/>
      <c r="Q258" s="112"/>
      <c r="R258" s="112"/>
      <c r="S258" s="112"/>
      <c r="T258" s="112"/>
      <c r="U258" s="114"/>
      <c r="V258" s="112"/>
      <c r="W258" s="112"/>
    </row>
    <row r="259" spans="2:23">
      <c r="B259" s="112"/>
      <c r="C259" s="112"/>
      <c r="D259" s="112"/>
      <c r="E259" s="112"/>
      <c r="F259" s="112"/>
      <c r="G259" s="112"/>
      <c r="H259" s="112"/>
      <c r="I259" s="112"/>
      <c r="J259" s="112"/>
      <c r="K259" s="112"/>
      <c r="L259" s="113"/>
      <c r="M259" s="112"/>
      <c r="N259" s="112"/>
      <c r="O259" s="112"/>
      <c r="P259" s="112"/>
      <c r="Q259" s="112"/>
      <c r="R259" s="112"/>
      <c r="S259" s="112"/>
      <c r="T259" s="112"/>
      <c r="U259" s="114"/>
      <c r="V259" s="112"/>
      <c r="W259" s="112"/>
    </row>
    <row r="260" spans="2:23"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13"/>
      <c r="M260" s="112"/>
      <c r="N260" s="112"/>
      <c r="O260" s="112"/>
      <c r="P260" s="112"/>
      <c r="Q260" s="112"/>
      <c r="R260" s="112"/>
      <c r="S260" s="112"/>
      <c r="T260" s="112"/>
      <c r="U260" s="114"/>
      <c r="V260" s="112"/>
      <c r="W260" s="112"/>
    </row>
    <row r="261" spans="2:23"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13"/>
      <c r="M261" s="112"/>
      <c r="N261" s="112"/>
      <c r="O261" s="112"/>
      <c r="P261" s="112"/>
      <c r="Q261" s="112"/>
      <c r="R261" s="112"/>
      <c r="S261" s="112"/>
      <c r="T261" s="112"/>
      <c r="U261" s="114"/>
      <c r="V261" s="112"/>
      <c r="W261" s="112"/>
    </row>
    <row r="262" spans="2:23"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13"/>
      <c r="M262" s="112"/>
      <c r="N262" s="112"/>
      <c r="O262" s="112"/>
      <c r="P262" s="112"/>
      <c r="Q262" s="112"/>
      <c r="R262" s="112"/>
      <c r="S262" s="112"/>
      <c r="T262" s="112"/>
      <c r="U262" s="114"/>
      <c r="V262" s="112"/>
      <c r="W262" s="112"/>
    </row>
    <row r="263" spans="2:23">
      <c r="B263" s="112"/>
      <c r="C263" s="112"/>
      <c r="D263" s="112"/>
      <c r="E263" s="112"/>
      <c r="F263" s="112"/>
      <c r="G263" s="112"/>
      <c r="H263" s="112"/>
      <c r="I263" s="112"/>
      <c r="J263" s="112"/>
      <c r="K263" s="112"/>
      <c r="L263" s="113"/>
      <c r="M263" s="112"/>
      <c r="N263" s="112"/>
      <c r="O263" s="112"/>
      <c r="P263" s="112"/>
      <c r="Q263" s="112"/>
      <c r="R263" s="112"/>
      <c r="S263" s="112"/>
      <c r="T263" s="112"/>
      <c r="U263" s="114"/>
      <c r="V263" s="112"/>
      <c r="W263" s="112"/>
    </row>
    <row r="264" spans="2:23"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13"/>
      <c r="M264" s="112"/>
      <c r="N264" s="112"/>
      <c r="O264" s="112"/>
      <c r="P264" s="112"/>
      <c r="Q264" s="112"/>
      <c r="R264" s="112"/>
      <c r="S264" s="112"/>
      <c r="T264" s="112"/>
      <c r="U264" s="114"/>
      <c r="V264" s="112"/>
      <c r="W264" s="112"/>
    </row>
    <row r="265" spans="2:23"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13"/>
      <c r="M265" s="112"/>
      <c r="N265" s="112"/>
      <c r="O265" s="112"/>
      <c r="P265" s="112"/>
      <c r="Q265" s="112"/>
      <c r="R265" s="112"/>
      <c r="S265" s="112"/>
      <c r="T265" s="112"/>
      <c r="U265" s="114"/>
      <c r="V265" s="112"/>
      <c r="W265" s="112"/>
    </row>
    <row r="266" spans="2:23">
      <c r="B266" s="112"/>
      <c r="C266" s="112"/>
      <c r="D266" s="112"/>
      <c r="E266" s="112"/>
      <c r="F266" s="112"/>
      <c r="G266" s="112"/>
      <c r="H266" s="112"/>
      <c r="I266" s="112"/>
      <c r="J266" s="112"/>
      <c r="K266" s="112"/>
      <c r="L266" s="113"/>
      <c r="M266" s="112"/>
      <c r="N266" s="112"/>
      <c r="O266" s="112"/>
      <c r="P266" s="112"/>
      <c r="Q266" s="112"/>
      <c r="R266" s="112"/>
      <c r="S266" s="112"/>
      <c r="T266" s="112"/>
      <c r="U266" s="114"/>
      <c r="V266" s="112"/>
      <c r="W266" s="112"/>
    </row>
    <row r="267" spans="2:23"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13"/>
      <c r="M267" s="112"/>
      <c r="N267" s="112"/>
      <c r="O267" s="112"/>
      <c r="P267" s="112"/>
      <c r="Q267" s="112"/>
      <c r="R267" s="112"/>
      <c r="S267" s="112"/>
      <c r="T267" s="112"/>
      <c r="U267" s="114"/>
      <c r="V267" s="112"/>
      <c r="W267" s="112"/>
    </row>
    <row r="268" spans="2:23">
      <c r="B268" s="112"/>
      <c r="C268" s="112"/>
      <c r="D268" s="112"/>
      <c r="E268" s="112"/>
      <c r="F268" s="112"/>
      <c r="G268" s="112"/>
      <c r="H268" s="112"/>
      <c r="I268" s="112"/>
      <c r="J268" s="112"/>
      <c r="K268" s="112"/>
      <c r="L268" s="113"/>
      <c r="M268" s="112"/>
      <c r="N268" s="112"/>
      <c r="O268" s="112"/>
      <c r="P268" s="112"/>
      <c r="Q268" s="112"/>
      <c r="R268" s="112"/>
      <c r="S268" s="112"/>
      <c r="T268" s="112"/>
      <c r="U268" s="114"/>
      <c r="V268" s="112"/>
      <c r="W268" s="112"/>
    </row>
    <row r="269" spans="2:23"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13"/>
      <c r="M269" s="112"/>
      <c r="N269" s="112"/>
      <c r="O269" s="112"/>
      <c r="P269" s="112"/>
      <c r="Q269" s="112"/>
      <c r="R269" s="112"/>
      <c r="S269" s="112"/>
      <c r="T269" s="112"/>
      <c r="U269" s="114"/>
      <c r="V269" s="112"/>
      <c r="W269" s="112"/>
    </row>
    <row r="270" spans="2:23">
      <c r="B270" s="112"/>
      <c r="C270" s="112"/>
      <c r="D270" s="112"/>
      <c r="E270" s="112"/>
      <c r="F270" s="112"/>
      <c r="G270" s="112"/>
      <c r="H270" s="112"/>
      <c r="I270" s="112"/>
      <c r="J270" s="112"/>
      <c r="K270" s="112"/>
      <c r="L270" s="113"/>
      <c r="M270" s="112"/>
      <c r="N270" s="112"/>
      <c r="O270" s="112"/>
      <c r="P270" s="112"/>
      <c r="Q270" s="112"/>
      <c r="R270" s="112"/>
      <c r="S270" s="112"/>
      <c r="T270" s="112"/>
      <c r="U270" s="114"/>
      <c r="V270" s="112"/>
      <c r="W270" s="112"/>
    </row>
    <row r="271" spans="2:23">
      <c r="B271" s="112"/>
      <c r="C271" s="112"/>
      <c r="D271" s="112"/>
      <c r="E271" s="112"/>
      <c r="F271" s="112"/>
      <c r="G271" s="112"/>
      <c r="H271" s="112"/>
      <c r="I271" s="112"/>
      <c r="J271" s="112"/>
      <c r="K271" s="112"/>
      <c r="L271" s="113"/>
      <c r="M271" s="112"/>
      <c r="N271" s="112"/>
      <c r="O271" s="112"/>
      <c r="P271" s="112"/>
      <c r="Q271" s="112"/>
      <c r="R271" s="112"/>
      <c r="S271" s="112"/>
      <c r="T271" s="112"/>
      <c r="U271" s="114"/>
      <c r="V271" s="112"/>
      <c r="W271" s="112"/>
    </row>
    <row r="272" spans="2:23">
      <c r="B272" s="112"/>
      <c r="C272" s="112"/>
      <c r="D272" s="112"/>
      <c r="E272" s="112"/>
      <c r="F272" s="112"/>
      <c r="G272" s="112"/>
      <c r="H272" s="112"/>
      <c r="I272" s="112"/>
      <c r="J272" s="112"/>
      <c r="K272" s="112"/>
      <c r="L272" s="113"/>
      <c r="M272" s="112"/>
      <c r="N272" s="112"/>
      <c r="O272" s="112"/>
      <c r="P272" s="112"/>
      <c r="Q272" s="112"/>
      <c r="R272" s="112"/>
      <c r="S272" s="112"/>
      <c r="T272" s="112"/>
      <c r="U272" s="114"/>
      <c r="V272" s="112"/>
      <c r="W272" s="112"/>
    </row>
    <row r="273" spans="2:23">
      <c r="B273" s="112"/>
      <c r="C273" s="112"/>
      <c r="D273" s="112"/>
      <c r="E273" s="112"/>
      <c r="F273" s="112"/>
      <c r="G273" s="112"/>
      <c r="H273" s="112"/>
      <c r="I273" s="112"/>
      <c r="J273" s="112"/>
      <c r="K273" s="112"/>
      <c r="L273" s="113"/>
      <c r="M273" s="112"/>
      <c r="N273" s="112"/>
      <c r="O273" s="112"/>
      <c r="P273" s="112"/>
      <c r="Q273" s="112"/>
      <c r="R273" s="112"/>
      <c r="S273" s="112"/>
      <c r="T273" s="112"/>
      <c r="U273" s="114"/>
      <c r="V273" s="112"/>
      <c r="W273" s="112"/>
    </row>
    <row r="274" spans="2:23">
      <c r="B274" s="112"/>
      <c r="C274" s="112"/>
      <c r="D274" s="112"/>
      <c r="E274" s="112"/>
      <c r="F274" s="112"/>
      <c r="G274" s="112"/>
      <c r="H274" s="112"/>
      <c r="I274" s="112"/>
      <c r="J274" s="112"/>
      <c r="K274" s="112"/>
      <c r="L274" s="113"/>
      <c r="M274" s="112"/>
      <c r="N274" s="112"/>
      <c r="O274" s="112"/>
      <c r="P274" s="112"/>
      <c r="Q274" s="112"/>
      <c r="R274" s="112"/>
      <c r="S274" s="112"/>
      <c r="T274" s="112"/>
      <c r="U274" s="114"/>
      <c r="V274" s="112"/>
      <c r="W274" s="112"/>
    </row>
    <row r="275" spans="2:23">
      <c r="B275" s="112"/>
      <c r="C275" s="112"/>
      <c r="D275" s="112"/>
      <c r="E275" s="112"/>
      <c r="F275" s="112"/>
      <c r="G275" s="112"/>
      <c r="H275" s="112"/>
      <c r="I275" s="112"/>
      <c r="J275" s="112"/>
      <c r="K275" s="112"/>
      <c r="L275" s="113"/>
      <c r="M275" s="112"/>
      <c r="N275" s="112"/>
      <c r="O275" s="112"/>
      <c r="P275" s="112"/>
      <c r="Q275" s="112"/>
      <c r="R275" s="112"/>
      <c r="S275" s="112"/>
      <c r="T275" s="112"/>
      <c r="U275" s="114"/>
      <c r="V275" s="112"/>
      <c r="W275" s="112"/>
    </row>
    <row r="276" spans="2:23">
      <c r="B276" s="112"/>
      <c r="C276" s="112"/>
      <c r="D276" s="112"/>
      <c r="E276" s="112"/>
      <c r="F276" s="112"/>
      <c r="G276" s="112"/>
      <c r="H276" s="112"/>
      <c r="I276" s="112"/>
      <c r="J276" s="112"/>
      <c r="K276" s="112"/>
      <c r="L276" s="113"/>
      <c r="M276" s="112"/>
      <c r="N276" s="112"/>
      <c r="O276" s="112"/>
      <c r="P276" s="112"/>
      <c r="Q276" s="112"/>
      <c r="R276" s="112"/>
      <c r="S276" s="112"/>
      <c r="T276" s="112"/>
      <c r="U276" s="114"/>
      <c r="V276" s="112"/>
      <c r="W276" s="112"/>
    </row>
    <row r="277" spans="2:23">
      <c r="B277" s="112"/>
      <c r="C277" s="112"/>
      <c r="D277" s="112"/>
      <c r="E277" s="112"/>
      <c r="F277" s="112"/>
      <c r="G277" s="112"/>
      <c r="H277" s="112"/>
      <c r="I277" s="112"/>
      <c r="J277" s="112"/>
      <c r="K277" s="112"/>
      <c r="L277" s="113"/>
      <c r="M277" s="112"/>
      <c r="N277" s="112"/>
      <c r="O277" s="112"/>
      <c r="P277" s="112"/>
      <c r="Q277" s="112"/>
      <c r="R277" s="112"/>
      <c r="S277" s="112"/>
      <c r="T277" s="112"/>
      <c r="U277" s="114"/>
      <c r="V277" s="112"/>
      <c r="W277" s="112"/>
    </row>
    <row r="278" spans="2:23">
      <c r="B278" s="112"/>
      <c r="C278" s="112"/>
      <c r="D278" s="112"/>
      <c r="E278" s="112"/>
      <c r="F278" s="112"/>
      <c r="G278" s="112"/>
      <c r="H278" s="112"/>
      <c r="I278" s="112"/>
      <c r="J278" s="112"/>
      <c r="K278" s="112"/>
      <c r="L278" s="113"/>
      <c r="M278" s="112"/>
      <c r="N278" s="112"/>
      <c r="O278" s="112"/>
      <c r="P278" s="112"/>
      <c r="Q278" s="112"/>
      <c r="R278" s="112"/>
      <c r="S278" s="112"/>
      <c r="T278" s="112"/>
      <c r="U278" s="114"/>
      <c r="V278" s="112"/>
      <c r="W278" s="112"/>
    </row>
    <row r="279" spans="2:23">
      <c r="B279" s="112"/>
      <c r="C279" s="112"/>
      <c r="D279" s="112"/>
      <c r="E279" s="112"/>
      <c r="F279" s="112"/>
      <c r="G279" s="112"/>
      <c r="H279" s="112"/>
      <c r="I279" s="112"/>
      <c r="J279" s="112"/>
      <c r="K279" s="112"/>
      <c r="L279" s="113"/>
      <c r="M279" s="112"/>
      <c r="N279" s="112"/>
      <c r="O279" s="112"/>
      <c r="P279" s="112"/>
      <c r="Q279" s="112"/>
      <c r="R279" s="112"/>
      <c r="S279" s="112"/>
      <c r="T279" s="112"/>
      <c r="U279" s="114"/>
      <c r="V279" s="112"/>
      <c r="W279" s="112"/>
    </row>
    <row r="280" spans="2:23">
      <c r="B280" s="112"/>
      <c r="C280" s="112"/>
      <c r="D280" s="112"/>
      <c r="E280" s="112"/>
      <c r="F280" s="112"/>
      <c r="G280" s="112"/>
      <c r="H280" s="112"/>
      <c r="I280" s="112"/>
      <c r="J280" s="112"/>
      <c r="K280" s="112"/>
      <c r="L280" s="113"/>
      <c r="M280" s="112"/>
      <c r="N280" s="112"/>
      <c r="O280" s="112"/>
      <c r="P280" s="112"/>
      <c r="Q280" s="112"/>
      <c r="R280" s="112"/>
      <c r="S280" s="112"/>
      <c r="T280" s="112"/>
      <c r="U280" s="114"/>
      <c r="V280" s="112"/>
      <c r="W280" s="112"/>
    </row>
    <row r="281" spans="2:23">
      <c r="B281" s="112"/>
      <c r="C281" s="112"/>
      <c r="D281" s="112"/>
      <c r="E281" s="112"/>
      <c r="F281" s="112"/>
      <c r="G281" s="112"/>
      <c r="H281" s="112"/>
      <c r="I281" s="112"/>
      <c r="J281" s="112"/>
      <c r="K281" s="112"/>
      <c r="L281" s="113"/>
      <c r="M281" s="112"/>
      <c r="N281" s="112"/>
      <c r="O281" s="112"/>
      <c r="P281" s="112"/>
      <c r="Q281" s="112"/>
      <c r="R281" s="112"/>
      <c r="S281" s="112"/>
      <c r="T281" s="112"/>
      <c r="U281" s="114"/>
      <c r="V281" s="112"/>
      <c r="W281" s="112"/>
    </row>
    <row r="282" spans="2:23">
      <c r="B282" s="112"/>
      <c r="C282" s="112"/>
      <c r="D282" s="112"/>
      <c r="E282" s="112"/>
      <c r="F282" s="112"/>
      <c r="G282" s="112"/>
      <c r="H282" s="112"/>
      <c r="I282" s="112"/>
      <c r="J282" s="112"/>
      <c r="K282" s="112"/>
      <c r="L282" s="113"/>
      <c r="M282" s="112"/>
      <c r="N282" s="112"/>
      <c r="O282" s="112"/>
      <c r="P282" s="112"/>
      <c r="Q282" s="112"/>
      <c r="R282" s="112"/>
      <c r="S282" s="112"/>
      <c r="T282" s="112"/>
      <c r="U282" s="114"/>
      <c r="V282" s="112"/>
      <c r="W282" s="112"/>
    </row>
    <row r="283" spans="2:23">
      <c r="B283" s="112"/>
      <c r="C283" s="112"/>
      <c r="D283" s="112"/>
      <c r="E283" s="112"/>
      <c r="F283" s="112"/>
      <c r="G283" s="112"/>
      <c r="H283" s="112"/>
      <c r="I283" s="112"/>
      <c r="J283" s="112"/>
      <c r="K283" s="112"/>
      <c r="L283" s="113"/>
      <c r="M283" s="112"/>
      <c r="N283" s="112"/>
      <c r="O283" s="112"/>
      <c r="P283" s="112"/>
      <c r="Q283" s="112"/>
      <c r="R283" s="112"/>
      <c r="S283" s="112"/>
      <c r="T283" s="112"/>
      <c r="U283" s="114"/>
      <c r="V283" s="112"/>
      <c r="W283" s="112"/>
    </row>
    <row r="284" spans="2:23">
      <c r="B284" s="112"/>
      <c r="C284" s="112"/>
      <c r="D284" s="112"/>
      <c r="E284" s="112"/>
      <c r="F284" s="112"/>
      <c r="G284" s="112"/>
      <c r="H284" s="112"/>
      <c r="I284" s="112"/>
      <c r="J284" s="112"/>
      <c r="K284" s="112"/>
      <c r="L284" s="113"/>
      <c r="M284" s="112"/>
      <c r="N284" s="112"/>
      <c r="O284" s="112"/>
      <c r="P284" s="112"/>
      <c r="Q284" s="112"/>
      <c r="R284" s="112"/>
      <c r="S284" s="112"/>
      <c r="T284" s="112"/>
      <c r="U284" s="114"/>
      <c r="V284" s="112"/>
      <c r="W284" s="112"/>
    </row>
    <row r="285" spans="2:23">
      <c r="B285" s="112"/>
      <c r="C285" s="112"/>
      <c r="D285" s="112"/>
      <c r="E285" s="112"/>
      <c r="F285" s="112"/>
      <c r="G285" s="112"/>
      <c r="H285" s="112"/>
      <c r="I285" s="112"/>
      <c r="J285" s="112"/>
      <c r="K285" s="112"/>
      <c r="L285" s="113"/>
      <c r="M285" s="112"/>
      <c r="N285" s="112"/>
      <c r="O285" s="112"/>
      <c r="P285" s="112"/>
      <c r="Q285" s="112"/>
      <c r="R285" s="112"/>
      <c r="S285" s="112"/>
      <c r="T285" s="112"/>
      <c r="U285" s="114"/>
      <c r="V285" s="112"/>
      <c r="W285" s="112"/>
    </row>
    <row r="286" spans="2:23">
      <c r="B286" s="112"/>
      <c r="C286" s="112"/>
      <c r="D286" s="112"/>
      <c r="E286" s="112"/>
      <c r="F286" s="112"/>
      <c r="G286" s="112"/>
      <c r="H286" s="112"/>
      <c r="I286" s="112"/>
      <c r="J286" s="112"/>
      <c r="K286" s="112"/>
      <c r="L286" s="113"/>
      <c r="M286" s="112"/>
      <c r="N286" s="112"/>
      <c r="O286" s="112"/>
      <c r="P286" s="112"/>
      <c r="Q286" s="112"/>
      <c r="R286" s="112"/>
      <c r="S286" s="112"/>
      <c r="T286" s="112"/>
      <c r="U286" s="114"/>
      <c r="V286" s="112"/>
      <c r="W286" s="112"/>
    </row>
    <row r="287" spans="2:23">
      <c r="B287" s="112"/>
      <c r="C287" s="112"/>
      <c r="D287" s="112"/>
      <c r="E287" s="112"/>
      <c r="F287" s="112"/>
      <c r="G287" s="112"/>
      <c r="H287" s="112"/>
      <c r="I287" s="112"/>
      <c r="J287" s="112"/>
      <c r="K287" s="112"/>
      <c r="L287" s="113"/>
      <c r="M287" s="112"/>
      <c r="N287" s="112"/>
      <c r="O287" s="112"/>
      <c r="P287" s="112"/>
      <c r="Q287" s="112"/>
      <c r="R287" s="112"/>
      <c r="S287" s="112"/>
      <c r="T287" s="112"/>
      <c r="U287" s="114"/>
      <c r="V287" s="112"/>
      <c r="W287" s="112"/>
    </row>
    <row r="288" spans="2:23">
      <c r="B288" s="112"/>
      <c r="C288" s="112"/>
      <c r="D288" s="112"/>
      <c r="E288" s="112"/>
      <c r="F288" s="112"/>
      <c r="G288" s="112"/>
      <c r="H288" s="112"/>
      <c r="I288" s="112"/>
      <c r="J288" s="112"/>
      <c r="K288" s="112"/>
      <c r="L288" s="113"/>
      <c r="M288" s="112"/>
      <c r="N288" s="112"/>
      <c r="O288" s="112"/>
      <c r="P288" s="112"/>
      <c r="Q288" s="112"/>
      <c r="R288" s="112"/>
      <c r="S288" s="112"/>
      <c r="T288" s="112"/>
      <c r="U288" s="114"/>
      <c r="V288" s="112"/>
      <c r="W288" s="112"/>
    </row>
    <row r="289" spans="2:23">
      <c r="B289" s="112"/>
      <c r="C289" s="112"/>
      <c r="D289" s="112"/>
      <c r="E289" s="112"/>
      <c r="F289" s="112"/>
      <c r="G289" s="112"/>
      <c r="H289" s="112"/>
      <c r="I289" s="112"/>
      <c r="J289" s="112"/>
      <c r="K289" s="112"/>
      <c r="L289" s="113"/>
      <c r="M289" s="112"/>
      <c r="N289" s="112"/>
      <c r="O289" s="112"/>
      <c r="P289" s="112"/>
      <c r="Q289" s="112"/>
      <c r="R289" s="112"/>
      <c r="S289" s="112"/>
      <c r="T289" s="112"/>
      <c r="U289" s="114"/>
      <c r="V289" s="112"/>
      <c r="W289" s="112"/>
    </row>
    <row r="290" spans="2:23">
      <c r="B290" s="112"/>
      <c r="C290" s="112"/>
      <c r="D290" s="112"/>
      <c r="E290" s="112"/>
      <c r="F290" s="112"/>
      <c r="G290" s="112"/>
      <c r="H290" s="112"/>
      <c r="I290" s="112"/>
      <c r="J290" s="112"/>
      <c r="K290" s="112"/>
      <c r="L290" s="113"/>
      <c r="M290" s="112"/>
      <c r="N290" s="112"/>
      <c r="O290" s="112"/>
      <c r="P290" s="112"/>
      <c r="Q290" s="112"/>
      <c r="R290" s="112"/>
      <c r="S290" s="112"/>
      <c r="T290" s="112"/>
      <c r="U290" s="114"/>
      <c r="V290" s="112"/>
      <c r="W290" s="112"/>
    </row>
    <row r="291" spans="2:23">
      <c r="B291" s="112"/>
      <c r="C291" s="112"/>
      <c r="D291" s="112"/>
      <c r="E291" s="112"/>
      <c r="F291" s="112"/>
      <c r="G291" s="112"/>
      <c r="H291" s="112"/>
      <c r="I291" s="112"/>
      <c r="J291" s="112"/>
      <c r="K291" s="112"/>
      <c r="L291" s="113"/>
      <c r="M291" s="112"/>
      <c r="N291" s="112"/>
      <c r="O291" s="112"/>
      <c r="P291" s="112"/>
      <c r="Q291" s="112"/>
      <c r="R291" s="112"/>
      <c r="S291" s="112"/>
      <c r="T291" s="112"/>
      <c r="U291" s="114"/>
      <c r="V291" s="112"/>
      <c r="W291" s="112"/>
    </row>
    <row r="292" spans="2:23">
      <c r="B292" s="112"/>
      <c r="C292" s="112"/>
      <c r="D292" s="112"/>
      <c r="E292" s="112"/>
      <c r="F292" s="112"/>
      <c r="G292" s="112"/>
      <c r="H292" s="112"/>
      <c r="I292" s="112"/>
      <c r="J292" s="112"/>
      <c r="K292" s="112"/>
      <c r="L292" s="113"/>
      <c r="M292" s="112"/>
      <c r="N292" s="112"/>
      <c r="O292" s="112"/>
      <c r="P292" s="112"/>
      <c r="Q292" s="112"/>
      <c r="R292" s="112"/>
      <c r="S292" s="112"/>
      <c r="T292" s="112"/>
      <c r="U292" s="114"/>
      <c r="V292" s="112"/>
      <c r="W292" s="112"/>
    </row>
    <row r="293" spans="2:23">
      <c r="B293" s="112"/>
      <c r="C293" s="112"/>
      <c r="D293" s="112"/>
      <c r="E293" s="112"/>
      <c r="F293" s="112"/>
      <c r="G293" s="112"/>
      <c r="H293" s="112"/>
      <c r="I293" s="112"/>
      <c r="J293" s="112"/>
      <c r="K293" s="112"/>
      <c r="L293" s="113"/>
      <c r="M293" s="112"/>
      <c r="N293" s="112"/>
      <c r="O293" s="112"/>
      <c r="P293" s="112"/>
      <c r="Q293" s="112"/>
      <c r="R293" s="112"/>
      <c r="S293" s="112"/>
      <c r="T293" s="112"/>
      <c r="U293" s="114"/>
      <c r="V293" s="112"/>
      <c r="W293" s="112"/>
    </row>
    <row r="294" spans="2:23">
      <c r="B294" s="112"/>
      <c r="C294" s="112"/>
      <c r="D294" s="112"/>
      <c r="E294" s="112"/>
      <c r="F294" s="112"/>
      <c r="G294" s="112"/>
      <c r="H294" s="112"/>
      <c r="I294" s="112"/>
      <c r="J294" s="112"/>
      <c r="K294" s="112"/>
      <c r="L294" s="113"/>
      <c r="M294" s="112"/>
      <c r="N294" s="112"/>
      <c r="O294" s="112"/>
      <c r="P294" s="112"/>
      <c r="Q294" s="112"/>
      <c r="R294" s="112"/>
      <c r="S294" s="112"/>
      <c r="T294" s="112"/>
      <c r="U294" s="114"/>
      <c r="V294" s="112"/>
      <c r="W294" s="112"/>
    </row>
    <row r="295" spans="2:23">
      <c r="B295" s="112"/>
      <c r="C295" s="112"/>
      <c r="D295" s="112"/>
      <c r="E295" s="112"/>
      <c r="F295" s="112"/>
      <c r="G295" s="112"/>
      <c r="H295" s="112"/>
      <c r="I295" s="112"/>
      <c r="J295" s="112"/>
      <c r="K295" s="112"/>
      <c r="L295" s="113"/>
      <c r="M295" s="112"/>
      <c r="N295" s="112"/>
      <c r="O295" s="112"/>
      <c r="P295" s="112"/>
      <c r="Q295" s="112"/>
      <c r="R295" s="112"/>
      <c r="S295" s="112"/>
      <c r="T295" s="112"/>
      <c r="U295" s="114"/>
      <c r="V295" s="112"/>
      <c r="W295" s="112"/>
    </row>
    <row r="296" spans="2:23">
      <c r="B296" s="112"/>
      <c r="C296" s="112"/>
      <c r="D296" s="112"/>
      <c r="E296" s="112"/>
      <c r="F296" s="112"/>
      <c r="G296" s="112"/>
      <c r="H296" s="112"/>
      <c r="I296" s="112"/>
      <c r="J296" s="112"/>
      <c r="K296" s="112"/>
      <c r="L296" s="113"/>
      <c r="M296" s="112"/>
      <c r="N296" s="112"/>
      <c r="O296" s="112"/>
      <c r="P296" s="112"/>
      <c r="Q296" s="112"/>
      <c r="R296" s="112"/>
      <c r="S296" s="112"/>
      <c r="T296" s="112"/>
      <c r="U296" s="114"/>
      <c r="V296" s="112"/>
      <c r="W296" s="112"/>
    </row>
    <row r="297" spans="2:23">
      <c r="B297" s="112"/>
      <c r="C297" s="112"/>
      <c r="D297" s="112"/>
      <c r="E297" s="112"/>
      <c r="F297" s="112"/>
      <c r="G297" s="112"/>
      <c r="H297" s="112"/>
      <c r="I297" s="112"/>
      <c r="J297" s="112"/>
      <c r="K297" s="112"/>
      <c r="L297" s="113"/>
      <c r="M297" s="112"/>
      <c r="N297" s="112"/>
      <c r="O297" s="112"/>
      <c r="P297" s="112"/>
      <c r="Q297" s="112"/>
      <c r="R297" s="112"/>
      <c r="S297" s="112"/>
      <c r="T297" s="112"/>
      <c r="U297" s="114"/>
      <c r="V297" s="112"/>
      <c r="W297" s="112"/>
    </row>
    <row r="298" spans="2:23">
      <c r="B298" s="112"/>
      <c r="C298" s="112"/>
      <c r="D298" s="112"/>
      <c r="E298" s="112"/>
      <c r="F298" s="112"/>
      <c r="G298" s="112"/>
      <c r="H298" s="112"/>
      <c r="I298" s="112"/>
      <c r="J298" s="112"/>
      <c r="K298" s="112"/>
      <c r="L298" s="113"/>
      <c r="M298" s="112"/>
      <c r="N298" s="112"/>
      <c r="O298" s="112"/>
      <c r="P298" s="112"/>
      <c r="Q298" s="112"/>
      <c r="R298" s="112"/>
      <c r="S298" s="112"/>
      <c r="T298" s="112"/>
      <c r="U298" s="114"/>
      <c r="V298" s="112"/>
      <c r="W298" s="112"/>
    </row>
    <row r="299" spans="2:23">
      <c r="B299" s="112"/>
      <c r="C299" s="112"/>
      <c r="D299" s="112"/>
      <c r="E299" s="112"/>
      <c r="F299" s="112"/>
      <c r="G299" s="112"/>
      <c r="H299" s="112"/>
      <c r="I299" s="112"/>
      <c r="J299" s="112"/>
      <c r="K299" s="112"/>
      <c r="L299" s="113"/>
      <c r="M299" s="112"/>
      <c r="N299" s="112"/>
      <c r="O299" s="112"/>
      <c r="P299" s="112"/>
      <c r="Q299" s="112"/>
      <c r="R299" s="112"/>
      <c r="S299" s="112"/>
      <c r="T299" s="112"/>
      <c r="U299" s="114"/>
      <c r="V299" s="112"/>
      <c r="W299" s="112"/>
    </row>
    <row r="300" spans="2:23">
      <c r="B300" s="112"/>
      <c r="C300" s="112"/>
      <c r="D300" s="112"/>
      <c r="E300" s="112"/>
      <c r="F300" s="112"/>
      <c r="G300" s="112"/>
      <c r="H300" s="112"/>
      <c r="I300" s="112"/>
      <c r="J300" s="112"/>
      <c r="K300" s="112"/>
      <c r="L300" s="113"/>
      <c r="M300" s="112"/>
      <c r="N300" s="112"/>
      <c r="O300" s="112"/>
      <c r="P300" s="112"/>
      <c r="Q300" s="112"/>
      <c r="R300" s="112"/>
      <c r="S300" s="112"/>
      <c r="T300" s="112"/>
      <c r="U300" s="114"/>
      <c r="V300" s="112"/>
      <c r="W300" s="112"/>
    </row>
    <row r="301" spans="2:23">
      <c r="B301" s="112"/>
      <c r="C301" s="112"/>
      <c r="D301" s="112"/>
      <c r="E301" s="112"/>
      <c r="F301" s="112"/>
      <c r="G301" s="112"/>
      <c r="H301" s="112"/>
      <c r="I301" s="112"/>
      <c r="J301" s="112"/>
      <c r="K301" s="112"/>
      <c r="L301" s="113"/>
      <c r="M301" s="112"/>
      <c r="N301" s="112"/>
      <c r="O301" s="112"/>
      <c r="P301" s="112"/>
      <c r="Q301" s="112"/>
      <c r="R301" s="112"/>
      <c r="S301" s="112"/>
      <c r="T301" s="112"/>
      <c r="U301" s="114"/>
      <c r="V301" s="112"/>
      <c r="W301" s="112"/>
    </row>
    <row r="302" spans="2:23">
      <c r="B302" s="112"/>
      <c r="C302" s="112"/>
      <c r="D302" s="112"/>
      <c r="E302" s="112"/>
      <c r="F302" s="112"/>
      <c r="G302" s="112"/>
      <c r="H302" s="112"/>
      <c r="I302" s="112"/>
      <c r="J302" s="112"/>
      <c r="K302" s="112"/>
      <c r="L302" s="113"/>
      <c r="M302" s="112"/>
      <c r="N302" s="112"/>
      <c r="O302" s="112"/>
      <c r="P302" s="112"/>
      <c r="Q302" s="112"/>
      <c r="R302" s="112"/>
      <c r="S302" s="112"/>
      <c r="T302" s="112"/>
      <c r="U302" s="114"/>
      <c r="V302" s="112"/>
      <c r="W302" s="112"/>
    </row>
    <row r="303" spans="2:23">
      <c r="B303" s="112"/>
      <c r="C303" s="112"/>
      <c r="D303" s="112"/>
      <c r="E303" s="112"/>
      <c r="F303" s="112"/>
      <c r="G303" s="112"/>
      <c r="H303" s="112"/>
      <c r="I303" s="112"/>
      <c r="J303" s="112"/>
      <c r="K303" s="112"/>
      <c r="L303" s="113"/>
      <c r="M303" s="112"/>
      <c r="N303" s="112"/>
      <c r="O303" s="112"/>
      <c r="P303" s="112"/>
      <c r="Q303" s="112"/>
      <c r="R303" s="112"/>
      <c r="S303" s="112"/>
      <c r="T303" s="112"/>
      <c r="U303" s="114"/>
      <c r="V303" s="112"/>
      <c r="W303" s="112"/>
    </row>
    <row r="304" spans="2:23">
      <c r="B304" s="112"/>
      <c r="C304" s="112"/>
      <c r="D304" s="112"/>
      <c r="E304" s="112"/>
      <c r="F304" s="112"/>
      <c r="G304" s="112"/>
      <c r="H304" s="112"/>
      <c r="I304" s="112"/>
      <c r="J304" s="112"/>
      <c r="K304" s="112"/>
      <c r="L304" s="113"/>
      <c r="M304" s="112"/>
      <c r="N304" s="112"/>
      <c r="O304" s="112"/>
      <c r="P304" s="112"/>
      <c r="Q304" s="112"/>
      <c r="R304" s="112"/>
      <c r="S304" s="112"/>
      <c r="T304" s="112"/>
      <c r="U304" s="114"/>
      <c r="V304" s="112"/>
      <c r="W304" s="112"/>
    </row>
    <row r="305" spans="2:23">
      <c r="B305" s="112"/>
      <c r="C305" s="112"/>
      <c r="D305" s="112"/>
      <c r="E305" s="112"/>
      <c r="F305" s="112"/>
      <c r="G305" s="112"/>
      <c r="H305" s="112"/>
      <c r="I305" s="112"/>
      <c r="J305" s="112"/>
      <c r="K305" s="112"/>
      <c r="L305" s="113"/>
      <c r="M305" s="112"/>
      <c r="N305" s="112"/>
      <c r="O305" s="112"/>
      <c r="P305" s="112"/>
      <c r="Q305" s="112"/>
      <c r="R305" s="112"/>
      <c r="S305" s="112"/>
      <c r="T305" s="112"/>
      <c r="U305" s="114"/>
      <c r="V305" s="112"/>
      <c r="W305" s="112"/>
    </row>
    <row r="306" spans="2:23">
      <c r="B306" s="112"/>
      <c r="C306" s="112"/>
      <c r="D306" s="112"/>
      <c r="E306" s="112"/>
      <c r="F306" s="112"/>
      <c r="G306" s="112"/>
      <c r="H306" s="112"/>
      <c r="I306" s="112"/>
      <c r="J306" s="112"/>
      <c r="K306" s="112"/>
      <c r="L306" s="113"/>
      <c r="M306" s="112"/>
      <c r="N306" s="112"/>
      <c r="O306" s="112"/>
      <c r="P306" s="112"/>
      <c r="Q306" s="112"/>
      <c r="R306" s="112"/>
      <c r="S306" s="112"/>
      <c r="T306" s="112"/>
      <c r="U306" s="114"/>
      <c r="V306" s="112"/>
      <c r="W306" s="112"/>
    </row>
    <row r="307" spans="2:23">
      <c r="B307" s="112"/>
      <c r="C307" s="112"/>
      <c r="D307" s="112"/>
      <c r="E307" s="112"/>
      <c r="F307" s="112"/>
      <c r="G307" s="112"/>
      <c r="H307" s="112"/>
      <c r="I307" s="112"/>
      <c r="J307" s="112"/>
      <c r="K307" s="112"/>
      <c r="L307" s="113"/>
      <c r="M307" s="112"/>
      <c r="N307" s="112"/>
      <c r="O307" s="112"/>
      <c r="P307" s="112"/>
      <c r="Q307" s="112"/>
      <c r="R307" s="112"/>
      <c r="S307" s="112"/>
      <c r="T307" s="112"/>
      <c r="U307" s="114"/>
      <c r="V307" s="112"/>
      <c r="W307" s="112"/>
    </row>
    <row r="308" spans="2:23"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13"/>
      <c r="M308" s="112"/>
      <c r="N308" s="112"/>
      <c r="O308" s="112"/>
      <c r="P308" s="112"/>
      <c r="Q308" s="112"/>
      <c r="R308" s="112"/>
      <c r="S308" s="112"/>
      <c r="T308" s="112"/>
      <c r="U308" s="114"/>
      <c r="V308" s="112"/>
      <c r="W308" s="112"/>
    </row>
    <row r="309" spans="2:23">
      <c r="B309" s="112"/>
      <c r="C309" s="112"/>
      <c r="D309" s="112"/>
      <c r="E309" s="112"/>
      <c r="F309" s="112"/>
      <c r="G309" s="112"/>
      <c r="H309" s="112"/>
      <c r="I309" s="112"/>
      <c r="J309" s="112"/>
      <c r="K309" s="112"/>
      <c r="L309" s="113"/>
      <c r="M309" s="112"/>
      <c r="N309" s="112"/>
      <c r="O309" s="112"/>
      <c r="P309" s="112"/>
      <c r="Q309" s="112"/>
      <c r="R309" s="112"/>
      <c r="S309" s="112"/>
      <c r="T309" s="112"/>
      <c r="U309" s="114"/>
      <c r="V309" s="112"/>
      <c r="W309" s="112"/>
    </row>
    <row r="310" spans="2:23">
      <c r="B310" s="112"/>
      <c r="C310" s="112"/>
      <c r="D310" s="112"/>
      <c r="E310" s="112"/>
      <c r="F310" s="112"/>
      <c r="G310" s="112"/>
      <c r="H310" s="112"/>
      <c r="I310" s="112"/>
      <c r="J310" s="112"/>
      <c r="K310" s="112"/>
      <c r="L310" s="113"/>
      <c r="M310" s="112"/>
      <c r="N310" s="112"/>
      <c r="O310" s="112"/>
      <c r="P310" s="112"/>
      <c r="Q310" s="112"/>
      <c r="R310" s="112"/>
      <c r="S310" s="112"/>
      <c r="T310" s="112"/>
      <c r="U310" s="114"/>
      <c r="V310" s="112"/>
      <c r="W310" s="112"/>
    </row>
    <row r="311" spans="2:23">
      <c r="B311" s="112"/>
      <c r="C311" s="112"/>
      <c r="D311" s="112"/>
      <c r="E311" s="112"/>
      <c r="F311" s="112"/>
      <c r="G311" s="112"/>
      <c r="H311" s="112"/>
      <c r="I311" s="112"/>
      <c r="J311" s="112"/>
      <c r="K311" s="112"/>
      <c r="L311" s="113"/>
      <c r="M311" s="112"/>
      <c r="N311" s="112"/>
      <c r="O311" s="112"/>
      <c r="P311" s="112"/>
      <c r="Q311" s="112"/>
      <c r="R311" s="112"/>
      <c r="S311" s="112"/>
      <c r="T311" s="112"/>
      <c r="U311" s="114"/>
      <c r="V311" s="112"/>
      <c r="W311" s="112"/>
    </row>
    <row r="312" spans="2:23">
      <c r="B312" s="112"/>
      <c r="C312" s="112"/>
      <c r="D312" s="112"/>
      <c r="E312" s="112"/>
      <c r="F312" s="112"/>
      <c r="G312" s="112"/>
      <c r="H312" s="112"/>
      <c r="I312" s="112"/>
      <c r="J312" s="112"/>
      <c r="K312" s="112"/>
      <c r="L312" s="113"/>
      <c r="M312" s="112"/>
      <c r="N312" s="112"/>
      <c r="O312" s="112"/>
      <c r="P312" s="112"/>
      <c r="Q312" s="112"/>
      <c r="R312" s="112"/>
      <c r="S312" s="112"/>
      <c r="T312" s="112"/>
      <c r="U312" s="114"/>
      <c r="V312" s="112"/>
      <c r="W312" s="112"/>
    </row>
    <row r="313" spans="2:23">
      <c r="B313" s="112"/>
      <c r="C313" s="112"/>
      <c r="D313" s="112"/>
      <c r="E313" s="112"/>
      <c r="F313" s="112"/>
      <c r="G313" s="112"/>
      <c r="H313" s="112"/>
      <c r="I313" s="112"/>
      <c r="J313" s="112"/>
      <c r="K313" s="112"/>
      <c r="L313" s="113"/>
      <c r="M313" s="112"/>
      <c r="N313" s="112"/>
      <c r="O313" s="112"/>
      <c r="P313" s="112"/>
      <c r="Q313" s="112"/>
      <c r="R313" s="112"/>
      <c r="S313" s="112"/>
      <c r="T313" s="112"/>
      <c r="U313" s="114"/>
      <c r="V313" s="112"/>
      <c r="W313" s="112"/>
    </row>
    <row r="314" spans="2:23">
      <c r="B314" s="112"/>
      <c r="C314" s="112"/>
      <c r="D314" s="112"/>
      <c r="E314" s="112"/>
      <c r="F314" s="112"/>
      <c r="G314" s="112"/>
      <c r="H314" s="112"/>
      <c r="I314" s="112"/>
      <c r="J314" s="112"/>
      <c r="K314" s="112"/>
      <c r="L314" s="113"/>
      <c r="M314" s="112"/>
      <c r="N314" s="112"/>
      <c r="O314" s="112"/>
      <c r="P314" s="112"/>
      <c r="Q314" s="112"/>
      <c r="R314" s="112"/>
      <c r="S314" s="112"/>
      <c r="T314" s="112"/>
      <c r="U314" s="114"/>
      <c r="V314" s="112"/>
      <c r="W314" s="112"/>
    </row>
    <row r="315" spans="2:23">
      <c r="B315" s="112"/>
      <c r="C315" s="112"/>
      <c r="D315" s="112"/>
      <c r="E315" s="112"/>
      <c r="F315" s="112"/>
      <c r="G315" s="112"/>
      <c r="H315" s="112"/>
      <c r="I315" s="112"/>
      <c r="J315" s="112"/>
      <c r="K315" s="112"/>
      <c r="L315" s="113"/>
      <c r="M315" s="112"/>
      <c r="N315" s="112"/>
      <c r="O315" s="112"/>
      <c r="P315" s="112"/>
      <c r="Q315" s="112"/>
      <c r="R315" s="112"/>
      <c r="S315" s="112"/>
      <c r="T315" s="112"/>
      <c r="U315" s="114"/>
      <c r="V315" s="112"/>
      <c r="W315" s="112"/>
    </row>
    <row r="316" spans="2:23">
      <c r="B316" s="112"/>
      <c r="C316" s="112"/>
      <c r="D316" s="112"/>
      <c r="E316" s="112"/>
      <c r="F316" s="112"/>
      <c r="G316" s="112"/>
      <c r="H316" s="112"/>
      <c r="I316" s="112"/>
      <c r="J316" s="112"/>
      <c r="K316" s="112"/>
      <c r="L316" s="113"/>
      <c r="M316" s="112"/>
      <c r="N316" s="112"/>
      <c r="O316" s="112"/>
      <c r="P316" s="112"/>
      <c r="Q316" s="112"/>
      <c r="R316" s="112"/>
      <c r="S316" s="112"/>
      <c r="T316" s="112"/>
      <c r="U316" s="114"/>
      <c r="V316" s="112"/>
      <c r="W316" s="112"/>
    </row>
    <row r="317" spans="2:23">
      <c r="B317" s="112"/>
      <c r="C317" s="112"/>
      <c r="D317" s="112"/>
      <c r="E317" s="112"/>
      <c r="F317" s="112"/>
      <c r="G317" s="112"/>
      <c r="H317" s="112"/>
      <c r="I317" s="112"/>
      <c r="J317" s="112"/>
      <c r="K317" s="112"/>
      <c r="L317" s="113"/>
      <c r="M317" s="112"/>
      <c r="N317" s="112"/>
      <c r="O317" s="112"/>
      <c r="P317" s="112"/>
      <c r="Q317" s="112"/>
      <c r="R317" s="112"/>
      <c r="S317" s="112"/>
      <c r="T317" s="112"/>
      <c r="U317" s="114"/>
      <c r="V317" s="112"/>
      <c r="W317" s="112"/>
    </row>
    <row r="318" spans="2:23">
      <c r="B318" s="112"/>
      <c r="C318" s="112"/>
      <c r="D318" s="112"/>
      <c r="E318" s="112"/>
      <c r="F318" s="112"/>
      <c r="G318" s="112"/>
      <c r="H318" s="112"/>
      <c r="I318" s="112"/>
      <c r="J318" s="112"/>
      <c r="K318" s="112"/>
      <c r="L318" s="113"/>
      <c r="M318" s="112"/>
      <c r="N318" s="112"/>
      <c r="O318" s="112"/>
      <c r="P318" s="112"/>
      <c r="Q318" s="112"/>
      <c r="R318" s="112"/>
      <c r="S318" s="112"/>
      <c r="T318" s="112"/>
      <c r="U318" s="114"/>
      <c r="V318" s="112"/>
      <c r="W318" s="112"/>
    </row>
    <row r="319" spans="2:23">
      <c r="B319" s="112"/>
      <c r="C319" s="112"/>
      <c r="D319" s="112"/>
      <c r="E319" s="112"/>
      <c r="F319" s="112"/>
      <c r="G319" s="112"/>
      <c r="H319" s="112"/>
      <c r="I319" s="112"/>
      <c r="J319" s="112"/>
      <c r="K319" s="112"/>
      <c r="L319" s="113"/>
      <c r="M319" s="112"/>
      <c r="N319" s="112"/>
      <c r="O319" s="112"/>
      <c r="P319" s="112"/>
      <c r="Q319" s="112"/>
      <c r="R319" s="112"/>
      <c r="S319" s="112"/>
      <c r="T319" s="112"/>
      <c r="U319" s="114"/>
      <c r="V319" s="112"/>
      <c r="W319" s="112"/>
    </row>
    <row r="320" spans="2:23">
      <c r="B320" s="112"/>
      <c r="C320" s="112"/>
      <c r="D320" s="112"/>
      <c r="E320" s="112"/>
      <c r="F320" s="112"/>
      <c r="G320" s="112"/>
      <c r="H320" s="112"/>
      <c r="I320" s="112"/>
      <c r="J320" s="112"/>
      <c r="K320" s="112"/>
      <c r="L320" s="113"/>
      <c r="M320" s="112"/>
      <c r="N320" s="112"/>
      <c r="O320" s="112"/>
      <c r="P320" s="112"/>
      <c r="Q320" s="112"/>
      <c r="R320" s="112"/>
      <c r="S320" s="112"/>
      <c r="T320" s="112"/>
      <c r="U320" s="114"/>
      <c r="V320" s="112"/>
      <c r="W320" s="112"/>
    </row>
    <row r="321" spans="2:23">
      <c r="B321" s="112"/>
      <c r="C321" s="112"/>
      <c r="D321" s="112"/>
      <c r="E321" s="112"/>
      <c r="F321" s="112"/>
      <c r="G321" s="112"/>
      <c r="H321" s="112"/>
      <c r="I321" s="112"/>
      <c r="J321" s="112"/>
      <c r="K321" s="112"/>
      <c r="L321" s="113"/>
      <c r="M321" s="112"/>
      <c r="N321" s="112"/>
      <c r="O321" s="112"/>
      <c r="P321" s="112"/>
      <c r="Q321" s="112"/>
      <c r="R321" s="112"/>
      <c r="S321" s="112"/>
      <c r="T321" s="112"/>
      <c r="U321" s="114"/>
      <c r="V321" s="112"/>
      <c r="W321" s="112"/>
    </row>
    <row r="322" spans="2:23">
      <c r="B322" s="112"/>
      <c r="C322" s="112"/>
      <c r="D322" s="112"/>
      <c r="E322" s="112"/>
      <c r="F322" s="112"/>
      <c r="G322" s="112"/>
      <c r="H322" s="112"/>
      <c r="I322" s="112"/>
      <c r="J322" s="112"/>
      <c r="K322" s="112"/>
      <c r="L322" s="113"/>
      <c r="M322" s="112"/>
      <c r="N322" s="112"/>
      <c r="O322" s="112"/>
      <c r="P322" s="112"/>
      <c r="Q322" s="112"/>
      <c r="R322" s="112"/>
      <c r="S322" s="112"/>
      <c r="T322" s="112"/>
      <c r="U322" s="114"/>
      <c r="V322" s="112"/>
      <c r="W322" s="112"/>
    </row>
    <row r="323" spans="2:23">
      <c r="B323" s="112"/>
      <c r="C323" s="112"/>
      <c r="D323" s="112"/>
      <c r="E323" s="112"/>
      <c r="F323" s="112"/>
      <c r="G323" s="112"/>
      <c r="H323" s="112"/>
      <c r="I323" s="112"/>
      <c r="J323" s="112"/>
      <c r="K323" s="112"/>
      <c r="L323" s="113"/>
      <c r="M323" s="112"/>
      <c r="N323" s="112"/>
      <c r="O323" s="112"/>
      <c r="P323" s="112"/>
      <c r="Q323" s="112"/>
      <c r="R323" s="112"/>
      <c r="S323" s="112"/>
      <c r="T323" s="112"/>
      <c r="U323" s="114"/>
      <c r="V323" s="112"/>
      <c r="W323" s="112"/>
    </row>
    <row r="324" spans="2:23">
      <c r="B324" s="112"/>
      <c r="C324" s="112"/>
      <c r="D324" s="112"/>
      <c r="E324" s="112"/>
      <c r="F324" s="112"/>
      <c r="G324" s="112"/>
      <c r="H324" s="112"/>
      <c r="I324" s="112"/>
      <c r="J324" s="112"/>
      <c r="K324" s="112"/>
      <c r="L324" s="113"/>
      <c r="M324" s="112"/>
      <c r="N324" s="112"/>
      <c r="O324" s="112"/>
      <c r="P324" s="112"/>
      <c r="Q324" s="112"/>
      <c r="R324" s="112"/>
      <c r="S324" s="112"/>
      <c r="T324" s="112"/>
      <c r="U324" s="114"/>
      <c r="V324" s="112"/>
      <c r="W324" s="112"/>
    </row>
    <row r="325" spans="2:23">
      <c r="B325" s="112"/>
      <c r="C325" s="112"/>
      <c r="D325" s="112"/>
      <c r="E325" s="112"/>
      <c r="F325" s="112"/>
      <c r="G325" s="112"/>
      <c r="H325" s="112"/>
      <c r="I325" s="112"/>
      <c r="J325" s="112"/>
      <c r="K325" s="112"/>
      <c r="L325" s="113"/>
      <c r="M325" s="112"/>
      <c r="N325" s="112"/>
      <c r="O325" s="112"/>
      <c r="P325" s="112"/>
      <c r="Q325" s="112"/>
      <c r="R325" s="112"/>
      <c r="S325" s="112"/>
      <c r="T325" s="112"/>
      <c r="U325" s="114"/>
      <c r="V325" s="112"/>
      <c r="W325" s="112"/>
    </row>
    <row r="326" spans="2:23">
      <c r="B326" s="112"/>
      <c r="C326" s="112"/>
      <c r="D326" s="112"/>
      <c r="E326" s="112"/>
      <c r="F326" s="112"/>
      <c r="G326" s="112"/>
      <c r="H326" s="112"/>
      <c r="I326" s="112"/>
      <c r="J326" s="112"/>
      <c r="K326" s="112"/>
      <c r="L326" s="113"/>
      <c r="M326" s="112"/>
      <c r="N326" s="112"/>
      <c r="O326" s="112"/>
      <c r="P326" s="112"/>
      <c r="Q326" s="112"/>
      <c r="R326" s="112"/>
      <c r="S326" s="112"/>
      <c r="T326" s="112"/>
      <c r="U326" s="114"/>
      <c r="V326" s="112"/>
      <c r="W326" s="112"/>
    </row>
    <row r="327" spans="2:23">
      <c r="B327" s="112"/>
      <c r="C327" s="112"/>
      <c r="D327" s="112"/>
      <c r="E327" s="112"/>
      <c r="F327" s="112"/>
      <c r="G327" s="112"/>
      <c r="H327" s="112"/>
      <c r="I327" s="112"/>
      <c r="J327" s="112"/>
      <c r="K327" s="112"/>
      <c r="L327" s="113"/>
      <c r="M327" s="112"/>
      <c r="N327" s="112"/>
      <c r="O327" s="112"/>
      <c r="P327" s="112"/>
      <c r="Q327" s="112"/>
      <c r="R327" s="112"/>
      <c r="S327" s="112"/>
      <c r="T327" s="112"/>
      <c r="U327" s="114"/>
      <c r="V327" s="112"/>
      <c r="W327" s="112"/>
    </row>
    <row r="328" spans="2:23">
      <c r="B328" s="112"/>
      <c r="C328" s="112"/>
      <c r="D328" s="112"/>
      <c r="E328" s="112"/>
      <c r="F328" s="112"/>
      <c r="G328" s="112"/>
      <c r="H328" s="112"/>
      <c r="I328" s="112"/>
      <c r="J328" s="112"/>
      <c r="K328" s="112"/>
      <c r="L328" s="113"/>
      <c r="M328" s="112"/>
      <c r="N328" s="112"/>
      <c r="O328" s="112"/>
      <c r="P328" s="112"/>
      <c r="Q328" s="112"/>
      <c r="R328" s="112"/>
      <c r="S328" s="112"/>
      <c r="T328" s="112"/>
      <c r="U328" s="114"/>
      <c r="V328" s="112"/>
      <c r="W328" s="112"/>
    </row>
    <row r="329" spans="2:23">
      <c r="B329" s="112"/>
      <c r="C329" s="112"/>
      <c r="D329" s="112"/>
      <c r="E329" s="112"/>
      <c r="F329" s="112"/>
      <c r="G329" s="112"/>
      <c r="H329" s="112"/>
      <c r="I329" s="112"/>
      <c r="J329" s="112"/>
      <c r="K329" s="112"/>
      <c r="L329" s="113"/>
      <c r="M329" s="112"/>
      <c r="N329" s="112"/>
      <c r="O329" s="112"/>
      <c r="P329" s="112"/>
      <c r="Q329" s="112"/>
      <c r="R329" s="112"/>
      <c r="S329" s="112"/>
      <c r="T329" s="112"/>
      <c r="U329" s="114"/>
      <c r="V329" s="112"/>
      <c r="W329" s="112"/>
    </row>
    <row r="330" spans="2:23">
      <c r="B330" s="112"/>
      <c r="C330" s="112"/>
      <c r="D330" s="112"/>
      <c r="E330" s="112"/>
      <c r="F330" s="112"/>
      <c r="G330" s="112"/>
      <c r="H330" s="112"/>
      <c r="I330" s="112"/>
      <c r="J330" s="112"/>
      <c r="K330" s="112"/>
      <c r="L330" s="113"/>
      <c r="M330" s="112"/>
      <c r="N330" s="112"/>
      <c r="O330" s="112"/>
      <c r="P330" s="112"/>
      <c r="Q330" s="112"/>
      <c r="R330" s="112"/>
      <c r="S330" s="112"/>
      <c r="T330" s="112"/>
      <c r="U330" s="114"/>
      <c r="V330" s="112"/>
      <c r="W330" s="112"/>
    </row>
    <row r="331" spans="2:23">
      <c r="B331" s="112"/>
      <c r="C331" s="112"/>
      <c r="D331" s="112"/>
      <c r="E331" s="112"/>
      <c r="F331" s="112"/>
      <c r="G331" s="112"/>
      <c r="H331" s="112"/>
      <c r="I331" s="112"/>
      <c r="J331" s="112"/>
      <c r="K331" s="112"/>
      <c r="L331" s="113"/>
      <c r="M331" s="112"/>
      <c r="N331" s="112"/>
      <c r="O331" s="112"/>
      <c r="P331" s="112"/>
      <c r="Q331" s="112"/>
      <c r="R331" s="112"/>
      <c r="S331" s="112"/>
      <c r="T331" s="112"/>
      <c r="U331" s="114"/>
      <c r="V331" s="112"/>
      <c r="W331" s="112"/>
    </row>
    <row r="332" spans="2:23">
      <c r="B332" s="112"/>
      <c r="C332" s="112"/>
      <c r="D332" s="112"/>
      <c r="E332" s="112"/>
      <c r="F332" s="112"/>
      <c r="G332" s="112"/>
      <c r="H332" s="112"/>
      <c r="I332" s="112"/>
      <c r="J332" s="112"/>
      <c r="K332" s="112"/>
      <c r="L332" s="113"/>
      <c r="M332" s="112"/>
      <c r="N332" s="112"/>
      <c r="O332" s="112"/>
      <c r="P332" s="112"/>
      <c r="Q332" s="112"/>
      <c r="R332" s="112"/>
      <c r="S332" s="112"/>
      <c r="T332" s="112"/>
      <c r="U332" s="114"/>
      <c r="V332" s="112"/>
      <c r="W332" s="112"/>
    </row>
    <row r="333" spans="2:23">
      <c r="B333" s="112"/>
      <c r="C333" s="112"/>
      <c r="D333" s="112"/>
      <c r="E333" s="112"/>
      <c r="F333" s="112"/>
      <c r="G333" s="112"/>
      <c r="H333" s="112"/>
      <c r="I333" s="112"/>
      <c r="J333" s="112"/>
      <c r="K333" s="112"/>
      <c r="L333" s="113"/>
      <c r="M333" s="112"/>
      <c r="N333" s="112"/>
      <c r="O333" s="112"/>
      <c r="P333" s="112"/>
      <c r="Q333" s="112"/>
      <c r="R333" s="112"/>
      <c r="S333" s="112"/>
      <c r="T333" s="112"/>
      <c r="U333" s="114"/>
      <c r="V333" s="112"/>
      <c r="W333" s="112"/>
    </row>
    <row r="334" spans="2:23">
      <c r="B334" s="112"/>
      <c r="C334" s="112"/>
      <c r="D334" s="112"/>
      <c r="E334" s="112"/>
      <c r="F334" s="112"/>
      <c r="G334" s="112"/>
      <c r="H334" s="112"/>
      <c r="I334" s="112"/>
      <c r="J334" s="112"/>
      <c r="K334" s="112"/>
      <c r="L334" s="113"/>
      <c r="M334" s="112"/>
      <c r="N334" s="112"/>
      <c r="O334" s="112"/>
      <c r="P334" s="112"/>
      <c r="Q334" s="112"/>
      <c r="R334" s="112"/>
      <c r="S334" s="112"/>
      <c r="T334" s="112"/>
      <c r="U334" s="114"/>
      <c r="V334" s="112"/>
      <c r="W334" s="112"/>
    </row>
    <row r="335" spans="2:23">
      <c r="B335" s="112"/>
      <c r="C335" s="112"/>
      <c r="D335" s="112"/>
      <c r="E335" s="112"/>
      <c r="F335" s="112"/>
      <c r="G335" s="112"/>
      <c r="H335" s="112"/>
      <c r="I335" s="112"/>
      <c r="J335" s="112"/>
      <c r="K335" s="112"/>
      <c r="L335" s="113"/>
      <c r="M335" s="112"/>
      <c r="N335" s="112"/>
      <c r="O335" s="112"/>
      <c r="P335" s="112"/>
      <c r="Q335" s="112"/>
      <c r="R335" s="112"/>
      <c r="S335" s="112"/>
      <c r="T335" s="112"/>
      <c r="U335" s="114"/>
      <c r="V335" s="112"/>
      <c r="W335" s="112"/>
    </row>
    <row r="336" spans="2:23">
      <c r="B336" s="112"/>
      <c r="C336" s="112"/>
      <c r="D336" s="112"/>
      <c r="E336" s="112"/>
      <c r="F336" s="112"/>
      <c r="G336" s="112"/>
      <c r="H336" s="112"/>
      <c r="I336" s="112"/>
      <c r="J336" s="112"/>
      <c r="K336" s="112"/>
      <c r="L336" s="113"/>
      <c r="M336" s="112"/>
      <c r="N336" s="112"/>
      <c r="O336" s="112"/>
      <c r="P336" s="112"/>
      <c r="Q336" s="112"/>
      <c r="R336" s="112"/>
      <c r="S336" s="112"/>
      <c r="T336" s="112"/>
      <c r="U336" s="114"/>
      <c r="V336" s="112"/>
      <c r="W336" s="112"/>
    </row>
    <row r="337" spans="2:23">
      <c r="B337" s="112"/>
      <c r="C337" s="112"/>
      <c r="D337" s="112"/>
      <c r="E337" s="112"/>
      <c r="F337" s="112"/>
      <c r="G337" s="112"/>
      <c r="H337" s="112"/>
      <c r="I337" s="112"/>
      <c r="J337" s="112"/>
      <c r="K337" s="112"/>
      <c r="L337" s="113"/>
      <c r="M337" s="112"/>
      <c r="N337" s="112"/>
      <c r="O337" s="112"/>
      <c r="P337" s="112"/>
      <c r="Q337" s="112"/>
      <c r="R337" s="112"/>
      <c r="S337" s="112"/>
      <c r="T337" s="112"/>
      <c r="U337" s="114"/>
      <c r="V337" s="112"/>
      <c r="W337" s="112"/>
    </row>
    <row r="338" spans="2:23">
      <c r="B338" s="112"/>
      <c r="C338" s="112"/>
      <c r="D338" s="112"/>
      <c r="E338" s="112"/>
      <c r="F338" s="112"/>
      <c r="G338" s="112"/>
      <c r="H338" s="112"/>
      <c r="I338" s="112"/>
      <c r="J338" s="112"/>
      <c r="K338" s="112"/>
      <c r="L338" s="113"/>
      <c r="M338" s="112"/>
      <c r="N338" s="112"/>
      <c r="O338" s="112"/>
      <c r="P338" s="112"/>
      <c r="Q338" s="112"/>
      <c r="R338" s="112"/>
      <c r="S338" s="112"/>
      <c r="T338" s="112"/>
      <c r="U338" s="114"/>
      <c r="V338" s="112"/>
      <c r="W338" s="112"/>
    </row>
    <row r="339" spans="2:23">
      <c r="B339" s="112"/>
      <c r="C339" s="112"/>
      <c r="D339" s="112"/>
      <c r="E339" s="112"/>
      <c r="F339" s="112"/>
      <c r="G339" s="112"/>
      <c r="H339" s="112"/>
      <c r="I339" s="112"/>
      <c r="J339" s="112"/>
      <c r="K339" s="112"/>
      <c r="L339" s="113"/>
      <c r="M339" s="112"/>
      <c r="N339" s="112"/>
      <c r="O339" s="112"/>
      <c r="P339" s="112"/>
      <c r="Q339" s="112"/>
      <c r="R339" s="112"/>
      <c r="S339" s="112"/>
      <c r="T339" s="112"/>
      <c r="U339" s="114"/>
      <c r="V339" s="112"/>
      <c r="W339" s="112"/>
    </row>
    <row r="340" spans="2:23">
      <c r="B340" s="112"/>
      <c r="C340" s="112"/>
      <c r="D340" s="112"/>
      <c r="E340" s="112"/>
      <c r="F340" s="112"/>
      <c r="G340" s="112"/>
      <c r="H340" s="112"/>
      <c r="I340" s="112"/>
      <c r="J340" s="112"/>
      <c r="K340" s="112"/>
      <c r="L340" s="113"/>
      <c r="M340" s="112"/>
      <c r="N340" s="112"/>
      <c r="O340" s="112"/>
      <c r="P340" s="112"/>
      <c r="Q340" s="112"/>
      <c r="R340" s="112"/>
      <c r="S340" s="112"/>
      <c r="T340" s="112"/>
      <c r="U340" s="114"/>
      <c r="V340" s="112"/>
      <c r="W340" s="112"/>
    </row>
    <row r="341" spans="2:23">
      <c r="B341" s="112"/>
      <c r="C341" s="112"/>
      <c r="D341" s="112"/>
      <c r="E341" s="112"/>
      <c r="F341" s="112"/>
      <c r="G341" s="112"/>
      <c r="H341" s="112"/>
      <c r="I341" s="112"/>
      <c r="J341" s="112"/>
      <c r="K341" s="112"/>
      <c r="L341" s="113"/>
      <c r="M341" s="112"/>
      <c r="N341" s="112"/>
      <c r="O341" s="112"/>
      <c r="P341" s="112"/>
      <c r="Q341" s="112"/>
      <c r="R341" s="112"/>
      <c r="S341" s="112"/>
      <c r="T341" s="112"/>
      <c r="U341" s="114"/>
      <c r="V341" s="112"/>
      <c r="W341" s="112"/>
    </row>
    <row r="342" spans="2:23">
      <c r="B342" s="112"/>
      <c r="C342" s="112"/>
      <c r="D342" s="112"/>
      <c r="E342" s="112"/>
      <c r="F342" s="112"/>
      <c r="G342" s="112"/>
      <c r="H342" s="112"/>
      <c r="I342" s="112"/>
      <c r="J342" s="112"/>
      <c r="K342" s="112"/>
      <c r="L342" s="113"/>
      <c r="M342" s="112"/>
      <c r="N342" s="112"/>
      <c r="O342" s="112"/>
      <c r="P342" s="112"/>
      <c r="Q342" s="112"/>
      <c r="R342" s="112"/>
      <c r="S342" s="112"/>
      <c r="T342" s="112"/>
      <c r="U342" s="114"/>
      <c r="V342" s="112"/>
      <c r="W342" s="112"/>
    </row>
    <row r="343" spans="2:23">
      <c r="B343" s="112"/>
      <c r="C343" s="112"/>
      <c r="D343" s="112"/>
      <c r="E343" s="112"/>
      <c r="F343" s="112"/>
      <c r="G343" s="112"/>
      <c r="H343" s="112"/>
      <c r="I343" s="112"/>
      <c r="J343" s="112"/>
      <c r="K343" s="112"/>
      <c r="L343" s="113"/>
      <c r="M343" s="112"/>
      <c r="N343" s="112"/>
      <c r="O343" s="112"/>
      <c r="P343" s="112"/>
      <c r="Q343" s="112"/>
      <c r="R343" s="112"/>
      <c r="S343" s="112"/>
      <c r="T343" s="112"/>
      <c r="U343" s="114"/>
      <c r="V343" s="112"/>
      <c r="W343" s="112"/>
    </row>
    <row r="344" spans="2:23">
      <c r="B344" s="112"/>
      <c r="C344" s="112"/>
      <c r="D344" s="112"/>
      <c r="E344" s="112"/>
      <c r="F344" s="112"/>
      <c r="G344" s="112"/>
      <c r="H344" s="112"/>
      <c r="I344" s="112"/>
      <c r="J344" s="112"/>
      <c r="K344" s="112"/>
      <c r="L344" s="113"/>
      <c r="M344" s="112"/>
      <c r="N344" s="112"/>
      <c r="O344" s="112"/>
      <c r="P344" s="112"/>
      <c r="Q344" s="112"/>
      <c r="R344" s="112"/>
      <c r="S344" s="112"/>
      <c r="T344" s="112"/>
      <c r="U344" s="114"/>
      <c r="V344" s="112"/>
      <c r="W344" s="112"/>
    </row>
    <row r="345" spans="2:23">
      <c r="B345" s="112"/>
      <c r="C345" s="112"/>
      <c r="D345" s="112"/>
      <c r="E345" s="112"/>
      <c r="F345" s="112"/>
      <c r="G345" s="112"/>
      <c r="H345" s="112"/>
      <c r="I345" s="112"/>
      <c r="J345" s="112"/>
      <c r="K345" s="112"/>
      <c r="L345" s="113"/>
      <c r="M345" s="112"/>
      <c r="N345" s="112"/>
      <c r="O345" s="112"/>
      <c r="P345" s="112"/>
      <c r="Q345" s="112"/>
      <c r="R345" s="112"/>
      <c r="S345" s="112"/>
      <c r="T345" s="112"/>
      <c r="U345" s="114"/>
      <c r="V345" s="112"/>
      <c r="W345" s="112"/>
    </row>
    <row r="346" spans="2:23">
      <c r="B346" s="112"/>
      <c r="C346" s="112"/>
      <c r="D346" s="112"/>
      <c r="E346" s="112"/>
      <c r="F346" s="112"/>
      <c r="G346" s="112"/>
      <c r="H346" s="112"/>
      <c r="I346" s="112"/>
      <c r="J346" s="112"/>
      <c r="K346" s="112"/>
      <c r="L346" s="113"/>
      <c r="M346" s="112"/>
      <c r="N346" s="112"/>
      <c r="O346" s="112"/>
      <c r="P346" s="112"/>
      <c r="Q346" s="112"/>
      <c r="R346" s="112"/>
      <c r="S346" s="112"/>
      <c r="T346" s="112"/>
      <c r="U346" s="114"/>
      <c r="V346" s="112"/>
      <c r="W346" s="112"/>
    </row>
    <row r="347" spans="2:23">
      <c r="B347" s="112"/>
      <c r="C347" s="112"/>
      <c r="D347" s="112"/>
      <c r="E347" s="112"/>
      <c r="F347" s="112"/>
      <c r="G347" s="112"/>
      <c r="H347" s="112"/>
      <c r="I347" s="112"/>
      <c r="J347" s="112"/>
      <c r="K347" s="112"/>
      <c r="L347" s="113"/>
      <c r="M347" s="112"/>
      <c r="N347" s="112"/>
      <c r="O347" s="112"/>
      <c r="P347" s="112"/>
      <c r="Q347" s="112"/>
      <c r="R347" s="112"/>
      <c r="S347" s="112"/>
      <c r="T347" s="112"/>
      <c r="U347" s="114"/>
      <c r="V347" s="112"/>
      <c r="W347" s="112"/>
    </row>
    <row r="348" spans="2:23">
      <c r="B348" s="112"/>
      <c r="C348" s="112"/>
      <c r="D348" s="112"/>
      <c r="E348" s="112"/>
      <c r="F348" s="112"/>
      <c r="G348" s="112"/>
      <c r="H348" s="112"/>
      <c r="I348" s="112"/>
      <c r="J348" s="112"/>
      <c r="K348" s="112"/>
      <c r="L348" s="113"/>
      <c r="M348" s="112"/>
      <c r="N348" s="112"/>
      <c r="O348" s="112"/>
      <c r="P348" s="112"/>
      <c r="Q348" s="112"/>
      <c r="R348" s="112"/>
      <c r="S348" s="112"/>
      <c r="T348" s="112"/>
      <c r="U348" s="114"/>
      <c r="V348" s="112"/>
      <c r="W348" s="112"/>
    </row>
    <row r="349" spans="2:23">
      <c r="B349" s="112"/>
      <c r="C349" s="112"/>
      <c r="D349" s="112"/>
      <c r="E349" s="112"/>
      <c r="F349" s="112"/>
      <c r="G349" s="112"/>
      <c r="H349" s="112"/>
      <c r="I349" s="112"/>
      <c r="J349" s="112"/>
      <c r="K349" s="112"/>
      <c r="L349" s="113"/>
      <c r="M349" s="112"/>
      <c r="N349" s="112"/>
      <c r="O349" s="112"/>
      <c r="P349" s="112"/>
      <c r="Q349" s="112"/>
      <c r="R349" s="112"/>
      <c r="S349" s="112"/>
      <c r="T349" s="112"/>
      <c r="U349" s="114"/>
      <c r="V349" s="112"/>
      <c r="W349" s="112"/>
    </row>
    <row r="350" spans="2:23">
      <c r="B350" s="112"/>
      <c r="C350" s="112"/>
      <c r="D350" s="112"/>
      <c r="E350" s="112"/>
      <c r="F350" s="112"/>
      <c r="G350" s="112"/>
      <c r="H350" s="112"/>
      <c r="I350" s="112"/>
      <c r="J350" s="112"/>
      <c r="K350" s="112"/>
      <c r="L350" s="113"/>
      <c r="M350" s="112"/>
      <c r="N350" s="112"/>
      <c r="O350" s="112"/>
      <c r="P350" s="112"/>
      <c r="Q350" s="112"/>
      <c r="R350" s="112"/>
      <c r="S350" s="112"/>
      <c r="T350" s="112"/>
      <c r="U350" s="114"/>
      <c r="V350" s="112"/>
      <c r="W350" s="112"/>
    </row>
    <row r="351" spans="2:23">
      <c r="B351" s="112"/>
      <c r="C351" s="112"/>
      <c r="D351" s="112"/>
      <c r="E351" s="112"/>
      <c r="F351" s="112"/>
      <c r="G351" s="112"/>
      <c r="H351" s="112"/>
      <c r="I351" s="112"/>
      <c r="J351" s="112"/>
      <c r="K351" s="112"/>
      <c r="L351" s="113"/>
      <c r="M351" s="112"/>
      <c r="N351" s="112"/>
      <c r="O351" s="112"/>
      <c r="P351" s="112"/>
      <c r="Q351" s="112"/>
      <c r="R351" s="112"/>
      <c r="S351" s="112"/>
      <c r="T351" s="112"/>
      <c r="U351" s="114"/>
      <c r="V351" s="112"/>
      <c r="W351" s="112"/>
    </row>
    <row r="352" spans="2:23">
      <c r="B352" s="112"/>
      <c r="C352" s="112"/>
      <c r="D352" s="112"/>
      <c r="E352" s="112"/>
      <c r="F352" s="112"/>
      <c r="G352" s="112"/>
      <c r="H352" s="112"/>
      <c r="I352" s="112"/>
      <c r="J352" s="112"/>
      <c r="K352" s="112"/>
      <c r="L352" s="113"/>
      <c r="M352" s="112"/>
      <c r="N352" s="112"/>
      <c r="O352" s="112"/>
      <c r="P352" s="112"/>
      <c r="Q352" s="112"/>
      <c r="R352" s="112"/>
      <c r="S352" s="112"/>
      <c r="T352" s="112"/>
      <c r="U352" s="114"/>
      <c r="V352" s="112"/>
      <c r="W352" s="112"/>
    </row>
    <row r="353" spans="2:23">
      <c r="B353" s="112"/>
      <c r="C353" s="112"/>
      <c r="D353" s="112"/>
      <c r="E353" s="112"/>
      <c r="F353" s="112"/>
      <c r="G353" s="112"/>
      <c r="H353" s="112"/>
      <c r="I353" s="112"/>
      <c r="J353" s="112"/>
      <c r="K353" s="112"/>
      <c r="L353" s="113"/>
      <c r="M353" s="112"/>
      <c r="N353" s="112"/>
      <c r="O353" s="112"/>
      <c r="P353" s="112"/>
      <c r="Q353" s="112"/>
      <c r="R353" s="112"/>
      <c r="S353" s="112"/>
      <c r="T353" s="112"/>
      <c r="U353" s="114"/>
      <c r="V353" s="112"/>
      <c r="W353" s="112"/>
    </row>
    <row r="354" spans="2:23">
      <c r="B354" s="112"/>
      <c r="C354" s="112"/>
      <c r="D354" s="112"/>
      <c r="E354" s="112"/>
      <c r="F354" s="112"/>
      <c r="G354" s="112"/>
      <c r="H354" s="112"/>
      <c r="I354" s="112"/>
      <c r="J354" s="112"/>
      <c r="K354" s="112"/>
      <c r="L354" s="113"/>
      <c r="M354" s="112"/>
      <c r="N354" s="112"/>
      <c r="O354" s="112"/>
      <c r="P354" s="112"/>
      <c r="Q354" s="112"/>
      <c r="R354" s="112"/>
      <c r="S354" s="112"/>
      <c r="T354" s="112"/>
      <c r="U354" s="114"/>
      <c r="V354" s="112"/>
      <c r="W354" s="112"/>
    </row>
    <row r="355" spans="2:23">
      <c r="B355" s="112"/>
      <c r="C355" s="112"/>
      <c r="D355" s="112"/>
      <c r="E355" s="112"/>
      <c r="F355" s="112"/>
      <c r="G355" s="112"/>
      <c r="H355" s="112"/>
      <c r="I355" s="112"/>
      <c r="J355" s="112"/>
      <c r="K355" s="112"/>
      <c r="L355" s="113"/>
      <c r="M355" s="112"/>
      <c r="N355" s="112"/>
      <c r="O355" s="112"/>
      <c r="P355" s="112"/>
      <c r="Q355" s="112"/>
      <c r="R355" s="112"/>
      <c r="S355" s="112"/>
      <c r="T355" s="112"/>
      <c r="U355" s="114"/>
      <c r="V355" s="112"/>
      <c r="W355" s="112"/>
    </row>
    <row r="356" spans="2:23">
      <c r="B356" s="112"/>
      <c r="C356" s="112"/>
      <c r="D356" s="112"/>
      <c r="E356" s="112"/>
      <c r="F356" s="112"/>
      <c r="G356" s="112"/>
      <c r="H356" s="112"/>
      <c r="I356" s="112"/>
      <c r="J356" s="112"/>
      <c r="K356" s="112"/>
      <c r="L356" s="113"/>
      <c r="M356" s="112"/>
      <c r="N356" s="112"/>
      <c r="O356" s="112"/>
      <c r="P356" s="112"/>
      <c r="Q356" s="112"/>
      <c r="R356" s="112"/>
      <c r="S356" s="112"/>
      <c r="T356" s="112"/>
      <c r="U356" s="114"/>
      <c r="V356" s="112"/>
      <c r="W356" s="112"/>
    </row>
    <row r="357" spans="2:23">
      <c r="B357" s="112"/>
      <c r="C357" s="112"/>
      <c r="D357" s="112"/>
      <c r="E357" s="112"/>
      <c r="F357" s="112"/>
      <c r="G357" s="112"/>
      <c r="H357" s="112"/>
      <c r="I357" s="112"/>
      <c r="J357" s="112"/>
      <c r="K357" s="112"/>
      <c r="L357" s="113"/>
      <c r="M357" s="112"/>
      <c r="N357" s="112"/>
      <c r="O357" s="112"/>
      <c r="P357" s="112"/>
      <c r="Q357" s="112"/>
      <c r="R357" s="112"/>
      <c r="S357" s="112"/>
      <c r="T357" s="112"/>
      <c r="U357" s="114"/>
      <c r="V357" s="112"/>
      <c r="W357" s="112"/>
    </row>
    <row r="358" spans="2:23">
      <c r="B358" s="112"/>
      <c r="C358" s="112"/>
      <c r="D358" s="112"/>
      <c r="E358" s="112"/>
      <c r="F358" s="112"/>
      <c r="G358" s="112"/>
      <c r="H358" s="112"/>
      <c r="I358" s="112"/>
      <c r="J358" s="112"/>
      <c r="K358" s="112"/>
      <c r="L358" s="113"/>
      <c r="M358" s="112"/>
      <c r="N358" s="112"/>
      <c r="O358" s="112"/>
      <c r="P358" s="112"/>
      <c r="Q358" s="112"/>
      <c r="R358" s="112"/>
      <c r="S358" s="112"/>
      <c r="T358" s="112"/>
      <c r="U358" s="114"/>
      <c r="V358" s="112"/>
      <c r="W358" s="112"/>
    </row>
    <row r="359" spans="2:23">
      <c r="B359" s="112"/>
      <c r="C359" s="112"/>
      <c r="D359" s="112"/>
      <c r="E359" s="112"/>
      <c r="F359" s="112"/>
      <c r="G359" s="112"/>
      <c r="H359" s="112"/>
      <c r="I359" s="112"/>
      <c r="J359" s="112"/>
      <c r="K359" s="112"/>
      <c r="L359" s="113"/>
      <c r="M359" s="112"/>
      <c r="N359" s="112"/>
      <c r="O359" s="112"/>
      <c r="P359" s="112"/>
      <c r="Q359" s="112"/>
      <c r="R359" s="112"/>
      <c r="S359" s="112"/>
      <c r="T359" s="112"/>
      <c r="U359" s="114"/>
      <c r="V359" s="112"/>
      <c r="W359" s="112"/>
    </row>
    <row r="360" spans="2:23">
      <c r="B360" s="112"/>
      <c r="C360" s="112"/>
      <c r="D360" s="112"/>
      <c r="E360" s="112"/>
      <c r="F360" s="112"/>
      <c r="G360" s="112"/>
      <c r="H360" s="112"/>
      <c r="I360" s="112"/>
      <c r="J360" s="112"/>
      <c r="K360" s="112"/>
      <c r="L360" s="113"/>
      <c r="M360" s="112"/>
      <c r="N360" s="112"/>
      <c r="O360" s="112"/>
      <c r="P360" s="112"/>
      <c r="Q360" s="112"/>
      <c r="R360" s="112"/>
      <c r="S360" s="112"/>
      <c r="T360" s="112"/>
      <c r="U360" s="114"/>
      <c r="V360" s="112"/>
      <c r="W360" s="112"/>
    </row>
    <row r="361" spans="2:23">
      <c r="B361" s="112"/>
      <c r="C361" s="112"/>
      <c r="D361" s="112"/>
      <c r="E361" s="112"/>
      <c r="F361" s="112"/>
      <c r="G361" s="112"/>
      <c r="H361" s="112"/>
      <c r="I361" s="112"/>
      <c r="J361" s="112"/>
      <c r="K361" s="112"/>
      <c r="L361" s="113"/>
      <c r="M361" s="112"/>
      <c r="N361" s="112"/>
      <c r="O361" s="112"/>
      <c r="P361" s="112"/>
      <c r="Q361" s="112"/>
      <c r="R361" s="112"/>
      <c r="S361" s="112"/>
      <c r="T361" s="112"/>
      <c r="U361" s="114"/>
      <c r="V361" s="112"/>
      <c r="W361" s="112"/>
    </row>
    <row r="362" spans="2:23">
      <c r="B362" s="112"/>
      <c r="C362" s="112"/>
      <c r="D362" s="112"/>
      <c r="E362" s="112"/>
      <c r="F362" s="112"/>
      <c r="G362" s="112"/>
      <c r="H362" s="112"/>
      <c r="I362" s="112"/>
      <c r="J362" s="112"/>
      <c r="K362" s="112"/>
      <c r="L362" s="113"/>
      <c r="M362" s="112"/>
      <c r="N362" s="112"/>
      <c r="O362" s="112"/>
      <c r="P362" s="112"/>
      <c r="Q362" s="112"/>
      <c r="R362" s="112"/>
      <c r="S362" s="112"/>
      <c r="T362" s="112"/>
      <c r="U362" s="114"/>
      <c r="V362" s="112"/>
      <c r="W362" s="112"/>
    </row>
    <row r="363" spans="2:23">
      <c r="B363" s="112"/>
      <c r="C363" s="112"/>
      <c r="D363" s="112"/>
      <c r="E363" s="112"/>
      <c r="F363" s="112"/>
      <c r="G363" s="112"/>
      <c r="H363" s="112"/>
      <c r="I363" s="112"/>
      <c r="J363" s="112"/>
      <c r="K363" s="112"/>
      <c r="L363" s="113"/>
      <c r="M363" s="112"/>
      <c r="N363" s="112"/>
      <c r="O363" s="112"/>
      <c r="P363" s="112"/>
      <c r="Q363" s="112"/>
      <c r="R363" s="112"/>
      <c r="S363" s="112"/>
      <c r="T363" s="112"/>
      <c r="U363" s="114"/>
      <c r="V363" s="112"/>
      <c r="W363" s="112"/>
    </row>
    <row r="364" spans="2:23">
      <c r="B364" s="112"/>
      <c r="C364" s="112"/>
      <c r="D364" s="112"/>
      <c r="E364" s="112"/>
      <c r="F364" s="112"/>
      <c r="G364" s="112"/>
      <c r="H364" s="112"/>
      <c r="I364" s="112"/>
      <c r="J364" s="112"/>
      <c r="K364" s="112"/>
      <c r="L364" s="113"/>
      <c r="M364" s="112"/>
      <c r="N364" s="112"/>
      <c r="O364" s="112"/>
      <c r="P364" s="112"/>
      <c r="Q364" s="112"/>
      <c r="R364" s="112"/>
      <c r="S364" s="112"/>
      <c r="T364" s="112"/>
      <c r="U364" s="114"/>
      <c r="V364" s="112"/>
      <c r="W364" s="112"/>
    </row>
    <row r="365" spans="2:23">
      <c r="B365" s="112"/>
      <c r="C365" s="112"/>
      <c r="D365" s="112"/>
      <c r="E365" s="112"/>
      <c r="F365" s="112"/>
      <c r="G365" s="112"/>
      <c r="H365" s="112"/>
      <c r="I365" s="112"/>
      <c r="J365" s="112"/>
      <c r="K365" s="112"/>
      <c r="L365" s="113"/>
      <c r="M365" s="112"/>
      <c r="N365" s="112"/>
      <c r="O365" s="112"/>
      <c r="P365" s="112"/>
      <c r="Q365" s="112"/>
      <c r="R365" s="112"/>
      <c r="S365" s="112"/>
      <c r="T365" s="112"/>
      <c r="U365" s="114"/>
      <c r="V365" s="112"/>
      <c r="W365" s="112"/>
    </row>
    <row r="366" spans="2:23">
      <c r="B366" s="112"/>
      <c r="C366" s="112"/>
      <c r="D366" s="112"/>
      <c r="E366" s="112"/>
      <c r="F366" s="112"/>
      <c r="G366" s="112"/>
      <c r="H366" s="112"/>
      <c r="I366" s="112"/>
      <c r="J366" s="112"/>
      <c r="K366" s="112"/>
      <c r="L366" s="113"/>
      <c r="M366" s="112"/>
      <c r="N366" s="112"/>
      <c r="O366" s="112"/>
      <c r="P366" s="112"/>
      <c r="Q366" s="112"/>
      <c r="R366" s="112"/>
      <c r="S366" s="112"/>
      <c r="T366" s="112"/>
      <c r="U366" s="114"/>
      <c r="V366" s="112"/>
      <c r="W366" s="112"/>
    </row>
    <row r="367" spans="2:23">
      <c r="B367" s="112"/>
      <c r="C367" s="112"/>
      <c r="D367" s="112"/>
      <c r="E367" s="112"/>
      <c r="F367" s="112"/>
      <c r="G367" s="112"/>
      <c r="H367" s="112"/>
      <c r="I367" s="112"/>
      <c r="J367" s="112"/>
      <c r="K367" s="112"/>
      <c r="L367" s="113"/>
      <c r="M367" s="112"/>
      <c r="N367" s="112"/>
      <c r="O367" s="112"/>
      <c r="P367" s="112"/>
      <c r="Q367" s="112"/>
      <c r="R367" s="112"/>
      <c r="S367" s="112"/>
      <c r="T367" s="112"/>
      <c r="U367" s="114"/>
      <c r="V367" s="112"/>
      <c r="W367" s="112"/>
    </row>
    <row r="368" spans="2:23">
      <c r="B368" s="112"/>
      <c r="C368" s="112"/>
      <c r="D368" s="112"/>
      <c r="E368" s="112"/>
      <c r="F368" s="112"/>
      <c r="G368" s="112"/>
      <c r="H368" s="112"/>
      <c r="I368" s="112"/>
      <c r="J368" s="112"/>
      <c r="K368" s="112"/>
      <c r="L368" s="113"/>
      <c r="M368" s="112"/>
      <c r="N368" s="112"/>
      <c r="O368" s="112"/>
      <c r="P368" s="112"/>
      <c r="Q368" s="112"/>
      <c r="R368" s="112"/>
      <c r="S368" s="112"/>
      <c r="T368" s="112"/>
      <c r="U368" s="114"/>
      <c r="V368" s="112"/>
      <c r="W368" s="112"/>
    </row>
    <row r="369" spans="2:23">
      <c r="B369" s="112"/>
      <c r="C369" s="112"/>
      <c r="D369" s="112"/>
      <c r="E369" s="112"/>
      <c r="F369" s="112"/>
      <c r="G369" s="112"/>
      <c r="H369" s="112"/>
      <c r="I369" s="112"/>
      <c r="J369" s="112"/>
      <c r="K369" s="112"/>
      <c r="L369" s="113"/>
      <c r="M369" s="112"/>
      <c r="N369" s="112"/>
      <c r="O369" s="112"/>
      <c r="P369" s="112"/>
      <c r="Q369" s="112"/>
      <c r="R369" s="112"/>
      <c r="S369" s="112"/>
      <c r="T369" s="112"/>
      <c r="U369" s="114"/>
      <c r="V369" s="112"/>
      <c r="W369" s="112"/>
    </row>
    <row r="370" spans="2:23">
      <c r="B370" s="112"/>
      <c r="C370" s="112"/>
      <c r="D370" s="112"/>
      <c r="E370" s="112"/>
      <c r="F370" s="112"/>
      <c r="G370" s="112"/>
      <c r="H370" s="112"/>
      <c r="I370" s="112"/>
      <c r="J370" s="112"/>
      <c r="K370" s="112"/>
      <c r="L370" s="113"/>
      <c r="M370" s="112"/>
      <c r="N370" s="112"/>
      <c r="O370" s="112"/>
      <c r="P370" s="112"/>
      <c r="Q370" s="112"/>
      <c r="R370" s="112"/>
      <c r="S370" s="112"/>
      <c r="T370" s="112"/>
      <c r="U370" s="114"/>
      <c r="V370" s="112"/>
      <c r="W370" s="112"/>
    </row>
    <row r="371" spans="2:23">
      <c r="B371" s="112"/>
      <c r="C371" s="112"/>
      <c r="D371" s="112"/>
      <c r="E371" s="112"/>
      <c r="F371" s="112"/>
      <c r="G371" s="112"/>
      <c r="H371" s="112"/>
      <c r="I371" s="112"/>
      <c r="J371" s="112"/>
      <c r="K371" s="112"/>
      <c r="L371" s="113"/>
      <c r="M371" s="112"/>
      <c r="N371" s="112"/>
      <c r="O371" s="112"/>
      <c r="P371" s="112"/>
      <c r="Q371" s="112"/>
      <c r="R371" s="112"/>
      <c r="S371" s="112"/>
      <c r="T371" s="112"/>
      <c r="U371" s="114"/>
      <c r="V371" s="112"/>
      <c r="W371" s="112"/>
    </row>
    <row r="372" spans="2:23">
      <c r="B372" s="112"/>
      <c r="C372" s="112"/>
      <c r="D372" s="112"/>
      <c r="E372" s="112"/>
      <c r="F372" s="112"/>
      <c r="G372" s="112"/>
      <c r="H372" s="112"/>
      <c r="I372" s="112"/>
      <c r="J372" s="112"/>
      <c r="K372" s="112"/>
      <c r="L372" s="113"/>
      <c r="M372" s="112"/>
      <c r="N372" s="112"/>
      <c r="O372" s="112"/>
      <c r="P372" s="112"/>
      <c r="Q372" s="112"/>
      <c r="R372" s="112"/>
      <c r="S372" s="112"/>
      <c r="T372" s="112"/>
      <c r="U372" s="114"/>
      <c r="V372" s="112"/>
      <c r="W372" s="112"/>
    </row>
    <row r="373" spans="2:23">
      <c r="B373" s="112"/>
      <c r="C373" s="112"/>
      <c r="D373" s="112"/>
      <c r="E373" s="112"/>
      <c r="F373" s="112"/>
      <c r="G373" s="112"/>
      <c r="H373" s="112"/>
      <c r="I373" s="112"/>
      <c r="J373" s="112"/>
      <c r="K373" s="112"/>
      <c r="L373" s="113"/>
      <c r="M373" s="112"/>
      <c r="N373" s="112"/>
      <c r="O373" s="112"/>
      <c r="P373" s="112"/>
      <c r="Q373" s="112"/>
      <c r="R373" s="112"/>
      <c r="S373" s="112"/>
      <c r="T373" s="112"/>
      <c r="U373" s="114"/>
      <c r="V373" s="112"/>
      <c r="W373" s="112"/>
    </row>
    <row r="374" spans="2:23">
      <c r="B374" s="112"/>
      <c r="C374" s="112"/>
      <c r="D374" s="112"/>
      <c r="E374" s="112"/>
      <c r="F374" s="112"/>
      <c r="G374" s="112"/>
      <c r="H374" s="112"/>
      <c r="I374" s="112"/>
      <c r="J374" s="112"/>
      <c r="K374" s="112"/>
      <c r="L374" s="113"/>
      <c r="M374" s="112"/>
      <c r="N374" s="112"/>
      <c r="O374" s="112"/>
      <c r="P374" s="112"/>
      <c r="Q374" s="112"/>
      <c r="R374" s="112"/>
      <c r="S374" s="112"/>
      <c r="T374" s="112"/>
      <c r="U374" s="114"/>
      <c r="V374" s="112"/>
      <c r="W374" s="112"/>
    </row>
    <row r="375" spans="2:23">
      <c r="B375" s="112"/>
      <c r="C375" s="112"/>
      <c r="D375" s="112"/>
      <c r="E375" s="112"/>
      <c r="F375" s="112"/>
      <c r="G375" s="112"/>
      <c r="H375" s="112"/>
      <c r="I375" s="112"/>
      <c r="J375" s="112"/>
      <c r="K375" s="112"/>
      <c r="L375" s="113"/>
      <c r="M375" s="112"/>
      <c r="N375" s="112"/>
      <c r="O375" s="112"/>
      <c r="P375" s="112"/>
      <c r="Q375" s="112"/>
      <c r="R375" s="112"/>
      <c r="S375" s="112"/>
      <c r="T375" s="112"/>
      <c r="U375" s="114"/>
      <c r="V375" s="112"/>
      <c r="W375" s="112"/>
    </row>
  </sheetData>
  <mergeCells count="10">
    <mergeCell ref="C75:T75"/>
    <mergeCell ref="E3:G3"/>
    <mergeCell ref="K3:S3"/>
    <mergeCell ref="C5:T5"/>
    <mergeCell ref="C15:T15"/>
    <mergeCell ref="C25:T25"/>
    <mergeCell ref="C35:T35"/>
    <mergeCell ref="C45:T45"/>
    <mergeCell ref="C55:T55"/>
    <mergeCell ref="C65:T65"/>
  </mergeCells>
  <phoneticPr fontId="0" type="noConversion"/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48"/>
  <sheetViews>
    <sheetView tabSelected="1" topLeftCell="A11" workbookViewId="0">
      <selection activeCell="N24" sqref="N24"/>
    </sheetView>
  </sheetViews>
  <sheetFormatPr baseColWidth="10" defaultColWidth="11.42578125" defaultRowHeight="15"/>
  <cols>
    <col min="1" max="1" width="2.7109375" style="30" customWidth="1"/>
    <col min="2" max="2" width="3.7109375" style="26" customWidth="1"/>
    <col min="3" max="3" width="10.42578125" style="26" bestFit="1" customWidth="1"/>
    <col min="4" max="4" width="13.140625" style="26" customWidth="1"/>
    <col min="5" max="6" width="3.7109375" style="26" customWidth="1"/>
    <col min="7" max="7" width="17.5703125" style="1" customWidth="1"/>
    <col min="8" max="8" width="3.7109375" style="1" customWidth="1"/>
    <col min="9" max="9" width="3.7109375" style="26" customWidth="1"/>
    <col min="10" max="10" width="18.7109375" style="1" customWidth="1"/>
    <col min="11" max="11" width="3.7109375" style="1" customWidth="1"/>
    <col min="12" max="12" width="7.42578125" style="26" customWidth="1"/>
    <col min="13" max="13" width="16.7109375" style="1" customWidth="1"/>
    <col min="14" max="14" width="3.7109375" style="1" customWidth="1"/>
    <col min="15" max="15" width="3.7109375" style="26" customWidth="1"/>
    <col min="16" max="16" width="15.7109375" style="1" customWidth="1"/>
    <col min="17" max="17" width="3.7109375" style="1" customWidth="1"/>
    <col min="18" max="18" width="3.7109375" style="26" customWidth="1"/>
    <col min="19" max="19" width="15.7109375" style="1" customWidth="1"/>
    <col min="20" max="20" width="3.7109375" style="26" customWidth="1"/>
    <col min="21" max="25" width="11.42578125" style="30"/>
  </cols>
  <sheetData>
    <row r="1" spans="1:30" s="30" customFormat="1" ht="15.75" thickBot="1"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30" s="25" customFormat="1">
      <c r="A2" s="30"/>
      <c r="B2" s="52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4"/>
      <c r="R2" s="30"/>
      <c r="S2" s="30"/>
      <c r="T2" s="30"/>
      <c r="U2" s="30"/>
      <c r="V2" s="30"/>
      <c r="W2" s="30"/>
      <c r="X2" s="30"/>
      <c r="Y2" s="30"/>
      <c r="Z2" s="30"/>
    </row>
    <row r="3" spans="1:30" ht="16.5">
      <c r="B3" s="55"/>
      <c r="C3" s="147" t="s">
        <v>131</v>
      </c>
      <c r="D3" s="147"/>
      <c r="E3" s="147"/>
      <c r="F3" s="71"/>
      <c r="G3" s="146" t="s">
        <v>132</v>
      </c>
      <c r="H3" s="146"/>
      <c r="I3" s="122"/>
      <c r="J3" s="149" t="s">
        <v>25</v>
      </c>
      <c r="K3" s="149"/>
      <c r="L3" s="122"/>
      <c r="M3" s="71"/>
      <c r="N3" s="71"/>
      <c r="O3" s="71"/>
      <c r="P3" s="71"/>
      <c r="Q3" s="18"/>
      <c r="R3" s="50"/>
      <c r="S3" s="50"/>
      <c r="T3" s="50"/>
      <c r="U3" s="50"/>
      <c r="V3" s="50"/>
      <c r="W3" s="50"/>
      <c r="X3" s="50"/>
      <c r="Y3" s="50"/>
      <c r="Z3" s="50"/>
      <c r="AA3" s="33"/>
      <c r="AB3" s="31"/>
      <c r="AC3" s="31"/>
      <c r="AD3" s="32"/>
    </row>
    <row r="4" spans="1:30" s="25" customFormat="1">
      <c r="A4" s="30"/>
      <c r="B4" s="55"/>
      <c r="C4" s="71"/>
      <c r="D4" s="71"/>
      <c r="E4" s="71"/>
      <c r="F4" s="71"/>
      <c r="G4" s="71"/>
      <c r="H4" s="71"/>
      <c r="I4" s="71"/>
      <c r="J4" s="71"/>
      <c r="K4" s="71"/>
      <c r="L4" s="71"/>
      <c r="M4" s="66"/>
      <c r="N4" s="66"/>
      <c r="O4" s="71"/>
      <c r="P4" s="71"/>
      <c r="Q4" s="18"/>
      <c r="R4" s="30"/>
      <c r="S4" s="30"/>
      <c r="T4" s="30"/>
      <c r="U4" s="30"/>
      <c r="V4" s="30"/>
      <c r="W4" s="30"/>
      <c r="X4" s="30"/>
      <c r="Y4" s="30"/>
      <c r="Z4" s="30"/>
    </row>
    <row r="5" spans="1:30" s="25" customFormat="1">
      <c r="A5" s="30"/>
      <c r="B5" s="55"/>
      <c r="C5" s="71"/>
      <c r="D5" s="71"/>
      <c r="E5" s="71"/>
      <c r="F5" s="71"/>
      <c r="G5" s="71"/>
      <c r="H5" s="71"/>
      <c r="I5" s="71"/>
      <c r="J5" s="71"/>
      <c r="K5" s="71"/>
      <c r="L5" s="71"/>
      <c r="M5" s="123"/>
      <c r="N5" s="35"/>
      <c r="O5" s="71"/>
      <c r="P5" s="71"/>
      <c r="Q5" s="18"/>
      <c r="R5" s="30"/>
      <c r="S5" s="30"/>
      <c r="T5" s="30"/>
      <c r="U5" s="30"/>
      <c r="V5" s="30"/>
      <c r="W5" s="30"/>
      <c r="X5" s="30"/>
      <c r="Y5" s="30"/>
      <c r="Z5" s="30"/>
    </row>
    <row r="6" spans="1:30" s="25" customFormat="1" ht="15.75" thickBot="1">
      <c r="A6" s="30"/>
      <c r="B6" s="55"/>
      <c r="C6" s="148" t="s">
        <v>142</v>
      </c>
      <c r="D6" s="148"/>
      <c r="E6" s="148"/>
      <c r="F6" s="71"/>
      <c r="G6" s="71"/>
      <c r="H6" s="71"/>
      <c r="I6" s="71"/>
      <c r="J6" s="71"/>
      <c r="K6" s="71"/>
      <c r="L6" s="71"/>
      <c r="M6" s="56"/>
      <c r="N6" s="66"/>
      <c r="O6" s="71"/>
      <c r="P6" s="71"/>
      <c r="Q6" s="18"/>
      <c r="R6" s="30"/>
      <c r="S6" s="30"/>
      <c r="T6" s="30"/>
      <c r="U6" s="30"/>
      <c r="V6" s="30"/>
      <c r="W6" s="30"/>
      <c r="X6" s="30"/>
      <c r="Y6" s="30"/>
      <c r="Z6" s="30"/>
    </row>
    <row r="7" spans="1:30" ht="15.75" thickBot="1">
      <c r="B7" s="55"/>
      <c r="C7" s="126" t="s">
        <v>19</v>
      </c>
      <c r="D7" s="125" t="str">
        <f>IF(AND('Fase de grupos'!T8='Fase de grupos'!T9,'Fase de grupos'!S8='Fase de grupos'!S9,'Fase de grupos'!Q8='Fase de grupos'!Q9),"Manualmente",'Fase de grupos'!M8)</f>
        <v>Uruguay</v>
      </c>
      <c r="E7" s="124">
        <v>2</v>
      </c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18"/>
      <c r="R7" s="30"/>
      <c r="S7" s="30"/>
      <c r="T7" s="30"/>
      <c r="Z7" s="30"/>
      <c r="AA7" s="25"/>
    </row>
    <row r="8" spans="1:30" ht="15.75" thickBot="1">
      <c r="B8" s="55"/>
      <c r="C8" s="126" t="s">
        <v>20</v>
      </c>
      <c r="D8" s="12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24">
        <v>1</v>
      </c>
      <c r="F8" s="71"/>
      <c r="G8" s="125" t="str">
        <f>IF(E7&gt;E8,D7,IF(E8&gt;E7,D8,"Manualmente"))</f>
        <v>Uruguay</v>
      </c>
      <c r="H8" s="125">
        <v>1</v>
      </c>
      <c r="I8" s="71"/>
      <c r="J8" s="71"/>
      <c r="K8" s="71"/>
      <c r="L8" s="71"/>
      <c r="M8" s="66"/>
      <c r="N8" s="66"/>
      <c r="O8" s="71"/>
      <c r="P8" s="71"/>
      <c r="Q8" s="18"/>
      <c r="R8" s="30"/>
      <c r="S8" s="30"/>
      <c r="T8" s="30"/>
      <c r="Z8" s="30"/>
      <c r="AA8" s="25"/>
    </row>
    <row r="9" spans="1:30" ht="15.75" thickBot="1">
      <c r="B9" s="55"/>
      <c r="C9" s="148" t="s">
        <v>179</v>
      </c>
      <c r="D9" s="148"/>
      <c r="E9" s="148"/>
      <c r="F9" s="71"/>
      <c r="G9" s="148" t="s">
        <v>184</v>
      </c>
      <c r="H9" s="148"/>
      <c r="I9" s="71"/>
      <c r="J9" s="125" t="s">
        <v>0</v>
      </c>
      <c r="K9" s="125">
        <v>1</v>
      </c>
      <c r="L9" s="71"/>
      <c r="M9" s="71"/>
      <c r="N9" s="71"/>
      <c r="O9" s="71"/>
      <c r="P9" s="71"/>
      <c r="Q9" s="18"/>
      <c r="R9" s="30"/>
      <c r="S9" s="30"/>
      <c r="T9" s="30"/>
      <c r="Z9" s="30"/>
      <c r="AA9" s="25"/>
    </row>
    <row r="10" spans="1:30" ht="17.25" thickBot="1">
      <c r="B10" s="55"/>
      <c r="C10" s="126" t="s">
        <v>21</v>
      </c>
      <c r="D10" s="125" t="str">
        <f>IF(AND('Fase de grupos'!T28='Fase de grupos'!T29,'Fase de grupos'!S28='Fase de grupos'!S29,'Fase de grupos'!Q28='Fase de grupos'!Q29),"Manualmente",'Fase de grupos'!M28)</f>
        <v>Francia</v>
      </c>
      <c r="E10" s="124">
        <v>2</v>
      </c>
      <c r="F10" s="71"/>
      <c r="G10" s="125" t="str">
        <f>IF(E10&gt;E11,D10,IF(E11&gt;E10,D11,"Manualmente"))</f>
        <v>Francia</v>
      </c>
      <c r="H10" s="125">
        <v>1</v>
      </c>
      <c r="I10" s="71"/>
      <c r="J10" s="71"/>
      <c r="K10" s="71"/>
      <c r="L10" s="71"/>
      <c r="M10" s="146" t="s">
        <v>26</v>
      </c>
      <c r="N10" s="146"/>
      <c r="O10" s="71"/>
      <c r="P10" s="26"/>
      <c r="Q10" s="18"/>
      <c r="R10" s="30"/>
      <c r="S10" s="30"/>
      <c r="T10" s="30"/>
      <c r="Z10" s="30"/>
      <c r="AA10" s="25"/>
    </row>
    <row r="11" spans="1:30" ht="15.75" thickBot="1">
      <c r="B11" s="55"/>
      <c r="C11" s="126" t="s">
        <v>130</v>
      </c>
      <c r="D11" s="12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24">
        <v>0</v>
      </c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26"/>
      <c r="Q11" s="18"/>
      <c r="R11" s="30"/>
      <c r="S11" s="30"/>
      <c r="T11" s="30"/>
      <c r="Z11" s="30"/>
      <c r="AA11" s="25"/>
    </row>
    <row r="12" spans="1:30" ht="15.75" thickBot="1">
      <c r="B12" s="55"/>
      <c r="C12" s="66"/>
      <c r="D12" s="66"/>
      <c r="E12" s="66"/>
      <c r="F12" s="71"/>
      <c r="G12" s="71"/>
      <c r="H12" s="71"/>
      <c r="I12" s="71"/>
      <c r="J12" s="150" t="s">
        <v>188</v>
      </c>
      <c r="K12" s="150"/>
      <c r="L12" s="71"/>
      <c r="M12" s="17" t="str">
        <f>IF(K9&gt;K16,J9,IF(K16&gt;K9,J16,"Manualmente"))</f>
        <v>Uruguay</v>
      </c>
      <c r="N12" s="3">
        <v>0</v>
      </c>
      <c r="O12" s="71"/>
      <c r="P12" s="56" t="s">
        <v>27</v>
      </c>
      <c r="Q12" s="18"/>
      <c r="R12" s="30"/>
      <c r="S12" s="30"/>
      <c r="T12" s="30"/>
      <c r="Z12" s="30"/>
      <c r="AA12" s="25"/>
    </row>
    <row r="13" spans="1:30" ht="15.75" thickBot="1">
      <c r="B13" s="55"/>
      <c r="C13" s="148" t="s">
        <v>143</v>
      </c>
      <c r="D13" s="148"/>
      <c r="E13" s="148"/>
      <c r="F13" s="71"/>
      <c r="G13" s="71"/>
      <c r="H13" s="71"/>
      <c r="I13" s="71"/>
      <c r="J13" s="71"/>
      <c r="K13" s="122"/>
      <c r="L13" s="71"/>
      <c r="M13" s="150" t="s">
        <v>190</v>
      </c>
      <c r="N13" s="150"/>
      <c r="O13" s="71"/>
      <c r="P13" s="17" t="str">
        <f>IF(N12&gt;N14,M12,IF(N14&gt;N12,M14,"Manualmente"))</f>
        <v>Alemania</v>
      </c>
      <c r="Q13" s="18"/>
      <c r="R13" s="30"/>
      <c r="S13" s="30"/>
      <c r="T13" s="30"/>
      <c r="Z13" s="30"/>
      <c r="AA13" s="25"/>
    </row>
    <row r="14" spans="1:30" ht="15.75" thickBot="1">
      <c r="B14" s="55"/>
      <c r="C14" s="126" t="s">
        <v>133</v>
      </c>
      <c r="D14" s="125" t="str">
        <f>IF(AND('Fase de grupos'!T48='Fase de grupos'!T49,'Fase de grupos'!S48='Fase de grupos'!S49,'Fase de grupos'!Q48='Fase de grupos'!Q49),"Manualmente",'Fase de grupos'!M48)</f>
        <v>Brasil</v>
      </c>
      <c r="E14" s="124">
        <v>2</v>
      </c>
      <c r="F14" s="71"/>
      <c r="G14" s="71"/>
      <c r="H14" s="71"/>
      <c r="I14" s="71"/>
      <c r="J14" s="71"/>
      <c r="K14" s="71"/>
      <c r="L14" s="71"/>
      <c r="M14" s="17" t="s">
        <v>113</v>
      </c>
      <c r="N14" s="17">
        <v>2</v>
      </c>
      <c r="O14" s="71"/>
      <c r="P14" s="6"/>
      <c r="Q14" s="18"/>
      <c r="R14" s="30"/>
      <c r="S14" s="30"/>
      <c r="T14" s="30"/>
      <c r="Z14" s="30"/>
      <c r="AA14" s="25"/>
    </row>
    <row r="15" spans="1:30" ht="15.75" thickBot="1">
      <c r="B15" s="55"/>
      <c r="C15" s="126" t="s">
        <v>134</v>
      </c>
      <c r="D15" s="12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24">
        <v>0</v>
      </c>
      <c r="F15" s="71"/>
      <c r="G15" s="125" t="str">
        <f>IF(E14&gt;E15,D14,IF(E15&gt;E14,D15,"Manualmente"))</f>
        <v>Brasil</v>
      </c>
      <c r="H15" s="125">
        <v>3</v>
      </c>
      <c r="I15" s="71"/>
      <c r="J15" s="71"/>
      <c r="K15" s="71"/>
      <c r="L15" s="71"/>
      <c r="M15" s="6"/>
      <c r="N15" s="71"/>
      <c r="O15" s="71"/>
      <c r="P15" s="71"/>
      <c r="Q15" s="18"/>
      <c r="R15" s="30"/>
      <c r="S15" s="30"/>
      <c r="T15" s="30"/>
      <c r="Z15" s="30"/>
      <c r="AA15" s="25"/>
    </row>
    <row r="16" spans="1:30" ht="15.75" thickBot="1">
      <c r="B16" s="55"/>
      <c r="C16" s="148" t="s">
        <v>144</v>
      </c>
      <c r="D16" s="148"/>
      <c r="E16" s="148"/>
      <c r="F16" s="71"/>
      <c r="G16" s="148" t="s">
        <v>186</v>
      </c>
      <c r="H16" s="148"/>
      <c r="I16" s="71"/>
      <c r="J16" s="125" t="str">
        <f>IF(H15&gt;H17,G15,IF(H17&gt;H15,G17,"Manualmente"))</f>
        <v>Brasil</v>
      </c>
      <c r="K16" s="125">
        <v>0</v>
      </c>
      <c r="L16" s="71"/>
      <c r="M16" s="71"/>
      <c r="N16" s="71"/>
      <c r="O16" s="71"/>
      <c r="P16" s="56" t="s">
        <v>28</v>
      </c>
      <c r="Q16" s="18"/>
      <c r="R16" s="30"/>
      <c r="S16" s="30"/>
      <c r="T16" s="30"/>
      <c r="Z16" s="30"/>
      <c r="AA16" s="25"/>
    </row>
    <row r="17" spans="2:27" ht="15.75" thickBot="1">
      <c r="B17" s="55"/>
      <c r="C17" s="126" t="s">
        <v>135</v>
      </c>
      <c r="D17" s="125" t="str">
        <f>IF(AND('Fase de grupos'!T68='Fase de grupos'!T69,'Fase de grupos'!S68='Fase de grupos'!S69,'Fase de grupos'!Q68='Fase de grupos'!Q69),"Manualmente",'Fase de grupos'!M68)</f>
        <v>Bélgica</v>
      </c>
      <c r="E17" s="124">
        <v>2</v>
      </c>
      <c r="F17" s="71"/>
      <c r="G17" s="125" t="str">
        <f>IF(E17&gt;E18,D17,IF(E18&gt;E17,D18,"Manualmente"))</f>
        <v>Bélgica</v>
      </c>
      <c r="H17" s="125">
        <v>1</v>
      </c>
      <c r="I17" s="71"/>
      <c r="J17" s="71"/>
      <c r="K17" s="71"/>
      <c r="L17" s="71"/>
      <c r="M17" s="71"/>
      <c r="N17" s="71"/>
      <c r="O17" s="71"/>
      <c r="P17" s="17" t="s">
        <v>223</v>
      </c>
      <c r="Q17" s="13"/>
      <c r="R17" s="30"/>
      <c r="S17" s="30"/>
      <c r="T17" s="30"/>
      <c r="Z17" s="30"/>
      <c r="AA17" s="25"/>
    </row>
    <row r="18" spans="2:27" ht="15.75" thickBot="1">
      <c r="B18" s="55"/>
      <c r="C18" s="126" t="s">
        <v>136</v>
      </c>
      <c r="D18" s="12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24">
        <v>1</v>
      </c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26"/>
      <c r="Q18" s="18"/>
      <c r="R18" s="30"/>
      <c r="S18" s="30"/>
      <c r="T18" s="30"/>
      <c r="Z18" s="30"/>
      <c r="AA18" s="25"/>
    </row>
    <row r="19" spans="2:27">
      <c r="B19" s="55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18"/>
      <c r="R19" s="30"/>
      <c r="S19" s="30"/>
      <c r="T19" s="30"/>
      <c r="Z19" s="30"/>
      <c r="AA19" s="25"/>
    </row>
    <row r="20" spans="2:27" ht="17.25" thickBot="1">
      <c r="B20" s="55"/>
      <c r="C20" s="148" t="s">
        <v>180</v>
      </c>
      <c r="D20" s="148"/>
      <c r="E20" s="148"/>
      <c r="F20" s="71"/>
      <c r="G20" s="71"/>
      <c r="H20" s="71"/>
      <c r="I20" s="71"/>
      <c r="J20" s="71"/>
      <c r="K20" s="71"/>
      <c r="L20" s="71"/>
      <c r="M20" s="149" t="s">
        <v>32</v>
      </c>
      <c r="N20" s="149"/>
      <c r="O20" s="71"/>
      <c r="P20" s="71"/>
      <c r="Q20" s="18"/>
      <c r="R20" s="30"/>
      <c r="S20" s="30"/>
      <c r="T20" s="30"/>
      <c r="Z20" s="30"/>
      <c r="AA20" s="25"/>
    </row>
    <row r="21" spans="2:27" ht="15.75" thickBot="1">
      <c r="B21" s="55"/>
      <c r="C21" s="126" t="s">
        <v>22</v>
      </c>
      <c r="D21" s="125" t="str">
        <f>IF(AND('Fase de grupos'!T18='Fase de grupos'!T19,'Fase de grupos'!S18='Fase de grupos'!S19,'Fase de grupos'!Q18='Fase de grupos'!Q19),"Manualmente",'Fase de grupos'!M18)</f>
        <v>España</v>
      </c>
      <c r="E21" s="124">
        <v>4</v>
      </c>
      <c r="F21" s="71"/>
      <c r="G21" s="71"/>
      <c r="H21" s="71"/>
      <c r="I21" s="71"/>
      <c r="J21" s="71"/>
      <c r="K21" s="122"/>
      <c r="L21" s="71"/>
      <c r="M21" s="71"/>
      <c r="N21" s="71"/>
      <c r="O21" s="71"/>
      <c r="P21" s="71"/>
      <c r="Q21" s="57"/>
      <c r="R21" s="30"/>
      <c r="S21" s="30"/>
      <c r="T21" s="30"/>
      <c r="Z21" s="30"/>
      <c r="AA21" s="25"/>
    </row>
    <row r="22" spans="2:27" ht="15.75" thickBot="1">
      <c r="B22" s="55"/>
      <c r="C22" s="126" t="s">
        <v>23</v>
      </c>
      <c r="D22" s="12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24">
        <v>0</v>
      </c>
      <c r="F22" s="71"/>
      <c r="G22" s="125" t="str">
        <f>IF(E21&gt;E22,D21,IF(E22&gt;E21,D22,"Manualmente"))</f>
        <v>España</v>
      </c>
      <c r="H22" s="125">
        <v>2</v>
      </c>
      <c r="I22" s="71"/>
      <c r="J22" s="71"/>
      <c r="K22" s="71"/>
      <c r="L22" s="71"/>
      <c r="M22" s="17" t="str">
        <f>IF(K9&gt;K16,J16,IF(K16&gt;K9,J9,"Manualmente"))</f>
        <v>Brasil</v>
      </c>
      <c r="N22" s="3">
        <v>2</v>
      </c>
      <c r="O22" s="71"/>
      <c r="P22" s="71"/>
      <c r="Q22" s="57"/>
      <c r="R22" s="30"/>
      <c r="S22" s="30"/>
      <c r="T22" s="30"/>
      <c r="Z22" s="30"/>
      <c r="AA22" s="25"/>
    </row>
    <row r="23" spans="2:27" ht="15.75" thickBot="1">
      <c r="B23" s="55"/>
      <c r="C23" s="148" t="s">
        <v>181</v>
      </c>
      <c r="D23" s="148"/>
      <c r="E23" s="148"/>
      <c r="F23" s="71"/>
      <c r="G23" s="148" t="s">
        <v>185</v>
      </c>
      <c r="H23" s="148"/>
      <c r="I23" s="71"/>
      <c r="J23" s="125" t="str">
        <f>IF(H22&gt;H24,G22,IF(H24&gt;H22,G24,"Manualmente"))</f>
        <v>España</v>
      </c>
      <c r="K23" s="125">
        <v>1</v>
      </c>
      <c r="L23" s="71"/>
      <c r="M23" s="150" t="s">
        <v>191</v>
      </c>
      <c r="N23" s="150"/>
      <c r="O23" s="71"/>
      <c r="P23" s="71"/>
      <c r="Q23" s="57"/>
      <c r="R23" s="30"/>
      <c r="S23" s="30"/>
      <c r="T23" s="30"/>
      <c r="Z23" s="30"/>
      <c r="AA23" s="25"/>
    </row>
    <row r="24" spans="2:27" ht="15.75" thickBot="1">
      <c r="B24" s="55"/>
      <c r="C24" s="126" t="s">
        <v>137</v>
      </c>
      <c r="D24" s="125" t="str">
        <f>IF(AND('Fase de grupos'!T38='Fase de grupos'!T39,'Fase de grupos'!S38='Fase de grupos'!S39,'Fase de grupos'!Q38='Fase de grupos'!Q39),"Manualmente",'Fase de grupos'!M38)</f>
        <v>Croacia</v>
      </c>
      <c r="E24" s="124">
        <v>1</v>
      </c>
      <c r="F24" s="71"/>
      <c r="G24" s="125" t="str">
        <f>IF(E24&gt;E25,D24,IF(E25&gt;E24,D25,"Manualmente"))</f>
        <v>Croacia</v>
      </c>
      <c r="H24" s="125">
        <v>0</v>
      </c>
      <c r="I24" s="71"/>
      <c r="J24" s="71"/>
      <c r="K24" s="71"/>
      <c r="L24" s="71"/>
      <c r="M24" s="17" t="s">
        <v>90</v>
      </c>
      <c r="N24" s="17">
        <v>1</v>
      </c>
      <c r="O24" s="71"/>
      <c r="P24" s="71"/>
      <c r="Q24" s="57"/>
      <c r="R24" s="30"/>
      <c r="S24" s="30"/>
      <c r="T24" s="30"/>
      <c r="Z24" s="30"/>
      <c r="AA24" s="25"/>
    </row>
    <row r="25" spans="2:27" ht="15.75" thickBot="1">
      <c r="B25" s="55"/>
      <c r="C25" s="126" t="s">
        <v>24</v>
      </c>
      <c r="D25" s="12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24">
        <v>0</v>
      </c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57"/>
      <c r="R25" s="30"/>
      <c r="S25" s="30"/>
      <c r="T25" s="30"/>
      <c r="Z25" s="30"/>
      <c r="AA25" s="25"/>
    </row>
    <row r="26" spans="2:27">
      <c r="B26" s="55"/>
      <c r="C26" s="71"/>
      <c r="D26" s="71"/>
      <c r="E26" s="71"/>
      <c r="F26" s="71"/>
      <c r="G26" s="71"/>
      <c r="H26" s="71"/>
      <c r="I26" s="71"/>
      <c r="J26" s="150" t="s">
        <v>189</v>
      </c>
      <c r="K26" s="150"/>
      <c r="L26" s="71"/>
      <c r="M26" s="71"/>
      <c r="N26" s="71"/>
      <c r="O26" s="71"/>
      <c r="P26" s="71"/>
      <c r="Q26" s="57"/>
      <c r="R26" s="30"/>
      <c r="S26" s="30"/>
      <c r="T26" s="30"/>
      <c r="Z26" s="30"/>
      <c r="AA26" s="25"/>
    </row>
    <row r="27" spans="2:27" ht="15.75" thickBot="1">
      <c r="B27" s="55"/>
      <c r="C27" s="148" t="s">
        <v>182</v>
      </c>
      <c r="D27" s="148"/>
      <c r="E27" s="148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57"/>
      <c r="R27" s="30"/>
      <c r="S27" s="30"/>
      <c r="T27" s="30"/>
      <c r="Z27" s="30"/>
      <c r="AA27" s="25"/>
    </row>
    <row r="28" spans="2:27" ht="15.75" thickBot="1">
      <c r="B28" s="55"/>
      <c r="C28" s="126" t="s">
        <v>138</v>
      </c>
      <c r="D28" s="125" t="str">
        <f>IF(AND('Fase de grupos'!T58='Fase de grupos'!T59,'Fase de grupos'!S58='Fase de grupos'!S59,'Fase de grupos'!Q58='Fase de grupos'!Q59),"Manualmente",'Fase de grupos'!M58)</f>
        <v>Alemania</v>
      </c>
      <c r="E28" s="124">
        <v>3</v>
      </c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57"/>
      <c r="R28" s="30"/>
      <c r="S28" s="30"/>
      <c r="T28" s="30"/>
      <c r="Z28" s="30"/>
      <c r="AA28" s="25"/>
    </row>
    <row r="29" spans="2:27" ht="15.75" thickBot="1">
      <c r="B29" s="55"/>
      <c r="C29" s="126" t="s">
        <v>139</v>
      </c>
      <c r="D29" s="12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24">
        <v>1</v>
      </c>
      <c r="F29" s="71"/>
      <c r="G29" s="125" t="str">
        <f>IF(E28&gt;E29,D28,IF(E29&gt;E28,D29,"Manualmente"))</f>
        <v>Alemania</v>
      </c>
      <c r="H29" s="125">
        <v>2</v>
      </c>
      <c r="I29" s="71"/>
      <c r="J29" s="71"/>
      <c r="K29" s="71"/>
      <c r="L29" s="71"/>
      <c r="M29" s="71"/>
      <c r="N29" s="71"/>
      <c r="O29" s="71"/>
      <c r="P29" s="71"/>
      <c r="Q29" s="18"/>
      <c r="R29" s="51"/>
      <c r="S29" s="51"/>
      <c r="T29" s="51"/>
      <c r="Z29" s="30"/>
      <c r="AA29" s="25"/>
    </row>
    <row r="30" spans="2:27" ht="15.75" thickBot="1">
      <c r="B30" s="55"/>
      <c r="C30" s="148" t="s">
        <v>183</v>
      </c>
      <c r="D30" s="148"/>
      <c r="E30" s="148"/>
      <c r="F30" s="71"/>
      <c r="G30" s="148" t="s">
        <v>187</v>
      </c>
      <c r="H30" s="148"/>
      <c r="I30" s="71"/>
      <c r="J30" s="125" t="str">
        <f>IF(H29&gt;H31,G29,IF(H31&gt;H29,G31,"Manualmente"))</f>
        <v>Alemania</v>
      </c>
      <c r="K30" s="125">
        <v>1</v>
      </c>
      <c r="L30" s="71"/>
      <c r="M30" s="71"/>
      <c r="N30" s="71"/>
      <c r="O30" s="71"/>
      <c r="P30" s="71"/>
      <c r="Q30" s="18"/>
      <c r="R30" s="51"/>
      <c r="S30" s="51"/>
      <c r="T30" s="51"/>
      <c r="Z30" s="30"/>
      <c r="AA30" s="25"/>
    </row>
    <row r="31" spans="2:27" ht="15.75" thickBot="1">
      <c r="B31" s="55"/>
      <c r="C31" s="126" t="s">
        <v>140</v>
      </c>
      <c r="D31" s="125" t="str">
        <f>IF(AND('Fase de grupos'!T78='Fase de grupos'!T79,'Fase de grupos'!S78='Fase de grupos'!S79,'Fase de grupos'!Q78='Fase de grupos'!Q79),"Manualmente",'Fase de grupos'!M78)</f>
        <v>Senegal</v>
      </c>
      <c r="E31" s="124">
        <v>0</v>
      </c>
      <c r="F31" s="71"/>
      <c r="G31" s="125" t="str">
        <f>IF(E31&gt;E32,D31,IF(E32&gt;E31,D32,"Manualmente"))</f>
        <v>Inglaterra</v>
      </c>
      <c r="H31" s="125">
        <v>1</v>
      </c>
      <c r="I31" s="71"/>
      <c r="J31" s="71"/>
      <c r="K31" s="71"/>
      <c r="L31" s="71"/>
      <c r="M31" s="71"/>
      <c r="N31" s="71"/>
      <c r="O31" s="71"/>
      <c r="P31" s="71"/>
      <c r="Q31" s="18"/>
      <c r="R31" s="51"/>
      <c r="S31" s="51"/>
      <c r="T31" s="51"/>
      <c r="Z31" s="30"/>
      <c r="AA31" s="25"/>
    </row>
    <row r="32" spans="2:27" ht="15.75" thickBot="1">
      <c r="B32" s="55"/>
      <c r="C32" s="126" t="s">
        <v>141</v>
      </c>
      <c r="D32" s="12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24">
        <v>2</v>
      </c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18"/>
      <c r="R32" s="51"/>
      <c r="S32" s="51"/>
      <c r="T32" s="51"/>
      <c r="Z32" s="30"/>
      <c r="AA32" s="25"/>
    </row>
    <row r="33" spans="1:27" ht="15.75" thickBot="1">
      <c r="B33" s="58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19"/>
      <c r="R33" s="51"/>
      <c r="S33" s="51"/>
      <c r="T33" s="51"/>
      <c r="Z33" s="30"/>
      <c r="AA33" s="25"/>
    </row>
    <row r="34" spans="1:27"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Z34" s="30"/>
      <c r="AA34" s="25"/>
    </row>
    <row r="35" spans="1:27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Z35" s="30"/>
      <c r="AA35" s="25"/>
    </row>
    <row r="36" spans="1:27"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Z36" s="30"/>
      <c r="AA36" s="25"/>
    </row>
    <row r="37" spans="1:27"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Z37" s="30"/>
      <c r="AA37" s="25"/>
    </row>
    <row r="38" spans="1:27"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Z38" s="30"/>
      <c r="AA38" s="25"/>
    </row>
    <row r="39" spans="1:27"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Z39" s="30"/>
      <c r="AA39" s="25"/>
    </row>
    <row r="40" spans="1:27"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Z40" s="30"/>
      <c r="AA40" s="25"/>
    </row>
    <row r="41" spans="1:27" s="25" customFormat="1">
      <c r="A41" s="30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30"/>
      <c r="V41" s="30"/>
      <c r="W41" s="30"/>
      <c r="X41" s="30"/>
      <c r="Y41" s="30"/>
      <c r="Z41" s="30"/>
    </row>
    <row r="42" spans="1:27" s="30" customFormat="1"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AA42" s="25"/>
    </row>
    <row r="43" spans="1:27" s="30" customFormat="1"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AA43" s="25"/>
    </row>
    <row r="44" spans="1:27" s="30" customFormat="1"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AA44" s="25"/>
    </row>
    <row r="45" spans="1:27" s="30" customFormat="1"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AA45" s="25"/>
    </row>
    <row r="46" spans="1:27" s="30" customFormat="1"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AA46" s="25"/>
    </row>
    <row r="47" spans="1:27" s="30" customFormat="1"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AA47" s="25"/>
    </row>
    <row r="48" spans="1:27" s="30" customFormat="1"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</row>
  </sheetData>
  <mergeCells count="21">
    <mergeCell ref="M13:N13"/>
    <mergeCell ref="M23:N23"/>
    <mergeCell ref="C20:E20"/>
    <mergeCell ref="C23:E23"/>
    <mergeCell ref="M20:N20"/>
    <mergeCell ref="C13:E13"/>
    <mergeCell ref="C16:E16"/>
    <mergeCell ref="J12:K12"/>
    <mergeCell ref="C27:E27"/>
    <mergeCell ref="C30:E30"/>
    <mergeCell ref="G9:H9"/>
    <mergeCell ref="G16:H16"/>
    <mergeCell ref="G23:H23"/>
    <mergeCell ref="G30:H30"/>
    <mergeCell ref="J26:K26"/>
    <mergeCell ref="M10:N10"/>
    <mergeCell ref="C3:E3"/>
    <mergeCell ref="C6:E6"/>
    <mergeCell ref="C9:E9"/>
    <mergeCell ref="G3:H3"/>
    <mergeCell ref="J3:K3"/>
  </mergeCells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4">
        <v>1</v>
      </c>
      <c r="C2" s="15" t="str">
        <f>'Fase de grupos'!G7</f>
        <v>Rusia</v>
      </c>
      <c r="D2" s="15">
        <f>'Fase de grupos'!H7</f>
        <v>1</v>
      </c>
      <c r="E2" s="15">
        <f>'Fase de grupos'!I7</f>
        <v>0</v>
      </c>
      <c r="F2" s="5" t="str">
        <f>'Fase de grupos'!J7</f>
        <v>Arabia Saudita</v>
      </c>
    </row>
    <row r="3" spans="2:6">
      <c r="B3" s="9">
        <v>2</v>
      </c>
      <c r="C3" s="6" t="str">
        <f>'Fase de grupos'!G8</f>
        <v>Egipto</v>
      </c>
      <c r="D3" s="6">
        <f>'Fase de grupos'!H8</f>
        <v>1</v>
      </c>
      <c r="E3" s="6">
        <f>'Fase de grupos'!I8</f>
        <v>2</v>
      </c>
      <c r="F3" s="13" t="str">
        <f>'Fase de grupos'!J8</f>
        <v>Uruguay</v>
      </c>
    </row>
    <row r="4" spans="2:6">
      <c r="B4" s="9">
        <v>3</v>
      </c>
      <c r="C4" s="6" t="str">
        <f>'Fase de grupos'!G17</f>
        <v>Portugal</v>
      </c>
      <c r="D4" s="6">
        <f>'Fase de grupos'!H17</f>
        <v>0</v>
      </c>
      <c r="E4" s="6">
        <f>'Fase de grupos'!I17</f>
        <v>3</v>
      </c>
      <c r="F4" s="13" t="str">
        <f>'Fase de grupos'!J17</f>
        <v>España</v>
      </c>
    </row>
    <row r="5" spans="2:6">
      <c r="B5" s="9">
        <v>4</v>
      </c>
      <c r="C5" s="6" t="str">
        <f>'Fase de grupos'!G18</f>
        <v>Marruecos</v>
      </c>
      <c r="D5" s="6">
        <f>'Fase de grupos'!H18</f>
        <v>0</v>
      </c>
      <c r="E5" s="6">
        <f>'Fase de grupos'!I18</f>
        <v>0</v>
      </c>
      <c r="F5" s="13" t="str">
        <f>'Fase de grupos'!J18</f>
        <v>Irán</v>
      </c>
    </row>
    <row r="6" spans="2:6">
      <c r="B6" s="9">
        <v>5</v>
      </c>
      <c r="C6" s="6" t="str">
        <f>'Fase de grupos'!G27</f>
        <v>Francia</v>
      </c>
      <c r="D6" s="6">
        <f>'Fase de grupos'!H27</f>
        <v>2</v>
      </c>
      <c r="E6" s="6">
        <f>'Fase de grupos'!I27</f>
        <v>0</v>
      </c>
      <c r="F6" s="13" t="str">
        <f>'Fase de grupos'!J27</f>
        <v>Australia</v>
      </c>
    </row>
    <row r="7" spans="2:6">
      <c r="B7" s="9">
        <v>6</v>
      </c>
      <c r="C7" s="6" t="str">
        <f>'Fase de grupos'!G28</f>
        <v>Perú</v>
      </c>
      <c r="D7" s="6">
        <f>'Fase de grupos'!H28</f>
        <v>2</v>
      </c>
      <c r="E7" s="6">
        <f>'Fase de grupos'!I28</f>
        <v>2</v>
      </c>
      <c r="F7" s="13" t="str">
        <f>'Fase de grupos'!J28</f>
        <v>Dinamarca</v>
      </c>
    </row>
    <row r="8" spans="2:6">
      <c r="B8" s="9">
        <v>7</v>
      </c>
      <c r="C8" s="6" t="str">
        <f>'Fase de grupos'!G37</f>
        <v>Argentina</v>
      </c>
      <c r="D8" s="6">
        <f>'Fase de grupos'!H37</f>
        <v>2</v>
      </c>
      <c r="E8" s="6">
        <f>'Fase de grupos'!I37</f>
        <v>0</v>
      </c>
      <c r="F8" s="13" t="str">
        <f>'Fase de grupos'!J37</f>
        <v>Islandia</v>
      </c>
    </row>
    <row r="9" spans="2:6">
      <c r="B9" s="9">
        <v>8</v>
      </c>
      <c r="C9" s="6" t="str">
        <f>'Fase de grupos'!G38</f>
        <v>Croacia</v>
      </c>
      <c r="D9" s="6">
        <f>'Fase de grupos'!H38</f>
        <v>2</v>
      </c>
      <c r="E9" s="6">
        <f>'Fase de grupos'!I38</f>
        <v>1</v>
      </c>
      <c r="F9" s="13" t="str">
        <f>'Fase de grupos'!J38</f>
        <v>Nigeria</v>
      </c>
    </row>
    <row r="10" spans="2:6">
      <c r="B10" s="9">
        <v>9</v>
      </c>
      <c r="C10" s="6" t="str">
        <f>'Fase de grupos'!G47</f>
        <v>Brasil</v>
      </c>
      <c r="D10" s="6">
        <f>'Fase de grupos'!H47</f>
        <v>3</v>
      </c>
      <c r="E10" s="6">
        <f>'Fase de grupos'!I47</f>
        <v>1</v>
      </c>
      <c r="F10" s="13" t="str">
        <f>'Fase de grupos'!J47</f>
        <v>Suiza</v>
      </c>
    </row>
    <row r="11" spans="2:6">
      <c r="B11" s="9">
        <v>10</v>
      </c>
      <c r="C11" s="6" t="str">
        <f>'Fase de grupos'!G48</f>
        <v>Costa Rica</v>
      </c>
      <c r="D11" s="6">
        <f>'Fase de grupos'!H48</f>
        <v>1</v>
      </c>
      <c r="E11" s="6">
        <f>'Fase de grupos'!I48</f>
        <v>0</v>
      </c>
      <c r="F11" s="13" t="str">
        <f>'Fase de grupos'!J48</f>
        <v>Serbia</v>
      </c>
    </row>
    <row r="12" spans="2:6">
      <c r="B12" s="9">
        <v>11</v>
      </c>
      <c r="C12" s="6" t="str">
        <f>'Fase de grupos'!G57</f>
        <v>Alemania</v>
      </c>
      <c r="D12" s="6">
        <f>'Fase de grupos'!H57</f>
        <v>4</v>
      </c>
      <c r="E12" s="6">
        <f>'Fase de grupos'!I57</f>
        <v>0</v>
      </c>
      <c r="F12" s="13" t="str">
        <f>'Fase de grupos'!J57</f>
        <v>México</v>
      </c>
    </row>
    <row r="13" spans="2:6">
      <c r="B13" s="9">
        <v>12</v>
      </c>
      <c r="C13" s="6" t="str">
        <f>'Fase de grupos'!G58</f>
        <v>Suecia</v>
      </c>
      <c r="D13" s="6">
        <f>'Fase de grupos'!H58</f>
        <v>2</v>
      </c>
      <c r="E13" s="6">
        <f>'Fase de grupos'!I58</f>
        <v>0</v>
      </c>
      <c r="F13" s="13" t="str">
        <f>'Fase de grupos'!J58</f>
        <v>Corea del Sur</v>
      </c>
    </row>
    <row r="14" spans="2:6">
      <c r="B14" s="9">
        <v>13</v>
      </c>
      <c r="C14" s="6" t="str">
        <f>'Fase de grupos'!G67</f>
        <v>Bélgica</v>
      </c>
      <c r="D14" s="6">
        <f>'Fase de grupos'!H67</f>
        <v>2</v>
      </c>
      <c r="E14" s="6">
        <f>'Fase de grupos'!I67</f>
        <v>0</v>
      </c>
      <c r="F14" s="13" t="str">
        <f>'Fase de grupos'!J67</f>
        <v>Panamá</v>
      </c>
    </row>
    <row r="15" spans="2:6">
      <c r="B15" s="9">
        <v>14</v>
      </c>
      <c r="C15" s="6" t="str">
        <f>'Fase de grupos'!G68</f>
        <v>Túnez</v>
      </c>
      <c r="D15" s="6">
        <f>'Fase de grupos'!H68</f>
        <v>0</v>
      </c>
      <c r="E15" s="6">
        <f>'Fase de grupos'!I68</f>
        <v>1</v>
      </c>
      <c r="F15" s="13" t="str">
        <f>'Fase de grupos'!J68</f>
        <v>Inglaterra</v>
      </c>
    </row>
    <row r="16" spans="2:6">
      <c r="B16" s="9">
        <v>15</v>
      </c>
      <c r="C16" s="6" t="str">
        <f>'Fase de grupos'!G77</f>
        <v>Polonia</v>
      </c>
      <c r="D16" s="6">
        <f>'Fase de grupos'!H77</f>
        <v>0</v>
      </c>
      <c r="E16" s="6">
        <f>'Fase de grupos'!I77</f>
        <v>1</v>
      </c>
      <c r="F16" s="13" t="str">
        <f>'Fase de grupos'!J77</f>
        <v>Senegal</v>
      </c>
    </row>
    <row r="17" spans="2:6" ht="15.75" thickBot="1">
      <c r="B17" s="11">
        <v>16</v>
      </c>
      <c r="C17" s="16" t="str">
        <f>'Fase de grupos'!G78</f>
        <v>Colombia</v>
      </c>
      <c r="D17" s="16">
        <f>'Fase de grupos'!H78</f>
        <v>3</v>
      </c>
      <c r="E17" s="16">
        <f>'Fase de grupos'!I78</f>
        <v>2</v>
      </c>
      <c r="F17" s="14" t="str">
        <f>'Fase de grupos'!J78</f>
        <v>Japón</v>
      </c>
    </row>
    <row r="18" spans="2:6">
      <c r="B18" s="6"/>
      <c r="C18" s="6"/>
      <c r="D18" s="6"/>
      <c r="E18" s="6"/>
      <c r="F18" s="6"/>
    </row>
    <row r="19" spans="2:6" ht="15.75" thickBot="1"/>
    <row r="20" spans="2:6">
      <c r="B20" s="4">
        <v>17</v>
      </c>
      <c r="C20" s="15" t="str">
        <f>'Fase de grupos'!G9</f>
        <v>Rusia</v>
      </c>
      <c r="D20" s="15">
        <f>'Fase de grupos'!H9</f>
        <v>1</v>
      </c>
      <c r="E20" s="15">
        <f>'Fase de grupos'!I9</f>
        <v>2</v>
      </c>
      <c r="F20" s="5" t="str">
        <f>'Fase de grupos'!J9</f>
        <v>Egipto</v>
      </c>
    </row>
    <row r="21" spans="2:6">
      <c r="B21" s="9">
        <v>18</v>
      </c>
      <c r="C21" s="6" t="str">
        <f>'Fase de grupos'!G10</f>
        <v>Arabia Saudita</v>
      </c>
      <c r="D21" s="6">
        <f>'Fase de grupos'!H10</f>
        <v>0</v>
      </c>
      <c r="E21" s="6">
        <f>'Fase de grupos'!I10</f>
        <v>3</v>
      </c>
      <c r="F21" s="13" t="str">
        <f>'Fase de grupos'!J10</f>
        <v>Uruguay</v>
      </c>
    </row>
    <row r="22" spans="2:6">
      <c r="B22" s="9">
        <v>19</v>
      </c>
      <c r="C22" s="6" t="str">
        <f>'Fase de grupos'!G19</f>
        <v>Portugal</v>
      </c>
      <c r="D22" s="6">
        <f>'Fase de grupos'!H19</f>
        <v>3</v>
      </c>
      <c r="E22" s="6">
        <f>'Fase de grupos'!I19</f>
        <v>0</v>
      </c>
      <c r="F22" s="13" t="str">
        <f>'Fase de grupos'!J19</f>
        <v>Marruecos</v>
      </c>
    </row>
    <row r="23" spans="2:6">
      <c r="B23" s="9">
        <v>20</v>
      </c>
      <c r="C23" s="6" t="str">
        <f>'Fase de grupos'!G20</f>
        <v>España</v>
      </c>
      <c r="D23" s="6">
        <f>'Fase de grupos'!H20</f>
        <v>3</v>
      </c>
      <c r="E23" s="6">
        <f>'Fase de grupos'!I20</f>
        <v>1</v>
      </c>
      <c r="F23" s="13" t="str">
        <f>'Fase de grupos'!J20</f>
        <v>Irán</v>
      </c>
    </row>
    <row r="24" spans="2:6">
      <c r="B24" s="9">
        <v>21</v>
      </c>
      <c r="C24" s="6" t="str">
        <f>'Fase de grupos'!G29</f>
        <v>Francia</v>
      </c>
      <c r="D24" s="6">
        <f>'Fase de grupos'!H29</f>
        <v>3</v>
      </c>
      <c r="E24" s="6">
        <f>'Fase de grupos'!I29</f>
        <v>2</v>
      </c>
      <c r="F24" s="13" t="str">
        <f>'Fase de grupos'!J29</f>
        <v>Perú</v>
      </c>
    </row>
    <row r="25" spans="2:6">
      <c r="B25" s="9">
        <v>22</v>
      </c>
      <c r="C25" s="6" t="str">
        <f>'Fase de grupos'!G30</f>
        <v>Australia</v>
      </c>
      <c r="D25" s="6">
        <f>'Fase de grupos'!H30</f>
        <v>1</v>
      </c>
      <c r="E25" s="6">
        <f>'Fase de grupos'!I30</f>
        <v>2</v>
      </c>
      <c r="F25" s="13" t="str">
        <f>'Fase de grupos'!J30</f>
        <v>Dinamarca</v>
      </c>
    </row>
    <row r="26" spans="2:6">
      <c r="B26" s="9">
        <v>23</v>
      </c>
      <c r="C26" s="6" t="str">
        <f>'Fase de grupos'!G39</f>
        <v>Argentina</v>
      </c>
      <c r="D26" s="6">
        <f>'Fase de grupos'!H39</f>
        <v>1</v>
      </c>
      <c r="E26" s="6">
        <f>'Fase de grupos'!I39</f>
        <v>3</v>
      </c>
      <c r="F26" s="13" t="str">
        <f>'Fase de grupos'!J39</f>
        <v>Croacia</v>
      </c>
    </row>
    <row r="27" spans="2:6">
      <c r="B27" s="9">
        <v>24</v>
      </c>
      <c r="C27" s="6" t="str">
        <f>'Fase de grupos'!G40</f>
        <v>Islandia</v>
      </c>
      <c r="D27" s="6">
        <f>'Fase de grupos'!H40</f>
        <v>1</v>
      </c>
      <c r="E27" s="6">
        <f>'Fase de grupos'!I40</f>
        <v>1</v>
      </c>
      <c r="F27" s="13" t="str">
        <f>'Fase de grupos'!J40</f>
        <v>Nigeria</v>
      </c>
    </row>
    <row r="28" spans="2:6">
      <c r="B28" s="9">
        <v>25</v>
      </c>
      <c r="C28" s="6" t="str">
        <f>'Fase de grupos'!G49</f>
        <v>Brasil</v>
      </c>
      <c r="D28" s="6">
        <f>'Fase de grupos'!H49</f>
        <v>3</v>
      </c>
      <c r="E28" s="6">
        <f>'Fase de grupos'!I49</f>
        <v>0</v>
      </c>
      <c r="F28" s="13" t="str">
        <f>'Fase de grupos'!J49</f>
        <v>Costa Rica</v>
      </c>
    </row>
    <row r="29" spans="2:6">
      <c r="B29" s="9">
        <v>26</v>
      </c>
      <c r="C29" s="6" t="str">
        <f>'Fase de grupos'!G50</f>
        <v>Suiza</v>
      </c>
      <c r="D29" s="6">
        <f>'Fase de grupos'!H50</f>
        <v>1</v>
      </c>
      <c r="E29" s="6">
        <f>'Fase de grupos'!I50</f>
        <v>0</v>
      </c>
      <c r="F29" s="13" t="str">
        <f>'Fase de grupos'!J50</f>
        <v>Serbia</v>
      </c>
    </row>
    <row r="30" spans="2:6">
      <c r="B30" s="9">
        <v>27</v>
      </c>
      <c r="C30" s="6" t="str">
        <f>'Fase de grupos'!G59</f>
        <v>Alemania</v>
      </c>
      <c r="D30" s="6">
        <f>'Fase de grupos'!H59</f>
        <v>3</v>
      </c>
      <c r="E30" s="6">
        <f>'Fase de grupos'!I59</f>
        <v>1</v>
      </c>
      <c r="F30" s="13" t="str">
        <f>'Fase de grupos'!J59</f>
        <v>Suecia</v>
      </c>
    </row>
    <row r="31" spans="2:6">
      <c r="B31" s="9">
        <v>28</v>
      </c>
      <c r="C31" s="6" t="str">
        <f>'Fase de grupos'!G60</f>
        <v>México</v>
      </c>
      <c r="D31" s="6">
        <f>'Fase de grupos'!H60</f>
        <v>1</v>
      </c>
      <c r="E31" s="6">
        <f>'Fase de grupos'!I60</f>
        <v>1</v>
      </c>
      <c r="F31" s="13" t="str">
        <f>'Fase de grupos'!J60</f>
        <v>Corea del Sur</v>
      </c>
    </row>
    <row r="32" spans="2:6">
      <c r="B32" s="9">
        <v>29</v>
      </c>
      <c r="C32" s="6" t="str">
        <f>'Fase de grupos'!G69</f>
        <v>Bélgica</v>
      </c>
      <c r="D32" s="6">
        <f>'Fase de grupos'!H69</f>
        <v>2</v>
      </c>
      <c r="E32" s="6">
        <f>'Fase de grupos'!I69</f>
        <v>0</v>
      </c>
      <c r="F32" s="13" t="str">
        <f>'Fase de grupos'!J69</f>
        <v>Túnez</v>
      </c>
    </row>
    <row r="33" spans="2:6">
      <c r="B33" s="9">
        <v>30</v>
      </c>
      <c r="C33" s="6" t="str">
        <f>'Fase de grupos'!G70</f>
        <v>Panamá</v>
      </c>
      <c r="D33" s="6">
        <f>'Fase de grupos'!H70</f>
        <v>1</v>
      </c>
      <c r="E33" s="6">
        <f>'Fase de grupos'!I70</f>
        <v>2</v>
      </c>
      <c r="F33" s="13" t="str">
        <f>'Fase de grupos'!J70</f>
        <v>Inglaterra</v>
      </c>
    </row>
    <row r="34" spans="2:6">
      <c r="B34" s="9">
        <v>31</v>
      </c>
      <c r="C34" s="6" t="str">
        <f>'Fase de grupos'!G79</f>
        <v>Polonia</v>
      </c>
      <c r="D34" s="6">
        <f>'Fase de grupos'!H79</f>
        <v>1</v>
      </c>
      <c r="E34" s="6">
        <f>'Fase de grupos'!I79</f>
        <v>0</v>
      </c>
      <c r="F34" s="13" t="str">
        <f>'Fase de grupos'!J79</f>
        <v>Colombia</v>
      </c>
    </row>
    <row r="35" spans="2:6" ht="15.75" thickBot="1">
      <c r="B35" s="11">
        <v>32</v>
      </c>
      <c r="C35" s="16" t="str">
        <f>'Fase de grupos'!G80</f>
        <v>Senegal</v>
      </c>
      <c r="D35" s="16">
        <f>'Fase de grupos'!H80</f>
        <v>2</v>
      </c>
      <c r="E35" s="16">
        <f>'Fase de grupos'!I80</f>
        <v>0</v>
      </c>
      <c r="F35" s="14" t="str">
        <f>'Fase de grupos'!J80</f>
        <v>Japón</v>
      </c>
    </row>
    <row r="37" spans="2:6" ht="15.75" thickBot="1"/>
    <row r="38" spans="2:6">
      <c r="B38" s="4">
        <v>33</v>
      </c>
      <c r="C38" s="15" t="str">
        <f>'Fase de grupos'!G11</f>
        <v>Rusia</v>
      </c>
      <c r="D38" s="15">
        <f>'Fase de grupos'!H11</f>
        <v>1</v>
      </c>
      <c r="E38" s="15">
        <f>'Fase de grupos'!I11</f>
        <v>3</v>
      </c>
      <c r="F38" s="5" t="str">
        <f>'Fase de grupos'!J11</f>
        <v>Uruguay</v>
      </c>
    </row>
    <row r="39" spans="2:6">
      <c r="B39" s="9">
        <v>34</v>
      </c>
      <c r="C39" s="6" t="str">
        <f>'Fase de grupos'!G12</f>
        <v>Arabia Saudita</v>
      </c>
      <c r="D39" s="6">
        <f>'Fase de grupos'!H12</f>
        <v>1</v>
      </c>
      <c r="E39" s="6">
        <f>'Fase de grupos'!I12</f>
        <v>3</v>
      </c>
      <c r="F39" s="13" t="str">
        <f>'Fase de grupos'!J12</f>
        <v>Egipto</v>
      </c>
    </row>
    <row r="40" spans="2:6">
      <c r="B40" s="9">
        <v>35</v>
      </c>
      <c r="C40" s="6" t="str">
        <f>'Fase de grupos'!G21</f>
        <v>Portugal</v>
      </c>
      <c r="D40" s="6">
        <f>'Fase de grupos'!H21</f>
        <v>2</v>
      </c>
      <c r="E40" s="6">
        <f>'Fase de grupos'!I21</f>
        <v>1</v>
      </c>
      <c r="F40" s="13" t="str">
        <f>'Fase de grupos'!J21</f>
        <v>Irán</v>
      </c>
    </row>
    <row r="41" spans="2:6">
      <c r="B41" s="9">
        <v>36</v>
      </c>
      <c r="C41" s="6" t="str">
        <f>'Fase de grupos'!G22</f>
        <v>España</v>
      </c>
      <c r="D41" s="6">
        <f>'Fase de grupos'!H22</f>
        <v>2</v>
      </c>
      <c r="E41" s="6">
        <f>'Fase de grupos'!I22</f>
        <v>0</v>
      </c>
      <c r="F41" s="13" t="str">
        <f>'Fase de grupos'!J22</f>
        <v>Marruecos</v>
      </c>
    </row>
    <row r="42" spans="2:6">
      <c r="B42" s="9">
        <v>37</v>
      </c>
      <c r="C42" s="6" t="str">
        <f>'Fase de grupos'!G31</f>
        <v>Francia</v>
      </c>
      <c r="D42" s="6">
        <f>'Fase de grupos'!H31</f>
        <v>2</v>
      </c>
      <c r="E42" s="6">
        <f>'Fase de grupos'!I31</f>
        <v>0</v>
      </c>
      <c r="F42" s="13" t="str">
        <f>'Fase de grupos'!J31</f>
        <v>Dinamarca</v>
      </c>
    </row>
    <row r="43" spans="2:6">
      <c r="B43" s="9">
        <v>38</v>
      </c>
      <c r="C43" s="6" t="str">
        <f>'Fase de grupos'!G32</f>
        <v>Australia</v>
      </c>
      <c r="D43" s="6">
        <f>'Fase de grupos'!H32</f>
        <v>0</v>
      </c>
      <c r="E43" s="6">
        <f>'Fase de grupos'!I32</f>
        <v>1</v>
      </c>
      <c r="F43" s="13" t="str">
        <f>'Fase de grupos'!J32</f>
        <v>Perú</v>
      </c>
    </row>
    <row r="44" spans="2:6">
      <c r="B44" s="9">
        <v>39</v>
      </c>
      <c r="C44" s="6" t="str">
        <f>'Fase de grupos'!G41</f>
        <v>Argentina</v>
      </c>
      <c r="D44" s="6">
        <f>'Fase de grupos'!H41</f>
        <v>1</v>
      </c>
      <c r="E44" s="6">
        <f>'Fase de grupos'!I41</f>
        <v>2</v>
      </c>
      <c r="F44" s="13" t="str">
        <f>'Fase de grupos'!J41</f>
        <v>Nigeria</v>
      </c>
    </row>
    <row r="45" spans="2:6">
      <c r="B45" s="9">
        <v>40</v>
      </c>
      <c r="C45" s="6" t="str">
        <f>'Fase de grupos'!G42</f>
        <v>Islandia</v>
      </c>
      <c r="D45" s="6">
        <f>'Fase de grupos'!H42</f>
        <v>2</v>
      </c>
      <c r="E45" s="6">
        <f>'Fase de grupos'!I42</f>
        <v>2</v>
      </c>
      <c r="F45" s="13" t="str">
        <f>'Fase de grupos'!J42</f>
        <v>Croacia</v>
      </c>
    </row>
    <row r="46" spans="2:6">
      <c r="B46" s="9">
        <v>41</v>
      </c>
      <c r="C46" s="6" t="str">
        <f>'Fase de grupos'!G51</f>
        <v>Brasil</v>
      </c>
      <c r="D46" s="6">
        <f>'Fase de grupos'!H51</f>
        <v>3</v>
      </c>
      <c r="E46" s="6">
        <f>'Fase de grupos'!I51</f>
        <v>0</v>
      </c>
      <c r="F46" s="13" t="str">
        <f>'Fase de grupos'!J51</f>
        <v>Serbia</v>
      </c>
    </row>
    <row r="47" spans="2:6">
      <c r="B47" s="9">
        <v>42</v>
      </c>
      <c r="C47" s="6" t="str">
        <f>'Fase de grupos'!G52</f>
        <v>Suiza</v>
      </c>
      <c r="D47" s="6">
        <f>'Fase de grupos'!H52</f>
        <v>2</v>
      </c>
      <c r="E47" s="6">
        <f>'Fase de grupos'!I52</f>
        <v>1</v>
      </c>
      <c r="F47" s="13" t="str">
        <f>'Fase de grupos'!J52</f>
        <v>Costa Rica</v>
      </c>
    </row>
    <row r="48" spans="2:6">
      <c r="B48" s="9">
        <v>43</v>
      </c>
      <c r="C48" s="6" t="str">
        <f>'Fase de grupos'!G61</f>
        <v>Alemania</v>
      </c>
      <c r="D48" s="6">
        <f>'Fase de grupos'!H61</f>
        <v>3</v>
      </c>
      <c r="E48" s="6">
        <f>'Fase de grupos'!I61</f>
        <v>0</v>
      </c>
      <c r="F48" s="13" t="str">
        <f>'Fase de grupos'!J61</f>
        <v>Corea del Sur</v>
      </c>
    </row>
    <row r="49" spans="2:6">
      <c r="B49" s="9">
        <v>44</v>
      </c>
      <c r="C49" s="6" t="str">
        <f>'Fase de grupos'!G62</f>
        <v>México</v>
      </c>
      <c r="D49" s="6">
        <f>'Fase de grupos'!H62</f>
        <v>1</v>
      </c>
      <c r="E49" s="6">
        <f>'Fase de grupos'!I62</f>
        <v>2</v>
      </c>
      <c r="F49" s="13" t="str">
        <f>'Fase de grupos'!J62</f>
        <v>Suecia</v>
      </c>
    </row>
    <row r="50" spans="2:6">
      <c r="B50" s="9">
        <v>45</v>
      </c>
      <c r="C50" s="6" t="str">
        <f>'Fase de grupos'!G71</f>
        <v>Bélgica</v>
      </c>
      <c r="D50" s="6">
        <f>'Fase de grupos'!H71</f>
        <v>2</v>
      </c>
      <c r="E50" s="6">
        <f>'Fase de grupos'!I71</f>
        <v>2</v>
      </c>
      <c r="F50" s="13" t="str">
        <f>'Fase de grupos'!J71</f>
        <v>Inglaterra</v>
      </c>
    </row>
    <row r="51" spans="2:6">
      <c r="B51" s="9">
        <v>46</v>
      </c>
      <c r="C51" s="6" t="str">
        <f>'Fase de grupos'!G72</f>
        <v>Panamá</v>
      </c>
      <c r="D51" s="6">
        <f>'Fase de grupos'!H72</f>
        <v>0</v>
      </c>
      <c r="E51" s="6">
        <f>'Fase de grupos'!I72</f>
        <v>0</v>
      </c>
      <c r="F51" s="13" t="str">
        <f>'Fase de grupos'!J72</f>
        <v>Túnez</v>
      </c>
    </row>
    <row r="52" spans="2:6">
      <c r="B52" s="9">
        <v>47</v>
      </c>
      <c r="C52" s="6" t="str">
        <f>'Fase de grupos'!G81</f>
        <v>Polonia</v>
      </c>
      <c r="D52" s="6">
        <f>'Fase de grupos'!H81</f>
        <v>2</v>
      </c>
      <c r="E52" s="6">
        <f>'Fase de grupos'!I81</f>
        <v>1</v>
      </c>
      <c r="F52" s="13" t="str">
        <f>'Fase de grupos'!J81</f>
        <v>Japón</v>
      </c>
    </row>
    <row r="53" spans="2:6" ht="15.75" thickBot="1">
      <c r="B53" s="11">
        <v>48</v>
      </c>
      <c r="C53" s="16" t="str">
        <f>'Fase de grupos'!G82</f>
        <v>Senegal</v>
      </c>
      <c r="D53" s="16">
        <f>'Fase de grupos'!H82</f>
        <v>2</v>
      </c>
      <c r="E53" s="16">
        <f>'Fase de grupos'!I82</f>
        <v>2</v>
      </c>
      <c r="F53" s="14" t="str">
        <f>'Fase de grupos'!J82</f>
        <v>Colombia</v>
      </c>
    </row>
    <row r="54" spans="2:6">
      <c r="B54" s="6"/>
      <c r="C54" s="6"/>
      <c r="D54" s="6"/>
      <c r="E54" s="6"/>
      <c r="F54" s="6"/>
    </row>
    <row r="55" spans="2:6" ht="15.75" thickBot="1">
      <c r="B55" s="6"/>
      <c r="C55" s="6"/>
      <c r="D55" s="6"/>
      <c r="E55" s="6"/>
      <c r="F55" s="6"/>
    </row>
    <row r="56" spans="2:6">
      <c r="B56" s="4">
        <v>49</v>
      </c>
      <c r="C56" s="34" t="str">
        <f>'Fase final'!D7</f>
        <v>Uruguay</v>
      </c>
      <c r="D56" s="34">
        <f>'Fase final'!E7</f>
        <v>2</v>
      </c>
      <c r="E56" s="34">
        <f>'Fase final'!E8</f>
        <v>1</v>
      </c>
      <c r="F56" s="127" t="str">
        <f>'Fase final'!D8</f>
        <v>Portugal</v>
      </c>
    </row>
    <row r="57" spans="2:6">
      <c r="B57" s="9">
        <v>50</v>
      </c>
      <c r="C57" s="35" t="str">
        <f>'Fase final'!D10</f>
        <v>Francia</v>
      </c>
      <c r="D57" s="35">
        <f>'Fase final'!E10</f>
        <v>2</v>
      </c>
      <c r="E57" s="35">
        <f>'Fase final'!E11</f>
        <v>0</v>
      </c>
      <c r="F57" s="128" t="str">
        <f>'Fase final'!D11</f>
        <v>Nigeria</v>
      </c>
    </row>
    <row r="58" spans="2:6">
      <c r="B58" s="9">
        <v>51</v>
      </c>
      <c r="C58" s="35" t="str">
        <f>'Fase final'!D14</f>
        <v>Brasil</v>
      </c>
      <c r="D58" s="35">
        <f>'Fase final'!E14</f>
        <v>2</v>
      </c>
      <c r="E58" s="35">
        <f>'Fase final'!E15</f>
        <v>0</v>
      </c>
      <c r="F58" s="128" t="str">
        <f>'Fase final'!D15</f>
        <v>Suecia</v>
      </c>
    </row>
    <row r="59" spans="2:6">
      <c r="B59" s="9">
        <v>52</v>
      </c>
      <c r="C59" s="35" t="str">
        <f>'Fase final'!D17</f>
        <v>Bélgica</v>
      </c>
      <c r="D59" s="35">
        <f>'Fase final'!E17</f>
        <v>2</v>
      </c>
      <c r="E59" s="35">
        <f>'Fase final'!E18</f>
        <v>1</v>
      </c>
      <c r="F59" s="128" t="str">
        <f>'Fase final'!D18</f>
        <v>Polonia</v>
      </c>
    </row>
    <row r="60" spans="2:6">
      <c r="B60" s="9">
        <v>53</v>
      </c>
      <c r="C60" s="35" t="str">
        <f>'Fase final'!D21</f>
        <v>España</v>
      </c>
      <c r="D60" s="35">
        <f>'Fase final'!E21</f>
        <v>4</v>
      </c>
      <c r="E60" s="35">
        <f>'Fase final'!E22</f>
        <v>0</v>
      </c>
      <c r="F60" s="128" t="str">
        <f>'Fase final'!D22</f>
        <v>Egipto</v>
      </c>
    </row>
    <row r="61" spans="2:6">
      <c r="B61" s="9">
        <v>54</v>
      </c>
      <c r="C61" s="35" t="str">
        <f>'Fase final'!D24</f>
        <v>Croacia</v>
      </c>
      <c r="D61" s="35">
        <f>'Fase final'!E24</f>
        <v>1</v>
      </c>
      <c r="E61" s="35">
        <f>'Fase final'!E25</f>
        <v>0</v>
      </c>
      <c r="F61" s="128" t="str">
        <f>'Fase final'!D25</f>
        <v>Perú</v>
      </c>
    </row>
    <row r="62" spans="2:6">
      <c r="B62" s="9">
        <v>55</v>
      </c>
      <c r="C62" s="35" t="str">
        <f>'Fase final'!D28</f>
        <v>Alemania</v>
      </c>
      <c r="D62" s="35">
        <f>'Fase final'!E28</f>
        <v>3</v>
      </c>
      <c r="E62" s="35">
        <f>'Fase final'!E29</f>
        <v>1</v>
      </c>
      <c r="F62" s="128" t="str">
        <f>'Fase final'!D29</f>
        <v>Suiza</v>
      </c>
    </row>
    <row r="63" spans="2:6" ht="15.75" thickBot="1">
      <c r="B63" s="11">
        <v>56</v>
      </c>
      <c r="C63" s="37" t="str">
        <f>'Fase final'!D31</f>
        <v>Senegal</v>
      </c>
      <c r="D63" s="37">
        <f>'Fase final'!E31</f>
        <v>0</v>
      </c>
      <c r="E63" s="37">
        <f>'Fase final'!E32</f>
        <v>2</v>
      </c>
      <c r="F63" s="129" t="str">
        <f>'Fase final'!D32</f>
        <v>Inglaterra</v>
      </c>
    </row>
    <row r="64" spans="2:6">
      <c r="B64" s="6"/>
      <c r="C64" s="6"/>
      <c r="D64" s="6"/>
      <c r="E64" s="6"/>
      <c r="F64" s="6"/>
    </row>
    <row r="65" spans="2:6" ht="15.75" thickBot="1"/>
    <row r="66" spans="2:6">
      <c r="B66" s="4">
        <v>57</v>
      </c>
      <c r="C66" s="34" t="str">
        <f>'Fase final'!G8</f>
        <v>Uruguay</v>
      </c>
      <c r="D66" s="34">
        <f>'Fase final'!H8</f>
        <v>1</v>
      </c>
      <c r="E66" s="39">
        <f>'Fase final'!H10</f>
        <v>1</v>
      </c>
      <c r="F66" s="40" t="str">
        <f>'Fase final'!G10</f>
        <v>Francia</v>
      </c>
    </row>
    <row r="67" spans="2:6">
      <c r="B67" s="9">
        <v>58</v>
      </c>
      <c r="C67" s="35" t="str">
        <f>'Fase final'!G15</f>
        <v>Brasil</v>
      </c>
      <c r="D67" s="35">
        <f>'Fase final'!H15</f>
        <v>3</v>
      </c>
      <c r="E67" s="35">
        <f>'Fase final'!H17</f>
        <v>1</v>
      </c>
      <c r="F67" s="36" t="str">
        <f>'Fase final'!G17</f>
        <v>Bélgica</v>
      </c>
    </row>
    <row r="68" spans="2:6">
      <c r="B68" s="9">
        <v>59</v>
      </c>
      <c r="C68" s="35" t="str">
        <f>'Fase final'!G22</f>
        <v>España</v>
      </c>
      <c r="D68" s="35">
        <f>'Fase final'!H22</f>
        <v>2</v>
      </c>
      <c r="E68" s="35">
        <f>'Fase final'!H24</f>
        <v>0</v>
      </c>
      <c r="F68" s="36" t="str">
        <f>'Fase final'!G24</f>
        <v>Croacia</v>
      </c>
    </row>
    <row r="69" spans="2:6" ht="15.75" thickBot="1">
      <c r="B69" s="11">
        <v>60</v>
      </c>
      <c r="C69" s="37" t="str">
        <f>'Fase final'!G29</f>
        <v>Alemania</v>
      </c>
      <c r="D69" s="37">
        <f>'Fase final'!H29</f>
        <v>2</v>
      </c>
      <c r="E69" s="37">
        <f>'Fase final'!H31</f>
        <v>1</v>
      </c>
      <c r="F69" s="38" t="str">
        <f>'Fase final'!G31</f>
        <v>Inglaterra</v>
      </c>
    </row>
    <row r="71" spans="2:6" ht="15.75" thickBot="1"/>
    <row r="72" spans="2:6">
      <c r="B72" s="4">
        <v>61</v>
      </c>
      <c r="C72" s="15" t="str">
        <f>'Fase final'!J9</f>
        <v>Uruguay</v>
      </c>
      <c r="D72" s="15">
        <f>'Fase final'!K9</f>
        <v>1</v>
      </c>
      <c r="E72" s="15">
        <f>'Fase final'!K16</f>
        <v>0</v>
      </c>
      <c r="F72" s="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4">
        <v>63</v>
      </c>
      <c r="C76" s="15" t="str">
        <f>'Fase final'!M12</f>
        <v>Uruguay</v>
      </c>
      <c r="D76" s="15">
        <f>'Fase final'!N12</f>
        <v>0</v>
      </c>
      <c r="E76" s="15">
        <f>'Fase final'!N14</f>
        <v>2</v>
      </c>
      <c r="F76" s="5" t="str">
        <f>'Fase final'!M14</f>
        <v>Alemania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2</v>
      </c>
      <c r="E77" s="16">
        <f>'Fase final'!N24</f>
        <v>1</v>
      </c>
      <c r="F77" s="14" t="str">
        <f>'Fase final'!M24</f>
        <v>España</v>
      </c>
    </row>
    <row r="79" spans="2:6" ht="15.75" thickBot="1"/>
    <row r="80" spans="2:6">
      <c r="B80" s="4" t="s">
        <v>34</v>
      </c>
      <c r="C80" s="5" t="str">
        <f>'Fase final'!D7</f>
        <v>Uruguay</v>
      </c>
    </row>
    <row r="81" spans="2:4">
      <c r="B81" s="9" t="s">
        <v>37</v>
      </c>
      <c r="C81" s="13" t="str">
        <f>'Fase final'!D22</f>
        <v>Egipto</v>
      </c>
      <c r="D81"/>
    </row>
    <row r="82" spans="2:4">
      <c r="B82" s="9" t="s">
        <v>35</v>
      </c>
      <c r="C82" s="13" t="str">
        <f>'Fase final'!D21</f>
        <v>España</v>
      </c>
      <c r="D82"/>
    </row>
    <row r="83" spans="2:4">
      <c r="B83" s="9" t="s">
        <v>38</v>
      </c>
      <c r="C83" s="13" t="str">
        <f>'Fase final'!D8</f>
        <v>Portugal</v>
      </c>
      <c r="D83"/>
    </row>
    <row r="84" spans="2:4">
      <c r="B84" s="9" t="s">
        <v>36</v>
      </c>
      <c r="C84" s="13" t="str">
        <f>'Fase final'!D10</f>
        <v>Francia</v>
      </c>
      <c r="D84"/>
    </row>
    <row r="85" spans="2:4">
      <c r="B85" s="9" t="s">
        <v>39</v>
      </c>
      <c r="C85" s="13" t="str">
        <f>'Fase final'!D25</f>
        <v>Perú</v>
      </c>
      <c r="D85"/>
    </row>
    <row r="86" spans="2:4">
      <c r="B86" s="9" t="s">
        <v>192</v>
      </c>
      <c r="C86" s="13" t="str">
        <f>'Fase final'!D24</f>
        <v>Croacia</v>
      </c>
      <c r="D86"/>
    </row>
    <row r="87" spans="2:4">
      <c r="B87" s="9" t="s">
        <v>193</v>
      </c>
      <c r="C87" s="13" t="str">
        <f>'Fase final'!D11</f>
        <v>Nigeria</v>
      </c>
      <c r="D87"/>
    </row>
    <row r="88" spans="2:4">
      <c r="B88" s="9" t="s">
        <v>194</v>
      </c>
      <c r="C88" s="13" t="str">
        <f>'Fase final'!D14</f>
        <v>Brasil</v>
      </c>
      <c r="D88"/>
    </row>
    <row r="89" spans="2:4">
      <c r="B89" s="9" t="s">
        <v>195</v>
      </c>
      <c r="C89" s="13" t="str">
        <f>'Fase final'!D29</f>
        <v>Suiza</v>
      </c>
      <c r="D89"/>
    </row>
    <row r="90" spans="2:4">
      <c r="B90" s="9" t="s">
        <v>196</v>
      </c>
      <c r="C90" s="13" t="str">
        <f>'Fase final'!D28</f>
        <v>Alemania</v>
      </c>
      <c r="D90"/>
    </row>
    <row r="91" spans="2:4">
      <c r="B91" s="9" t="s">
        <v>197</v>
      </c>
      <c r="C91" s="13" t="str">
        <f>'Fase final'!D15</f>
        <v>Suecia</v>
      </c>
      <c r="D91"/>
    </row>
    <row r="92" spans="2:4">
      <c r="B92" s="9" t="s">
        <v>198</v>
      </c>
      <c r="C92" s="13" t="str">
        <f>'Fase final'!D17</f>
        <v>Bélgica</v>
      </c>
      <c r="D92"/>
    </row>
    <row r="93" spans="2:4">
      <c r="B93" s="9" t="s">
        <v>199</v>
      </c>
      <c r="C93" s="13" t="str">
        <f>'Fase final'!D32</f>
        <v>Inglaterra</v>
      </c>
      <c r="D93"/>
    </row>
    <row r="94" spans="2:4">
      <c r="B94" s="9" t="s">
        <v>200</v>
      </c>
      <c r="C94" s="13" t="str">
        <f>'Fase final'!D31</f>
        <v>Senegal</v>
      </c>
      <c r="D94"/>
    </row>
    <row r="95" spans="2:4" ht="15.75" thickBot="1">
      <c r="B95" s="11" t="s">
        <v>201</v>
      </c>
      <c r="C95" s="14" t="str">
        <f>'Fase final'!D18</f>
        <v>Polonia</v>
      </c>
      <c r="D95"/>
    </row>
    <row r="96" spans="2:4">
      <c r="B96" s="6"/>
      <c r="C96" s="6"/>
      <c r="D96"/>
    </row>
    <row r="97" spans="2:6" ht="15.75" thickBot="1">
      <c r="B97" s="6"/>
      <c r="C97" s="6"/>
      <c r="D97"/>
    </row>
    <row r="98" spans="2:6">
      <c r="B98" s="4" t="s">
        <v>40</v>
      </c>
      <c r="C98" s="5" t="str">
        <f>'Fase final'!G8</f>
        <v>Uruguay</v>
      </c>
      <c r="D98"/>
    </row>
    <row r="99" spans="2:6">
      <c r="B99" s="9" t="s">
        <v>41</v>
      </c>
      <c r="C99" s="13" t="str">
        <f>'Fase final'!G10</f>
        <v>Francia</v>
      </c>
      <c r="D99"/>
    </row>
    <row r="100" spans="2:6">
      <c r="B100" s="9" t="s">
        <v>42</v>
      </c>
      <c r="C100" s="13" t="str">
        <f>'Fase final'!G15</f>
        <v>Brasil</v>
      </c>
      <c r="D100"/>
    </row>
    <row r="101" spans="2:6">
      <c r="B101" s="9" t="s">
        <v>43</v>
      </c>
      <c r="C101" s="13" t="str">
        <f>'Fase final'!G17</f>
        <v>Bélgica</v>
      </c>
      <c r="D101"/>
    </row>
    <row r="102" spans="2:6">
      <c r="B102" s="9" t="s">
        <v>44</v>
      </c>
      <c r="C102" s="13" t="str">
        <f>'Fase final'!G22</f>
        <v>España</v>
      </c>
      <c r="D102"/>
    </row>
    <row r="103" spans="2:6">
      <c r="B103" s="9" t="s">
        <v>45</v>
      </c>
      <c r="C103" s="13" t="str">
        <f>'Fase final'!G24</f>
        <v>Croacia</v>
      </c>
      <c r="D103"/>
    </row>
    <row r="104" spans="2:6">
      <c r="B104" s="9" t="s">
        <v>46</v>
      </c>
      <c r="C104" s="13" t="str">
        <f>'Fase final'!G29</f>
        <v>Alemania</v>
      </c>
      <c r="D104"/>
    </row>
    <row r="105" spans="2:6" ht="15.75" thickBot="1">
      <c r="B105" s="11" t="s">
        <v>47</v>
      </c>
      <c r="C105" s="14" t="str">
        <f>'Fase final'!G31</f>
        <v>Inglaterra</v>
      </c>
      <c r="D105"/>
    </row>
    <row r="106" spans="2:6">
      <c r="B106" s="6"/>
      <c r="C106" s="6"/>
      <c r="D106"/>
    </row>
    <row r="107" spans="2:6" ht="15.75" thickBot="1">
      <c r="D107"/>
      <c r="E107"/>
      <c r="F107"/>
    </row>
    <row r="108" spans="2:6">
      <c r="B108" s="4" t="s">
        <v>202</v>
      </c>
      <c r="C108" s="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4" t="s">
        <v>206</v>
      </c>
      <c r="C114" s="5" t="str">
        <f>C76</f>
        <v>Uruguay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2" t="s">
        <v>31</v>
      </c>
      <c r="C120" s="3" t="str">
        <f>'Fase final'!P13</f>
        <v>Alemania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2" t="s">
        <v>33</v>
      </c>
      <c r="C122" s="3" t="str">
        <f>'Fase final'!P17</f>
        <v>Luis Suárez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honeticPr fontId="0" type="noConversion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151" t="str">
        <f>B4</f>
        <v>Rusia</v>
      </c>
      <c r="H2" s="152"/>
      <c r="I2" s="153"/>
      <c r="J2" s="151" t="str">
        <f>E4</f>
        <v>Arabia Saudita</v>
      </c>
      <c r="K2" s="152"/>
      <c r="L2" s="153"/>
      <c r="M2" s="151" t="str">
        <f>B5</f>
        <v>Egipto</v>
      </c>
      <c r="N2" s="152"/>
      <c r="O2" s="153"/>
      <c r="P2" s="152" t="str">
        <f>E5</f>
        <v>Uruguay</v>
      </c>
      <c r="Q2" s="152"/>
      <c r="R2" s="15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3</v>
      </c>
      <c r="Z4" s="15">
        <f>D4+D6+D8</f>
        <v>5</v>
      </c>
      <c r="AA4" s="15">
        <f>Y4-Z4</f>
        <v>-2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7</v>
      </c>
      <c r="AA5" s="6">
        <f>Y5-Z5</f>
        <v>-6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6</v>
      </c>
      <c r="Z6" s="6">
        <f>D5+C6+C9</f>
        <v>4</v>
      </c>
      <c r="AA6" s="6">
        <f>Y6-Z6</f>
        <v>2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8</v>
      </c>
      <c r="Z7" s="16">
        <f>C5+C7+C8</f>
        <v>2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3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3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151" t="str">
        <f>B14</f>
        <v>Portugal</v>
      </c>
      <c r="H12" s="152"/>
      <c r="I12" s="153"/>
      <c r="J12" s="151" t="str">
        <f>E14</f>
        <v>España</v>
      </c>
      <c r="K12" s="152"/>
      <c r="L12" s="153"/>
      <c r="M12" s="151" t="str">
        <f>B15</f>
        <v>Marruecos</v>
      </c>
      <c r="N12" s="152"/>
      <c r="O12" s="153"/>
      <c r="P12" s="152" t="str">
        <f>E15</f>
        <v>Irán</v>
      </c>
      <c r="Q12" s="152"/>
      <c r="R12" s="153"/>
      <c r="S12" s="6"/>
    </row>
    <row r="13" spans="2:36" ht="15.75" thickBot="1">
      <c r="G13" s="17" t="s">
        <v>8</v>
      </c>
      <c r="H13" s="17" t="s">
        <v>9</v>
      </c>
      <c r="I13" s="3" t="s">
        <v>10</v>
      </c>
      <c r="J13" s="17" t="s">
        <v>8</v>
      </c>
      <c r="K13" s="17" t="s">
        <v>9</v>
      </c>
      <c r="L13" s="3" t="s">
        <v>10</v>
      </c>
      <c r="M13" s="17" t="s">
        <v>8</v>
      </c>
      <c r="N13" s="17" t="s">
        <v>9</v>
      </c>
      <c r="O13" s="3" t="s">
        <v>10</v>
      </c>
      <c r="P13" s="17" t="s">
        <v>8</v>
      </c>
      <c r="Q13" s="17" t="s">
        <v>9</v>
      </c>
      <c r="R13" s="3" t="s">
        <v>10</v>
      </c>
      <c r="S13" s="6"/>
      <c r="V13" s="4" t="s">
        <v>1</v>
      </c>
      <c r="W13" s="15" t="s">
        <v>2</v>
      </c>
      <c r="X13" s="15" t="s">
        <v>3</v>
      </c>
      <c r="Y13" s="15" t="s">
        <v>4</v>
      </c>
      <c r="Z13" s="15" t="s">
        <v>5</v>
      </c>
      <c r="AA13" s="5"/>
      <c r="AB13" s="5" t="s">
        <v>6</v>
      </c>
    </row>
    <row r="14" spans="2:36">
      <c r="B14" s="1" t="str">
        <f>'Fase de grupos'!G17</f>
        <v>Portugal</v>
      </c>
      <c r="C14" s="4">
        <f>'Fase de grupos'!H17</f>
        <v>0</v>
      </c>
      <c r="D14" s="5">
        <f>'Fase de grupos'!I17</f>
        <v>3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4" t="str">
        <f>G12</f>
        <v>Portugal</v>
      </c>
      <c r="V14" s="4">
        <f>G20</f>
        <v>2</v>
      </c>
      <c r="W14" s="15">
        <f>H20</f>
        <v>0</v>
      </c>
      <c r="X14" s="15">
        <f>I20</f>
        <v>1</v>
      </c>
      <c r="Y14" s="15">
        <f>C14+C16+C18</f>
        <v>5</v>
      </c>
      <c r="Z14" s="15">
        <f>D14+D16+D18</f>
        <v>4</v>
      </c>
      <c r="AA14" s="15">
        <f>Y14-Z14</f>
        <v>1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8</v>
      </c>
      <c r="Z15" s="6">
        <f>C14+D17+D19</f>
        <v>1</v>
      </c>
      <c r="AA15" s="6">
        <f>Y15-Z15</f>
        <v>7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0</v>
      </c>
      <c r="Z16" s="6">
        <f>D15+C16+C19</f>
        <v>5</v>
      </c>
      <c r="AA16" s="6">
        <f>Y16-Z16</f>
        <v>-5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2</v>
      </c>
      <c r="Z17" s="16">
        <f>C15+C17+C18</f>
        <v>5</v>
      </c>
      <c r="AA17" s="16">
        <f>Y17-Z17</f>
        <v>-3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2">
        <f>SUM(G14:G19)</f>
        <v>2</v>
      </c>
      <c r="H20" s="7">
        <f t="shared" ref="H20:N20" si="1">SUM(H14:H19)</f>
        <v>0</v>
      </c>
      <c r="I20" s="3">
        <f t="shared" si="1"/>
        <v>1</v>
      </c>
      <c r="J20" s="2">
        <f t="shared" si="1"/>
        <v>3</v>
      </c>
      <c r="K20" s="7">
        <f t="shared" si="1"/>
        <v>0</v>
      </c>
      <c r="L20" s="3">
        <f t="shared" si="1"/>
        <v>0</v>
      </c>
      <c r="M20" s="2">
        <f t="shared" si="1"/>
        <v>0</v>
      </c>
      <c r="N20" s="7">
        <f t="shared" si="1"/>
        <v>1</v>
      </c>
      <c r="O20" s="3">
        <f>SUM(O14:O19)</f>
        <v>2</v>
      </c>
      <c r="P20" s="7">
        <f>SUM(P14:P19)</f>
        <v>0</v>
      </c>
      <c r="Q20" s="7">
        <f>SUM(Q14:Q19)</f>
        <v>1</v>
      </c>
      <c r="R20" s="3">
        <f>SUM(R14:R19)</f>
        <v>2</v>
      </c>
      <c r="S20" s="6"/>
    </row>
    <row r="21" spans="2:36" ht="15.75" thickBot="1"/>
    <row r="22" spans="2:36" ht="15.75" thickBot="1">
      <c r="G22" s="151" t="str">
        <f>B24</f>
        <v>Francia</v>
      </c>
      <c r="H22" s="152"/>
      <c r="I22" s="153"/>
      <c r="J22" s="151" t="str">
        <f>E24</f>
        <v>Australia</v>
      </c>
      <c r="K22" s="152"/>
      <c r="L22" s="153"/>
      <c r="M22" s="151" t="str">
        <f>B25</f>
        <v>Perú</v>
      </c>
      <c r="N22" s="152"/>
      <c r="O22" s="153"/>
      <c r="P22" s="152" t="str">
        <f>E25</f>
        <v>Dinamarca</v>
      </c>
      <c r="Q22" s="152"/>
      <c r="R22" s="153"/>
      <c r="S22" s="6"/>
    </row>
    <row r="23" spans="2:36" ht="15.75" thickBot="1">
      <c r="G23" s="17" t="s">
        <v>8</v>
      </c>
      <c r="H23" s="17" t="s">
        <v>9</v>
      </c>
      <c r="I23" s="3" t="s">
        <v>10</v>
      </c>
      <c r="J23" s="17" t="s">
        <v>8</v>
      </c>
      <c r="K23" s="17" t="s">
        <v>9</v>
      </c>
      <c r="L23" s="3" t="s">
        <v>10</v>
      </c>
      <c r="M23" s="17" t="s">
        <v>8</v>
      </c>
      <c r="N23" s="17" t="s">
        <v>9</v>
      </c>
      <c r="O23" s="3" t="s">
        <v>10</v>
      </c>
      <c r="P23" s="17" t="s">
        <v>8</v>
      </c>
      <c r="Q23" s="17" t="s">
        <v>9</v>
      </c>
      <c r="R23" s="3" t="s">
        <v>10</v>
      </c>
      <c r="S23" s="6"/>
      <c r="V23" s="4" t="s">
        <v>1</v>
      </c>
      <c r="W23" s="15" t="s">
        <v>2</v>
      </c>
      <c r="X23" s="15" t="s">
        <v>3</v>
      </c>
      <c r="Y23" s="15" t="s">
        <v>4</v>
      </c>
      <c r="Z23" s="15" t="s">
        <v>5</v>
      </c>
      <c r="AA23" s="5"/>
      <c r="AB23" s="5" t="s">
        <v>6</v>
      </c>
    </row>
    <row r="24" spans="2:36">
      <c r="B24" s="1" t="str">
        <f>'Fase de grupos'!G27</f>
        <v>Francia</v>
      </c>
      <c r="C24" s="4">
        <f>'Fase de grupos'!H27</f>
        <v>2</v>
      </c>
      <c r="D24" s="5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4" t="str">
        <f>G22</f>
        <v>Francia</v>
      </c>
      <c r="V24" s="4">
        <f>G30</f>
        <v>3</v>
      </c>
      <c r="W24" s="15">
        <f>H30</f>
        <v>0</v>
      </c>
      <c r="X24" s="15">
        <f>I30</f>
        <v>0</v>
      </c>
      <c r="Y24" s="15">
        <f>C24+C26+C28</f>
        <v>7</v>
      </c>
      <c r="Z24" s="15">
        <f>D24+D26+D28</f>
        <v>2</v>
      </c>
      <c r="AA24" s="15">
        <f>Y24-Z24</f>
        <v>5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1</v>
      </c>
      <c r="Z25" s="6">
        <f>C24+D27+D29</f>
        <v>5</v>
      </c>
      <c r="AA25" s="6">
        <f>Y25-Z25</f>
        <v>-4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2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5</v>
      </c>
      <c r="Z26" s="6">
        <f>D25+C26+C29</f>
        <v>5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4</v>
      </c>
      <c r="Z27" s="16">
        <f>C25+C27+C28</f>
        <v>5</v>
      </c>
      <c r="AA27" s="16">
        <f>Y27-Z27</f>
        <v>-1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47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</row>
    <row r="30" spans="2:36" ht="15.75" thickBot="1">
      <c r="G30" s="2">
        <f>SUM(G24:G29)</f>
        <v>3</v>
      </c>
      <c r="H30" s="7">
        <f t="shared" ref="H30:N30" si="2">SUM(H24:H29)</f>
        <v>0</v>
      </c>
      <c r="I30" s="3">
        <f t="shared" si="2"/>
        <v>0</v>
      </c>
      <c r="J30" s="2">
        <f t="shared" si="2"/>
        <v>0</v>
      </c>
      <c r="K30" s="7">
        <f t="shared" si="2"/>
        <v>0</v>
      </c>
      <c r="L30" s="3">
        <f t="shared" si="2"/>
        <v>3</v>
      </c>
      <c r="M30" s="2">
        <f t="shared" si="2"/>
        <v>1</v>
      </c>
      <c r="N30" s="7">
        <f t="shared" si="2"/>
        <v>1</v>
      </c>
      <c r="O30" s="3">
        <f>SUM(O24:O29)</f>
        <v>1</v>
      </c>
      <c r="P30" s="7">
        <f>SUM(P24:P29)</f>
        <v>1</v>
      </c>
      <c r="Q30" s="7">
        <f>SUM(Q24:Q29)</f>
        <v>1</v>
      </c>
      <c r="R30" s="3">
        <f>SUM(R24:R29)</f>
        <v>1</v>
      </c>
      <c r="S30" s="6"/>
      <c r="U30" s="47"/>
      <c r="V30" s="47"/>
      <c r="W30" s="47"/>
      <c r="X30" s="47"/>
      <c r="Y30" s="47"/>
      <c r="Z30" s="47"/>
      <c r="AA30" s="47"/>
      <c r="AB30" s="47"/>
      <c r="AC30" s="32"/>
      <c r="AD30" s="32"/>
      <c r="AE30" s="32"/>
      <c r="AF30" s="32"/>
      <c r="AG30" s="32"/>
      <c r="AH30" s="32"/>
    </row>
    <row r="31" spans="2:36" ht="15.75" thickBot="1">
      <c r="U31" s="47"/>
      <c r="V31" s="47"/>
      <c r="W31" s="47"/>
      <c r="X31" s="47"/>
      <c r="Y31" s="47"/>
      <c r="Z31" s="47"/>
      <c r="AA31" s="47"/>
      <c r="AB31" s="47"/>
      <c r="AC31" s="32"/>
      <c r="AD31" s="32"/>
      <c r="AE31" s="32"/>
      <c r="AF31" s="32"/>
      <c r="AG31" s="32"/>
      <c r="AH31" s="32"/>
    </row>
    <row r="32" spans="2:36" ht="15.75" thickBot="1">
      <c r="G32" s="151" t="str">
        <f>B34</f>
        <v>Argentina</v>
      </c>
      <c r="H32" s="152"/>
      <c r="I32" s="153"/>
      <c r="J32" s="151" t="str">
        <f>E34</f>
        <v>Islandia</v>
      </c>
      <c r="K32" s="152"/>
      <c r="L32" s="153"/>
      <c r="M32" s="151" t="str">
        <f>B35</f>
        <v>Croacia</v>
      </c>
      <c r="N32" s="152"/>
      <c r="O32" s="153"/>
      <c r="P32" s="152" t="str">
        <f>E35</f>
        <v>Nigeria</v>
      </c>
      <c r="Q32" s="152"/>
      <c r="R32" s="153"/>
      <c r="U32" s="47"/>
      <c r="V32" s="47"/>
      <c r="W32" s="47"/>
      <c r="X32" s="47"/>
      <c r="Y32" s="47"/>
      <c r="Z32" s="47"/>
      <c r="AA32" s="47"/>
      <c r="AB32" s="47"/>
      <c r="AC32" s="32"/>
      <c r="AD32" s="32"/>
      <c r="AE32" s="32"/>
      <c r="AF32" s="32"/>
      <c r="AG32" s="32"/>
      <c r="AH32" s="32"/>
    </row>
    <row r="33" spans="2:36" ht="15.75" thickBot="1">
      <c r="G33" s="17" t="s">
        <v>8</v>
      </c>
      <c r="H33" s="17" t="s">
        <v>9</v>
      </c>
      <c r="I33" s="3" t="s">
        <v>10</v>
      </c>
      <c r="J33" s="17" t="s">
        <v>8</v>
      </c>
      <c r="K33" s="17" t="s">
        <v>9</v>
      </c>
      <c r="L33" s="3" t="s">
        <v>10</v>
      </c>
      <c r="M33" s="17" t="s">
        <v>8</v>
      </c>
      <c r="N33" s="17" t="s">
        <v>9</v>
      </c>
      <c r="O33" s="3" t="s">
        <v>10</v>
      </c>
      <c r="P33" s="17" t="s">
        <v>8</v>
      </c>
      <c r="Q33" s="17" t="s">
        <v>9</v>
      </c>
      <c r="R33" s="3" t="s">
        <v>10</v>
      </c>
      <c r="V33" s="4" t="s">
        <v>1</v>
      </c>
      <c r="W33" s="15" t="s">
        <v>2</v>
      </c>
      <c r="X33" s="15" t="s">
        <v>3</v>
      </c>
      <c r="Y33" s="15" t="s">
        <v>4</v>
      </c>
      <c r="Z33" s="15" t="s">
        <v>5</v>
      </c>
      <c r="AA33" s="5"/>
      <c r="AB33" s="5" t="s">
        <v>6</v>
      </c>
    </row>
    <row r="34" spans="2:36">
      <c r="B34" s="1" t="str">
        <f>'Fase de grupos'!G37</f>
        <v>Argentina</v>
      </c>
      <c r="C34" s="4">
        <f>'Fase de grupos'!H37</f>
        <v>2</v>
      </c>
      <c r="D34" s="5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4" t="str">
        <f>G32</f>
        <v>Argentina</v>
      </c>
      <c r="V34" s="4">
        <f>G40</f>
        <v>1</v>
      </c>
      <c r="W34" s="15">
        <f>H40</f>
        <v>0</v>
      </c>
      <c r="X34" s="15">
        <f>I40</f>
        <v>2</v>
      </c>
      <c r="Y34" s="15">
        <f>C34+C36+C38</f>
        <v>4</v>
      </c>
      <c r="Z34" s="15">
        <f>D34+D36+D38</f>
        <v>5</v>
      </c>
      <c r="AA34" s="15">
        <f>Y34-Z34</f>
        <v>-1</v>
      </c>
      <c r="AB34" s="8">
        <f>3*V34+W34</f>
        <v>3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0</v>
      </c>
      <c r="AH34">
        <f>SUM(AD34:AF34)</f>
        <v>1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1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2</v>
      </c>
      <c r="X35" s="6">
        <f>L40</f>
        <v>1</v>
      </c>
      <c r="Y35" s="6">
        <f>D34+C37+C39</f>
        <v>3</v>
      </c>
      <c r="Z35" s="6">
        <f>C34+D37+D39</f>
        <v>5</v>
      </c>
      <c r="AA35" s="6">
        <f>Y35-Z35</f>
        <v>-2</v>
      </c>
      <c r="AB35" s="10">
        <f>3*V35+W35</f>
        <v>2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3</v>
      </c>
      <c r="E36" s="1" t="str">
        <f>'Fase de grupos'!J39</f>
        <v>Croacia</v>
      </c>
      <c r="G36" s="9">
        <f>IF(C36&gt;D36,1,0)</f>
        <v>0</v>
      </c>
      <c r="H36" s="6">
        <f>IF(C36=D36,1,0)</f>
        <v>0</v>
      </c>
      <c r="I36" s="13">
        <f>IF(C36&lt;D36,1,0)</f>
        <v>1</v>
      </c>
      <c r="J36" s="9"/>
      <c r="K36" s="6"/>
      <c r="L36" s="13"/>
      <c r="M36" s="9">
        <f>IF(D36&gt;C36,1,0)</f>
        <v>1</v>
      </c>
      <c r="N36" s="6">
        <f>IF(D36=C36,1,0)</f>
        <v>0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7</v>
      </c>
      <c r="Z36" s="6">
        <f>D35+C36+C39</f>
        <v>4</v>
      </c>
      <c r="AA36" s="6">
        <f>Y36-Z36</f>
        <v>3</v>
      </c>
      <c r="AB36" s="10">
        <f>3*V36+W36</f>
        <v>7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16">
        <f>Q40</f>
        <v>1</v>
      </c>
      <c r="X37" s="16">
        <f>R40</f>
        <v>1</v>
      </c>
      <c r="Y37" s="16">
        <f>D35+D37+D38</f>
        <v>4</v>
      </c>
      <c r="Z37" s="16">
        <f>C35+C37+C38</f>
        <v>4</v>
      </c>
      <c r="AA37" s="16">
        <f>Y37-Z37</f>
        <v>0</v>
      </c>
      <c r="AB37" s="12">
        <f>3*V37+W37</f>
        <v>4</v>
      </c>
      <c r="AD37">
        <f>IF(OR(AB37&gt;AB34,AND(AB37=AB34,AA37&gt;AA34),AND(AB37=AB34,AA37=AA34,Y37&gt;Y34)),1,0)</f>
        <v>1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2</v>
      </c>
      <c r="E38" s="1" t="str">
        <f>'Fase de grupos'!J41</f>
        <v>Nigeria</v>
      </c>
      <c r="G38" s="9">
        <f>IF(C38&gt;D38,1,0)</f>
        <v>0</v>
      </c>
      <c r="H38" s="6">
        <f>IF(C38=D38,1,0)</f>
        <v>0</v>
      </c>
      <c r="I38" s="13">
        <f>IF(C38&lt;D38,1,0)</f>
        <v>1</v>
      </c>
      <c r="J38" s="9"/>
      <c r="K38" s="6"/>
      <c r="L38" s="13"/>
      <c r="M38" s="9"/>
      <c r="N38" s="6"/>
      <c r="O38" s="13"/>
      <c r="P38" s="6">
        <f>IF(D38&gt;C38,1,0)</f>
        <v>1</v>
      </c>
      <c r="Q38" s="6">
        <f>IF(D38=C38,1,0)</f>
        <v>0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2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2">
        <f>SUM(G34:G39)</f>
        <v>1</v>
      </c>
      <c r="H40" s="7">
        <f t="shared" ref="H40:N40" si="3">SUM(H34:H39)</f>
        <v>0</v>
      </c>
      <c r="I40" s="3">
        <f t="shared" si="3"/>
        <v>2</v>
      </c>
      <c r="J40" s="2">
        <f t="shared" si="3"/>
        <v>0</v>
      </c>
      <c r="K40" s="7">
        <f t="shared" si="3"/>
        <v>2</v>
      </c>
      <c r="L40" s="3">
        <f t="shared" si="3"/>
        <v>1</v>
      </c>
      <c r="M40" s="2">
        <f t="shared" si="3"/>
        <v>2</v>
      </c>
      <c r="N40" s="7">
        <f t="shared" si="3"/>
        <v>1</v>
      </c>
      <c r="O40" s="3">
        <f>SUM(O34:O39)</f>
        <v>0</v>
      </c>
      <c r="P40" s="7">
        <f>SUM(P34:P39)</f>
        <v>1</v>
      </c>
      <c r="Q40" s="7">
        <f>SUM(Q34:Q39)</f>
        <v>1</v>
      </c>
      <c r="R40" s="3">
        <f>SUM(R34:R39)</f>
        <v>1</v>
      </c>
      <c r="U40"/>
    </row>
    <row r="41" spans="2:36" ht="15.75" thickBot="1">
      <c r="U41"/>
    </row>
    <row r="42" spans="2:36" ht="15.75" thickBot="1">
      <c r="G42" s="151" t="str">
        <f>B44</f>
        <v>Brasil</v>
      </c>
      <c r="H42" s="152"/>
      <c r="I42" s="153"/>
      <c r="J42" s="151" t="str">
        <f>E44</f>
        <v>Suiza</v>
      </c>
      <c r="K42" s="152"/>
      <c r="L42" s="153"/>
      <c r="M42" s="151" t="str">
        <f>B45</f>
        <v>Costa Rica</v>
      </c>
      <c r="N42" s="152"/>
      <c r="O42" s="153"/>
      <c r="P42" s="152" t="str">
        <f>E45</f>
        <v>Serbia</v>
      </c>
      <c r="Q42" s="152"/>
      <c r="R42" s="153"/>
      <c r="U42" s="47"/>
      <c r="V42" s="47"/>
      <c r="W42" s="47"/>
      <c r="X42" s="47"/>
      <c r="Y42" s="47"/>
      <c r="Z42" s="47"/>
      <c r="AA42" s="47"/>
      <c r="AB42" s="47"/>
      <c r="AC42" s="32"/>
      <c r="AD42" s="32"/>
      <c r="AE42" s="32"/>
      <c r="AF42" s="32"/>
      <c r="AG42" s="32"/>
      <c r="AH42" s="32"/>
    </row>
    <row r="43" spans="2:36" ht="15.75" thickBot="1">
      <c r="G43" s="17" t="s">
        <v>8</v>
      </c>
      <c r="H43" s="17" t="s">
        <v>9</v>
      </c>
      <c r="I43" s="3" t="s">
        <v>10</v>
      </c>
      <c r="J43" s="17" t="s">
        <v>8</v>
      </c>
      <c r="K43" s="17" t="s">
        <v>9</v>
      </c>
      <c r="L43" s="3" t="s">
        <v>10</v>
      </c>
      <c r="M43" s="17" t="s">
        <v>8</v>
      </c>
      <c r="N43" s="17" t="s">
        <v>9</v>
      </c>
      <c r="O43" s="3" t="s">
        <v>10</v>
      </c>
      <c r="P43" s="17" t="s">
        <v>8</v>
      </c>
      <c r="Q43" s="17" t="s">
        <v>9</v>
      </c>
      <c r="R43" s="3" t="s">
        <v>10</v>
      </c>
      <c r="V43" s="4" t="s">
        <v>1</v>
      </c>
      <c r="W43" s="15" t="s">
        <v>2</v>
      </c>
      <c r="X43" s="15" t="s">
        <v>3</v>
      </c>
      <c r="Y43" s="15" t="s">
        <v>4</v>
      </c>
      <c r="Z43" s="15" t="s">
        <v>5</v>
      </c>
      <c r="AA43" s="5"/>
      <c r="AB43" s="5" t="s">
        <v>6</v>
      </c>
    </row>
    <row r="44" spans="2:36">
      <c r="B44" s="1" t="str">
        <f>'Fase de grupos'!G47</f>
        <v>Brasil</v>
      </c>
      <c r="C44" s="4">
        <f>'Fase de grupos'!H47</f>
        <v>3</v>
      </c>
      <c r="D44" s="5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4" t="str">
        <f>G42</f>
        <v>Brasil</v>
      </c>
      <c r="V44" s="4">
        <f>G50</f>
        <v>3</v>
      </c>
      <c r="W44" s="15">
        <f>H50</f>
        <v>0</v>
      </c>
      <c r="X44" s="15">
        <f>I50</f>
        <v>0</v>
      </c>
      <c r="Y44" s="15">
        <f>C44+C46+C48</f>
        <v>9</v>
      </c>
      <c r="Z44" s="15">
        <f>D44+D46+D48</f>
        <v>1</v>
      </c>
      <c r="AA44" s="15">
        <f>Y44-Z44</f>
        <v>8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4</v>
      </c>
      <c r="Z45" s="6">
        <f>C44+D47+D49</f>
        <v>4</v>
      </c>
      <c r="AA45" s="6">
        <f>Y45-Z45</f>
        <v>0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0</v>
      </c>
      <c r="X46" s="6">
        <f>O50</f>
        <v>2</v>
      </c>
      <c r="Y46" s="6">
        <f>C45+D46+D49</f>
        <v>2</v>
      </c>
      <c r="Z46" s="6">
        <f>D45+C46+C49</f>
        <v>5</v>
      </c>
      <c r="AA46" s="6">
        <f>Y46-Z46</f>
        <v>-3</v>
      </c>
      <c r="AB46" s="10">
        <f>3*V46+W46</f>
        <v>3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16">
        <f>Q50</f>
        <v>0</v>
      </c>
      <c r="X47" s="16">
        <f>R50</f>
        <v>3</v>
      </c>
      <c r="Y47" s="16">
        <f>D45+D47+D48</f>
        <v>0</v>
      </c>
      <c r="Z47" s="16">
        <f>C45+C47+C48</f>
        <v>5</v>
      </c>
      <c r="AA47" s="16">
        <f>Y47-Z47</f>
        <v>-5</v>
      </c>
      <c r="AB47" s="12">
        <f>3*V47+W47</f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2">
        <f>SUM(G44:G49)</f>
        <v>3</v>
      </c>
      <c r="H50" s="7">
        <f t="shared" ref="H50:N50" si="4">SUM(H44:H49)</f>
        <v>0</v>
      </c>
      <c r="I50" s="3">
        <f t="shared" si="4"/>
        <v>0</v>
      </c>
      <c r="J50" s="2">
        <f t="shared" si="4"/>
        <v>2</v>
      </c>
      <c r="K50" s="7">
        <f t="shared" si="4"/>
        <v>0</v>
      </c>
      <c r="L50" s="3">
        <f t="shared" si="4"/>
        <v>1</v>
      </c>
      <c r="M50" s="2">
        <f t="shared" si="4"/>
        <v>1</v>
      </c>
      <c r="N50" s="7">
        <f t="shared" si="4"/>
        <v>0</v>
      </c>
      <c r="O50" s="3">
        <f>SUM(O44:O49)</f>
        <v>2</v>
      </c>
      <c r="P50" s="7">
        <f>SUM(P44:P49)</f>
        <v>0</v>
      </c>
      <c r="Q50" s="7">
        <f>SUM(Q44:Q49)</f>
        <v>0</v>
      </c>
      <c r="R50" s="3">
        <f>SUM(R44:R49)</f>
        <v>3</v>
      </c>
      <c r="U50"/>
    </row>
    <row r="51" spans="2:36" ht="15.75" thickBot="1">
      <c r="U51"/>
    </row>
    <row r="52" spans="2:36" ht="15.75" thickBot="1">
      <c r="G52" s="151" t="str">
        <f>B54</f>
        <v>Alemania</v>
      </c>
      <c r="H52" s="152"/>
      <c r="I52" s="153"/>
      <c r="J52" s="151" t="str">
        <f>E54</f>
        <v>México</v>
      </c>
      <c r="K52" s="152"/>
      <c r="L52" s="153"/>
      <c r="M52" s="151" t="str">
        <f>B55</f>
        <v>Suecia</v>
      </c>
      <c r="N52" s="152"/>
      <c r="O52" s="153"/>
      <c r="P52" s="152" t="str">
        <f>E55</f>
        <v>Corea del Sur</v>
      </c>
      <c r="Q52" s="152"/>
      <c r="R52" s="153"/>
      <c r="U52" s="47"/>
      <c r="V52" s="47"/>
      <c r="W52" s="47"/>
      <c r="X52" s="47"/>
      <c r="Y52" s="47"/>
      <c r="Z52" s="47"/>
      <c r="AA52" s="47"/>
      <c r="AB52" s="47"/>
      <c r="AC52" s="32"/>
      <c r="AD52" s="32"/>
      <c r="AE52" s="32"/>
      <c r="AF52" s="32"/>
      <c r="AG52" s="32"/>
      <c r="AH52" s="32"/>
    </row>
    <row r="53" spans="2:36" ht="15.75" thickBot="1">
      <c r="G53" s="17" t="s">
        <v>8</v>
      </c>
      <c r="H53" s="17" t="s">
        <v>9</v>
      </c>
      <c r="I53" s="3" t="s">
        <v>10</v>
      </c>
      <c r="J53" s="17" t="s">
        <v>8</v>
      </c>
      <c r="K53" s="17" t="s">
        <v>9</v>
      </c>
      <c r="L53" s="3" t="s">
        <v>10</v>
      </c>
      <c r="M53" s="17" t="s">
        <v>8</v>
      </c>
      <c r="N53" s="17" t="s">
        <v>9</v>
      </c>
      <c r="O53" s="3" t="s">
        <v>10</v>
      </c>
      <c r="P53" s="17" t="s">
        <v>8</v>
      </c>
      <c r="Q53" s="17" t="s">
        <v>9</v>
      </c>
      <c r="R53" s="3" t="s">
        <v>10</v>
      </c>
      <c r="V53" s="4" t="s">
        <v>1</v>
      </c>
      <c r="W53" s="15" t="s">
        <v>2</v>
      </c>
      <c r="X53" s="15" t="s">
        <v>3</v>
      </c>
      <c r="Y53" s="15" t="s">
        <v>4</v>
      </c>
      <c r="Z53" s="15" t="s">
        <v>5</v>
      </c>
      <c r="AA53" s="5"/>
      <c r="AB53" s="5" t="s">
        <v>6</v>
      </c>
    </row>
    <row r="54" spans="2:36">
      <c r="B54" s="1" t="str">
        <f>'Fase de grupos'!G57</f>
        <v>Alemania</v>
      </c>
      <c r="C54" s="4">
        <f>'Fase de grupos'!H57</f>
        <v>4</v>
      </c>
      <c r="D54" s="5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4" t="str">
        <f>G52</f>
        <v>Alemania</v>
      </c>
      <c r="V54" s="4">
        <f>G60</f>
        <v>3</v>
      </c>
      <c r="W54" s="15">
        <f>H60</f>
        <v>0</v>
      </c>
      <c r="X54" s="15">
        <f>I60</f>
        <v>0</v>
      </c>
      <c r="Y54" s="15">
        <f>C54+C56+C58</f>
        <v>10</v>
      </c>
      <c r="Z54" s="15">
        <f>D54+D56+D58</f>
        <v>1</v>
      </c>
      <c r="AA54" s="15">
        <f>Y54-Z54</f>
        <v>9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0</v>
      </c>
      <c r="W55" s="6">
        <f>K60</f>
        <v>1</v>
      </c>
      <c r="X55" s="6">
        <f>L60</f>
        <v>2</v>
      </c>
      <c r="Y55" s="6">
        <f>D54+C57+C59</f>
        <v>2</v>
      </c>
      <c r="Z55" s="6">
        <f>C54+D57+D59</f>
        <v>7</v>
      </c>
      <c r="AA55" s="6">
        <f>Y55-Z55</f>
        <v>-5</v>
      </c>
      <c r="AB55" s="10">
        <f>3*V55+W55</f>
        <v>1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2</v>
      </c>
      <c r="W56" s="6">
        <f>N60</f>
        <v>0</v>
      </c>
      <c r="X56" s="6">
        <f>O60</f>
        <v>1</v>
      </c>
      <c r="Y56" s="6">
        <f>C55+D56+D59</f>
        <v>5</v>
      </c>
      <c r="Z56" s="6">
        <f>D55+C56+C59</f>
        <v>4</v>
      </c>
      <c r="AA56" s="6">
        <f>Y56-Z56</f>
        <v>1</v>
      </c>
      <c r="AB56" s="10">
        <f>3*V56+W56</f>
        <v>6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16">
        <f>Q60</f>
        <v>1</v>
      </c>
      <c r="X57" s="16">
        <f>R60</f>
        <v>2</v>
      </c>
      <c r="Y57" s="16">
        <f>D55+D57+D58</f>
        <v>1</v>
      </c>
      <c r="Z57" s="16">
        <f>C55+C57+C58</f>
        <v>6</v>
      </c>
      <c r="AA57" s="16">
        <f>Y57-Z57</f>
        <v>-5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2">
        <f>SUM(G54:G59)</f>
        <v>3</v>
      </c>
      <c r="H60" s="7">
        <f t="shared" ref="H60:N60" si="5">SUM(H54:H59)</f>
        <v>0</v>
      </c>
      <c r="I60" s="3">
        <f t="shared" si="5"/>
        <v>0</v>
      </c>
      <c r="J60" s="2">
        <f t="shared" si="5"/>
        <v>0</v>
      </c>
      <c r="K60" s="7">
        <f t="shared" si="5"/>
        <v>1</v>
      </c>
      <c r="L60" s="3">
        <f t="shared" si="5"/>
        <v>2</v>
      </c>
      <c r="M60" s="2">
        <f t="shared" si="5"/>
        <v>2</v>
      </c>
      <c r="N60" s="7">
        <f t="shared" si="5"/>
        <v>0</v>
      </c>
      <c r="O60" s="3">
        <f>SUM(O54:O59)</f>
        <v>1</v>
      </c>
      <c r="P60" s="7">
        <f>SUM(P54:P59)</f>
        <v>0</v>
      </c>
      <c r="Q60" s="7">
        <f>SUM(Q54:Q59)</f>
        <v>1</v>
      </c>
      <c r="R60" s="3">
        <f>SUM(R54:R59)</f>
        <v>2</v>
      </c>
      <c r="U60"/>
    </row>
    <row r="61" spans="2:36" ht="15.75" thickBot="1">
      <c r="U61"/>
    </row>
    <row r="62" spans="2:36" ht="15.75" thickBot="1">
      <c r="G62" s="151" t="str">
        <f>B64</f>
        <v>Bélgica</v>
      </c>
      <c r="H62" s="152"/>
      <c r="I62" s="153"/>
      <c r="J62" s="151" t="str">
        <f>E64</f>
        <v>Panamá</v>
      </c>
      <c r="K62" s="152"/>
      <c r="L62" s="153"/>
      <c r="M62" s="151" t="str">
        <f>B65</f>
        <v>Túnez</v>
      </c>
      <c r="N62" s="152"/>
      <c r="O62" s="153"/>
      <c r="P62" s="152" t="str">
        <f>E65</f>
        <v>Inglaterra</v>
      </c>
      <c r="Q62" s="152"/>
      <c r="R62" s="153"/>
      <c r="U62" s="47"/>
      <c r="V62" s="47"/>
      <c r="W62" s="47"/>
      <c r="X62" s="47"/>
      <c r="Y62" s="47"/>
      <c r="Z62" s="47"/>
      <c r="AA62" s="47"/>
      <c r="AB62" s="47"/>
      <c r="AC62" s="32"/>
      <c r="AD62" s="32"/>
      <c r="AE62" s="32"/>
      <c r="AF62" s="32"/>
      <c r="AG62" s="32"/>
      <c r="AH62" s="32"/>
    </row>
    <row r="63" spans="2:36" ht="15.75" thickBot="1">
      <c r="G63" s="17" t="s">
        <v>8</v>
      </c>
      <c r="H63" s="17" t="s">
        <v>9</v>
      </c>
      <c r="I63" s="3" t="s">
        <v>10</v>
      </c>
      <c r="J63" s="17" t="s">
        <v>8</v>
      </c>
      <c r="K63" s="17" t="s">
        <v>9</v>
      </c>
      <c r="L63" s="3" t="s">
        <v>10</v>
      </c>
      <c r="M63" s="17" t="s">
        <v>8</v>
      </c>
      <c r="N63" s="17" t="s">
        <v>9</v>
      </c>
      <c r="O63" s="3" t="s">
        <v>10</v>
      </c>
      <c r="P63" s="17" t="s">
        <v>8</v>
      </c>
      <c r="Q63" s="17" t="s">
        <v>9</v>
      </c>
      <c r="R63" s="3" t="s">
        <v>10</v>
      </c>
      <c r="V63" s="4" t="s">
        <v>1</v>
      </c>
      <c r="W63" s="15" t="s">
        <v>2</v>
      </c>
      <c r="X63" s="15" t="s">
        <v>3</v>
      </c>
      <c r="Y63" s="15" t="s">
        <v>4</v>
      </c>
      <c r="Z63" s="15" t="s">
        <v>5</v>
      </c>
      <c r="AA63" s="5"/>
      <c r="AB63" s="5" t="s">
        <v>6</v>
      </c>
    </row>
    <row r="64" spans="2:36">
      <c r="B64" s="1" t="str">
        <f>'Fase de grupos'!G67</f>
        <v>Bélgica</v>
      </c>
      <c r="C64" s="4">
        <f>'Fase de grupos'!H67</f>
        <v>2</v>
      </c>
      <c r="D64" s="5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4" t="str">
        <f>G62</f>
        <v>Bélgica</v>
      </c>
      <c r="V64" s="4">
        <f>G70</f>
        <v>2</v>
      </c>
      <c r="W64" s="15">
        <f>H70</f>
        <v>1</v>
      </c>
      <c r="X64" s="15">
        <f>I70</f>
        <v>0</v>
      </c>
      <c r="Y64" s="15">
        <f>C64+C66+C68</f>
        <v>6</v>
      </c>
      <c r="Z64" s="15">
        <f>D64+D66+D68</f>
        <v>2</v>
      </c>
      <c r="AA64" s="15">
        <f>Y64-Z64</f>
        <v>4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1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4</v>
      </c>
      <c r="AA65" s="6">
        <f>Y65-Z65</f>
        <v>-3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0</v>
      </c>
      <c r="Z66" s="6">
        <f>D65+C66+C69</f>
        <v>3</v>
      </c>
      <c r="AA66" s="6">
        <f>Y66-Z66</f>
        <v>-3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16">
        <f>Q70</f>
        <v>1</v>
      </c>
      <c r="X67" s="16">
        <f>R70</f>
        <v>0</v>
      </c>
      <c r="Y67" s="16">
        <f>D65+D67+D68</f>
        <v>5</v>
      </c>
      <c r="Z67" s="16">
        <f>C65+C67+C68</f>
        <v>3</v>
      </c>
      <c r="AA67" s="16">
        <f>Y67-Z67</f>
        <v>2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2">
        <f>SUM(G64:G69)</f>
        <v>2</v>
      </c>
      <c r="H70" s="7">
        <f t="shared" ref="H70:N70" si="6">SUM(H64:H69)</f>
        <v>1</v>
      </c>
      <c r="I70" s="3">
        <f t="shared" si="6"/>
        <v>0</v>
      </c>
      <c r="J70" s="2">
        <f t="shared" si="6"/>
        <v>0</v>
      </c>
      <c r="K70" s="7">
        <f t="shared" si="6"/>
        <v>1</v>
      </c>
      <c r="L70" s="3">
        <f t="shared" si="6"/>
        <v>2</v>
      </c>
      <c r="M70" s="2">
        <f t="shared" si="6"/>
        <v>0</v>
      </c>
      <c r="N70" s="7">
        <f t="shared" si="6"/>
        <v>1</v>
      </c>
      <c r="O70" s="3">
        <f>SUM(O64:O69)</f>
        <v>2</v>
      </c>
      <c r="P70" s="7">
        <f>SUM(P64:P69)</f>
        <v>2</v>
      </c>
      <c r="Q70" s="7">
        <f>SUM(Q64:Q69)</f>
        <v>1</v>
      </c>
      <c r="R70" s="3">
        <f>SUM(R64:R69)</f>
        <v>0</v>
      </c>
      <c r="U70"/>
    </row>
    <row r="71" spans="2:36" ht="15.75" thickBot="1">
      <c r="U71"/>
    </row>
    <row r="72" spans="2:36" ht="15.75" thickBot="1">
      <c r="G72" s="151" t="str">
        <f>B74</f>
        <v>Polonia</v>
      </c>
      <c r="H72" s="152"/>
      <c r="I72" s="153"/>
      <c r="J72" s="151" t="str">
        <f>E74</f>
        <v>Senegal</v>
      </c>
      <c r="K72" s="152"/>
      <c r="L72" s="153"/>
      <c r="M72" s="151" t="str">
        <f>B75</f>
        <v>Colombia</v>
      </c>
      <c r="N72" s="152"/>
      <c r="O72" s="153"/>
      <c r="P72" s="152" t="str">
        <f>E75</f>
        <v>Japón</v>
      </c>
      <c r="Q72" s="152"/>
      <c r="R72" s="153"/>
      <c r="U72" s="47"/>
      <c r="V72" s="47"/>
      <c r="W72" s="47"/>
      <c r="X72" s="47"/>
      <c r="Y72" s="47"/>
      <c r="Z72" s="47"/>
      <c r="AA72" s="47"/>
      <c r="AB72" s="47"/>
      <c r="AC72" s="32"/>
      <c r="AD72" s="32"/>
      <c r="AE72" s="32"/>
      <c r="AF72" s="32"/>
      <c r="AG72" s="32"/>
      <c r="AH72" s="32"/>
    </row>
    <row r="73" spans="2:36" ht="15.75" thickBot="1">
      <c r="G73" s="17" t="s">
        <v>8</v>
      </c>
      <c r="H73" s="17" t="s">
        <v>9</v>
      </c>
      <c r="I73" s="3" t="s">
        <v>10</v>
      </c>
      <c r="J73" s="17" t="s">
        <v>8</v>
      </c>
      <c r="K73" s="17" t="s">
        <v>9</v>
      </c>
      <c r="L73" s="3" t="s">
        <v>10</v>
      </c>
      <c r="M73" s="17" t="s">
        <v>8</v>
      </c>
      <c r="N73" s="17" t="s">
        <v>9</v>
      </c>
      <c r="O73" s="3" t="s">
        <v>10</v>
      </c>
      <c r="P73" s="17" t="s">
        <v>8</v>
      </c>
      <c r="Q73" s="17" t="s">
        <v>9</v>
      </c>
      <c r="R73" s="3" t="s">
        <v>10</v>
      </c>
      <c r="V73" s="4" t="s">
        <v>1</v>
      </c>
      <c r="W73" s="15" t="s">
        <v>2</v>
      </c>
      <c r="X73" s="15" t="s">
        <v>3</v>
      </c>
      <c r="Y73" s="15" t="s">
        <v>4</v>
      </c>
      <c r="Z73" s="15" t="s">
        <v>5</v>
      </c>
      <c r="AA73" s="5"/>
      <c r="AB73" s="5" t="s">
        <v>6</v>
      </c>
    </row>
    <row r="74" spans="2:36">
      <c r="B74" s="1" t="str">
        <f>'Fase de grupos'!G77</f>
        <v>Polonia</v>
      </c>
      <c r="C74" s="4">
        <f>'Fase de grupos'!H77</f>
        <v>0</v>
      </c>
      <c r="D74" s="5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4" t="str">
        <f>G72</f>
        <v>Polonia</v>
      </c>
      <c r="V74" s="4">
        <f>G80</f>
        <v>2</v>
      </c>
      <c r="W74" s="15">
        <f>H80</f>
        <v>0</v>
      </c>
      <c r="X74" s="15">
        <f>I80</f>
        <v>1</v>
      </c>
      <c r="Y74" s="15">
        <f>C74+C76+C78</f>
        <v>3</v>
      </c>
      <c r="Z74" s="15">
        <f>D74+D76+D78</f>
        <v>2</v>
      </c>
      <c r="AA74" s="15">
        <f>Y74-Z74</f>
        <v>1</v>
      </c>
      <c r="AB74" s="8">
        <f>3*V74+W74</f>
        <v>6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3</v>
      </c>
      <c r="D75" s="13">
        <f>'Fase de grupos'!I78</f>
        <v>2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2</v>
      </c>
      <c r="W75" s="6">
        <f>K80</f>
        <v>1</v>
      </c>
      <c r="X75" s="6">
        <f>L80</f>
        <v>0</v>
      </c>
      <c r="Y75" s="6">
        <f>D74+C77+C79</f>
        <v>5</v>
      </c>
      <c r="Z75" s="6">
        <f>C74+D77+D79</f>
        <v>2</v>
      </c>
      <c r="AA75" s="6">
        <f>Y75-Z75</f>
        <v>3</v>
      </c>
      <c r="AB75" s="10">
        <f>3*V75+W75</f>
        <v>7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1</v>
      </c>
      <c r="AF75">
        <f>IF(OR(AB75&gt;AB77,AND(AB75=AB77,AA75&gt;AA77),AND(AB75=AB77,AA75=AA77,Y75&gt;Y77)),1,0)</f>
        <v>1</v>
      </c>
      <c r="AH75">
        <f>SUM(AD75:AF75)</f>
        <v>3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3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0</v>
      </c>
      <c r="E76" s="1" t="str">
        <f>'Fase de grupos'!J79</f>
        <v>Colombia</v>
      </c>
      <c r="G76" s="9">
        <f>IF(C76&gt;D76,1,0)</f>
        <v>1</v>
      </c>
      <c r="H76" s="6">
        <f>IF(C76=D76,1,0)</f>
        <v>0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0</v>
      </c>
      <c r="O76" s="13">
        <f>IF(D76&lt;C76,1,0)</f>
        <v>1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1</v>
      </c>
      <c r="X76" s="6">
        <f>O80</f>
        <v>1</v>
      </c>
      <c r="Y76" s="6">
        <f>C75+D76+D79</f>
        <v>5</v>
      </c>
      <c r="Z76" s="6">
        <f>D75+C76+C79</f>
        <v>5</v>
      </c>
      <c r="AA76" s="6">
        <f>Y76-Z76</f>
        <v>0</v>
      </c>
      <c r="AB76" s="10">
        <f>3*V76+W76</f>
        <v>4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0</v>
      </c>
      <c r="AF76">
        <f>IF(OR(AB76&gt;AB77,AND(AB76=AB77,AA76&gt;AA77),AND(AB76=AB77,AA76=AA77,Y76&gt;Y77)),1,0)</f>
        <v>1</v>
      </c>
      <c r="AH76">
        <f>SUM(AD76:AF76)</f>
        <v>1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1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16">
        <f>Q80</f>
        <v>0</v>
      </c>
      <c r="X77" s="16">
        <f>R80</f>
        <v>3</v>
      </c>
      <c r="Y77" s="16">
        <f>D75+D77+D78</f>
        <v>3</v>
      </c>
      <c r="Z77" s="16">
        <f>C75+C77+C78</f>
        <v>7</v>
      </c>
      <c r="AA77" s="16">
        <f>Y77-Z77</f>
        <v>-4</v>
      </c>
      <c r="AB77" s="12">
        <f>3*V77+W77</f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2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2">
        <f>SUM(G74:G79)</f>
        <v>2</v>
      </c>
      <c r="H80" s="7">
        <f t="shared" ref="H80:N80" si="7">SUM(H74:H79)</f>
        <v>0</v>
      </c>
      <c r="I80" s="3">
        <f t="shared" si="7"/>
        <v>1</v>
      </c>
      <c r="J80" s="2">
        <f t="shared" si="7"/>
        <v>2</v>
      </c>
      <c r="K80" s="7">
        <f t="shared" si="7"/>
        <v>1</v>
      </c>
      <c r="L80" s="3">
        <f t="shared" si="7"/>
        <v>0</v>
      </c>
      <c r="M80" s="2">
        <f t="shared" si="7"/>
        <v>1</v>
      </c>
      <c r="N80" s="7">
        <f t="shared" si="7"/>
        <v>1</v>
      </c>
      <c r="O80" s="3">
        <f>SUM(O74:O79)</f>
        <v>1</v>
      </c>
      <c r="P80" s="7">
        <f>SUM(P74:P79)</f>
        <v>0</v>
      </c>
      <c r="Q80" s="7">
        <f>SUM(Q74:Q79)</f>
        <v>0</v>
      </c>
      <c r="R80" s="3">
        <f>SUM(R74:R79)</f>
        <v>3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M32:O32"/>
    <mergeCell ref="P32:R32"/>
    <mergeCell ref="G62:I62"/>
    <mergeCell ref="J62:L62"/>
    <mergeCell ref="M62:O62"/>
    <mergeCell ref="P62:R62"/>
    <mergeCell ref="G52:I52"/>
    <mergeCell ref="J52:L52"/>
    <mergeCell ref="M52:O52"/>
    <mergeCell ref="P52:R52"/>
    <mergeCell ref="G22:I22"/>
    <mergeCell ref="J22:L22"/>
    <mergeCell ref="M22:O22"/>
    <mergeCell ref="P22:R22"/>
    <mergeCell ref="G42:I42"/>
    <mergeCell ref="J42:L42"/>
    <mergeCell ref="M42:O42"/>
    <mergeCell ref="P42:R42"/>
    <mergeCell ref="G32:I32"/>
    <mergeCell ref="J32:L32"/>
    <mergeCell ref="G12:I12"/>
    <mergeCell ref="J12:L12"/>
    <mergeCell ref="M12:O12"/>
    <mergeCell ref="P12:R12"/>
    <mergeCell ref="G2:I2"/>
    <mergeCell ref="J2:L2"/>
    <mergeCell ref="M2:O2"/>
    <mergeCell ref="P2:R2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dcterms:created xsi:type="dcterms:W3CDTF">2010-03-03T16:28:09Z</dcterms:created>
  <dcterms:modified xsi:type="dcterms:W3CDTF">2018-06-14T02:32:12Z</dcterms:modified>
</cp:coreProperties>
</file>