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Y6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G60" i="3"/>
  <c r="V54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E66" i="3" s="1"/>
  <c r="AB37" i="3"/>
  <c r="AF34" i="3" s="1"/>
  <c r="AB36" i="3"/>
  <c r="AD36" i="3" s="1"/>
  <c r="AB46" i="3"/>
  <c r="AE46" i="3" s="1"/>
  <c r="AB17" i="3"/>
  <c r="AB75" i="3"/>
  <c r="AB47" i="3"/>
  <c r="AF47" i="3" s="1"/>
  <c r="AB35" i="3"/>
  <c r="AD34" i="3" s="1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E65" i="3" l="1"/>
  <c r="AF36" i="3"/>
  <c r="AE34" i="3"/>
  <c r="AH34" i="3" s="1"/>
  <c r="AF37" i="3"/>
  <c r="AD37" i="3"/>
  <c r="AE36" i="3"/>
  <c r="AF24" i="3"/>
  <c r="AF46" i="3"/>
  <c r="AE45" i="3"/>
  <c r="AE37" i="3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Q38" i="2" s="1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S38" i="2"/>
  <c r="R38" i="2"/>
  <c r="R40" i="2"/>
  <c r="N40" i="2"/>
  <c r="P40" i="2"/>
  <c r="S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F63" i="7"/>
  <c r="C91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<sst xmlns="http://schemas.openxmlformats.org/spreadsheetml/2006/main" count="457" uniqueCount="226">
  <si>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</si>
  <si>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</si>
  <si>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</si>
  <si>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</si>
  <si>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</si>
  <si>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</si>
  <si>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</si>
  <si>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</si>
  <si>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</si>
  <si>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</si>
  <si>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</si>
  <si>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</si>
  <si>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</si>
  <si>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</si>
  <si>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</si>
  <si>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</si>
  <si>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</si>
  <si>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</si>
  <si>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</si>
  <si>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</si>
  <si>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</si>
  <si>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</si>
  <si>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</si>
  <si>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</si>
  <si>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</si>
  <si>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</si>
  <si>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</si>
  <si>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</si>
  <si>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</si>
  <si>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</si>
  <si>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</si>
  <si>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</si>
  <si>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</si>
  <si>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</si>
  <si>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</si>
  <si>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</si>
  <si>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</si>
  <si>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</si>
  <si>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</si>
  <si>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</si>
  <si>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</si>
  <si>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</si>
  <si>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</si>
  <si>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</si>
  <si>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</si>
  <si>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</si>
  <si>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</si>
  <si>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</si>
  <si>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</si>
  <si>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</si>
  <si>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</si>
  <si>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</si>
  <si>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</si>
  <si>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</si>
  <si>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</si>
  <si>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</si>
  <si>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</si>
  <si>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</si>
  <si>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</si>
  <si>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</si>
  <si>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</si>
  <si>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</si>
  <si>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</si>
  <si>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</si>
  <si>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</si>
  <si>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</si>
  <si>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</si>
  <si>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</si>
  <si>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</si>
  <si>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</si>
  <si>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</si>
  <si>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</si>
  <si>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</si>
  <si>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</si>
  <si>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</si>
  <si>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</si>
  <si>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</si>
  <si>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</si>
  <si>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</si>
  <si>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</si>
  <si>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</si>
  <si>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</si>
  <si>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</si>
  <si>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</si>
  <si>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</si>
  <si>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</si>
  <si>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</si>
  <si>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</si>
  <si>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</si>
  <si>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</si>
  <si>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</si>
  <si>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</si>
  <si>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</si>
  <si>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</si>
  <si>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</si>
  <si>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</si>
  <si>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</si>
  <si>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</si>
  <si>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</si>
  <si>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</si>
  <si>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</si>
  <si>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</si>
  <si>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</si>
  <si>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</si>
  <si>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</si>
  <si>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</si>
  <si>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</si>
  <si>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</si>
  <si>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</si>
  <si>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</si>
  <si>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</si>
  <si>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</si>
  <si>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</si>
  <si>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</si>
  <si>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</si>
  <si>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</si>
  <si>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</si>
  <si>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</si>
  <si>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</si>
  <si>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</si>
  <si>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</si>
  <si>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</si>
  <si>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</si>
  <si>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</si>
  <si>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</si>
  <si>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</si>
  <si>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</si>
  <si>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</si>
  <si>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</si>
  <si>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</si>
  <si>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</si>
  <si>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</si>
  <si>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</si>
  <si>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</si>
  <si>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</si>
  <si>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</si>
  <si>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</si>
  <si>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</si>
  <si>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</si>
  <si>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</si>
  <si>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</si>
  <si>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</si>
  <si>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</si>
  <si>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</si>
  <si>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</si>
  <si>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</si>
  <si>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</si>
  <si>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</si>
  <si>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</si>
  <si>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</si>
  <si>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</si>
  <si>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</si>
  <si>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</si>
  <si>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</si>
  <si>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</si>
  <si>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</si>
  <si>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</si>
  <si>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</si>
  <si>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</si>
  <si>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</si>
  <si>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</si>
  <si>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</si>
  <si>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</si>
  <si>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</si>
  <si>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</si>
  <si>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</si>
  <si>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</si>
  <si>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</si>
  <si>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</si>
  <si>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</si>
  <si>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</si>
  <si>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</si>
  <si>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</si>
  <si>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</si>
  <si>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</si>
  <si>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</si>
  <si>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</si>
  <si>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</si>
  <si>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</si>
  <si>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</si>
  <si>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</si>
  <si>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</si>
  <si>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</si>
  <si>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</si>
  <si>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</si>
  <si>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</si>
  <si>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</si>
  <si>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</si>
  <si>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</si>
  <si>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</si>
  <si>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</si>
  <si>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</si>
  <si>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</si>
  <si>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</si>
  <si>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</si>
  <si>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</si>
  <si>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</si>
  <si>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</si>
  <si>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</si>
  <si>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</si>
  <si>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</si>
  <si>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</si>
  <si>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</si>
  <si>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</si>
  <si>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</si>
  <si>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</si>
  <si>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</si>
  <si>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</si>
  <si>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</si>
  <si>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</si>
  <si>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</si>
  <si>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</si>
  <si>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</si>
  <si>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</si>
  <si>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</si>
  <si>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</si>
  <si>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</si>
  <si>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</si>
  <si>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</si>
  <si>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</si>
  <si>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</si>
  <si>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</si>
  <si>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</si>
  <si>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Richard Galeano</t>
  </si>
  <si>
    <t>Neymar</t>
  </si>
  <si>
    <t>richard_galeano1985@hotmail.com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</si>
</sst>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ichard_galeano1985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10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8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-2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3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1</v>
      </c>
      <c r="O18" s="146">
        <f>IF('No modificar!!'!AJ14=3,'No modificar!!'!W14,IF('No modificar!!'!AJ15=3,'No modificar!!'!W15,IF('No modificar!!'!AJ16=3,'No modificar!!'!W16,'No modificar!!'!W17)))</f>
        <v>2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2</v>
      </c>
      <c r="T18" s="144">
        <f>IF('No modificar!!'!AJ14=3,'No modificar!!'!AB14,IF('No modificar!!'!AJ15=3,'No modificar!!'!AB15,IF('No modificar!!'!AJ16=3,'No modificar!!'!AB16,'No modificar!!'!AB17)))</f>
        <v>5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2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5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5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1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3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Dinamarca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1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0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1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6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2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6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0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3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Colombia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0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6" workbookViewId="0">
      <selection activeCell="S18" sqref="S18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Portugal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Dinamarca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Dinamarca</v>
      </c>
      <c r="E10" s="184">
        <v>2</v>
      </c>
      <c r="F10" s="169"/>
      <c r="G10" s="185" t="str">
        <f>IF(E10&gt;E11,D10,IF(E11&gt;E10,D11,"Manualmente"))</f>
        <v>Dinamarca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113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Dinamarca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Francia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0</v>
      </c>
      <c r="F24" s="169"/>
      <c r="G24" s="185" t="str">
        <f>IF(E24&gt;E25,D24,IF(E25&gt;E24,D25,"Manualmente"))</f>
        <v>Francia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Francia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0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3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3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0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0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0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2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Dinamarca</v>
      </c>
      <c r="D57" s="172">
        <f>'Fase final'!E10</f>
        <v>2</v>
      </c>
      <c r="E57" s="172">
        <f>'Fase final'!E11</f>
        <v>1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1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0</v>
      </c>
      <c r="E61" s="172">
        <f>'Fase final'!E25</f>
        <v>2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0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Portugal</v>
      </c>
      <c r="D66" s="47">
        <f>'Fase final'!H8</f>
        <v>0</v>
      </c>
      <c r="E66" s="52">
        <f>'Fase final'!H10</f>
        <v>1</v>
      </c>
      <c r="F66" s="53" t="str">
        <f>'Fase final'!G10</f>
        <v>Dinamarca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Francia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Dinamarca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Francia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Dinamarca</v>
      </c>
      <c r="D77" s="16">
        <f>'Fase final'!N22</f>
        <v>0</v>
      </c>
      <c r="E77" s="16">
        <f>'Fase final'!N24</f>
        <v>2</v>
      </c>
      <c r="F77" s="14" t="str">
        <f>'Fase final'!M24</f>
        <v>Francia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Dinamarca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Portugal</v>
      </c>
      <c r="E98" s="154"/>
      <c r="F98" s="154"/>
    </row>
    <row r="99" spans="2:6" s="153" customFormat="1">
      <c r="B99" s="159" t="s">
        <v>41</v>
      </c>
      <c r="C99" s="161" t="str">
        <f>'Fase final'!G10</f>
        <v>Dinamarca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Francia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Dinamarca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Francia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Dinamarca</v>
      </c>
      <c r="D116"/>
      <c r="E116"/>
      <c r="F116"/>
    </row>
    <row r="117" spans="2:6" ht="15.75" thickBot="1">
      <c r="B117" s="11" t="s">
        <v>209</v>
      </c>
      <c r="C117" s="14" t="str">
        <f>F77</f>
        <v>Francia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3</v>
      </c>
      <c r="Z4" s="15">
        <f>D4+D6+D8</f>
        <v>6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2</v>
      </c>
      <c r="X5" s="6">
        <f>L10</f>
        <v>1</v>
      </c>
      <c r="Y5" s="6">
        <f>D4+C7+C9</f>
        <v>3</v>
      </c>
      <c r="Z5" s="6">
        <f>C4+D7+D9</f>
        <v>6</v>
      </c>
      <c r="AA5" s="6">
        <f>Y5-Z5</f>
        <v>-3</v>
      </c>
      <c r="AB5" s="10">
        <f>3*V5+W5</f>
        <v>2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5</v>
      </c>
      <c r="AA6" s="6">
        <f>Y6-Z6</f>
        <v>-2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10</v>
      </c>
      <c r="Z7" s="16">
        <f>C5+C7+C8</f>
        <v>2</v>
      </c>
      <c r="AA7" s="16">
        <f>Y7-Z7</f>
        <v>8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2</v>
      </c>
      <c r="L10" s="3">
        <f t="shared" si="0"/>
        <v>1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2</v>
      </c>
      <c r="X14" s="22">
        <f>I20</f>
        <v>0</v>
      </c>
      <c r="Y14" s="22">
        <f>C14+C16+C18</f>
        <v>5</v>
      </c>
      <c r="Z14" s="22">
        <f>D14+D16+D18</f>
        <v>4</v>
      </c>
      <c r="AA14" s="22">
        <f>Y14-Z14</f>
        <v>1</v>
      </c>
      <c r="AB14" s="8">
        <f>3*V14+W14</f>
        <v>5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3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1</v>
      </c>
      <c r="W15" s="6">
        <f>K20</f>
        <v>2</v>
      </c>
      <c r="X15" s="6">
        <f>L20</f>
        <v>0</v>
      </c>
      <c r="Y15" s="6">
        <f>D14+C17+C19</f>
        <v>5</v>
      </c>
      <c r="Z15" s="6">
        <f>C14+D17+D19</f>
        <v>3</v>
      </c>
      <c r="AA15" s="6">
        <f>Y15-Z15</f>
        <v>2</v>
      </c>
      <c r="AB15" s="10">
        <f>3*V15+W15</f>
        <v>5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5</v>
      </c>
      <c r="Z16" s="6">
        <f>D15+C16+C19</f>
        <v>4</v>
      </c>
      <c r="AA16" s="6">
        <f>Y16-Z16</f>
        <v>1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1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0</v>
      </c>
      <c r="K19" s="6">
        <f>IF(C19=D19,1,0)</f>
        <v>1</v>
      </c>
      <c r="L19" s="13">
        <f>IF(C19&lt;D19,1,0)</f>
        <v>0</v>
      </c>
      <c r="M19" s="9">
        <f>IF(D19&gt;C19,1,0)</f>
        <v>0</v>
      </c>
      <c r="N19" s="6">
        <f>IF(D19=C19,1,0)</f>
        <v>1</v>
      </c>
      <c r="O19" s="13">
        <f>IF(D19&lt;C19,1,0)</f>
        <v>0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2</v>
      </c>
      <c r="I20" s="20">
        <f t="shared" si="1"/>
        <v>0</v>
      </c>
      <c r="J20" s="18">
        <f t="shared" si="1"/>
        <v>1</v>
      </c>
      <c r="K20" s="19">
        <f t="shared" si="1"/>
        <v>2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1</v>
      </c>
      <c r="W24" s="22">
        <f>H30</f>
        <v>2</v>
      </c>
      <c r="X24" s="22">
        <f>I30</f>
        <v>0</v>
      </c>
      <c r="Y24" s="22">
        <f>C24+C26+C28</f>
        <v>3</v>
      </c>
      <c r="Z24" s="22">
        <f>D24+D26+D28</f>
        <v>1</v>
      </c>
      <c r="AA24" s="22">
        <f>Y24-Z24</f>
        <v>2</v>
      </c>
      <c r="AB24" s="8">
        <f>3*V24+W24</f>
        <v>5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0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3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4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1</v>
      </c>
      <c r="X27" s="16">
        <f>R30</f>
        <v>0</v>
      </c>
      <c r="Y27" s="16">
        <f>D25+D27+D28</f>
        <v>5</v>
      </c>
      <c r="Z27" s="16">
        <f>C25+C27+C28</f>
        <v>1</v>
      </c>
      <c r="AA27" s="16">
        <f>Y27-Z27</f>
        <v>4</v>
      </c>
      <c r="AB27" s="12">
        <f>3*V27+W27</f>
        <v>7</v>
      </c>
      <c r="AD27">
        <f>IF(OR(AB27&gt;AB24,AND(AB27=AB24,AA27&gt;AA24),AND(AB27=AB24,AA27=AA24,Y27&gt;Y24)),1,0)</f>
        <v>1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3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3</v>
      </c>
    </row>
    <row r="28" spans="2:36">
      <c r="B28" s="1" t="str">
        <f>'Fase de grupos'!G31</f>
        <v>Francia</v>
      </c>
      <c r="C28" s="9">
        <f>'Fase de grupos'!H31</f>
        <v>0</v>
      </c>
      <c r="D28" s="13">
        <f>'Fase de grupos'!I31</f>
        <v>0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1</v>
      </c>
      <c r="H30" s="19">
        <f t="shared" ref="H30:N30" si="2">SUM(H24:H29)</f>
        <v>2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2</v>
      </c>
      <c r="Q30" s="19">
        <f>SUM(Q24:Q29)</f>
        <v>1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6</v>
      </c>
      <c r="Z34" s="95">
        <f>D34+D36+D38</f>
        <v>3</v>
      </c>
      <c r="AA34" s="95">
        <f>Y34-Z34</f>
        <v>3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7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4</v>
      </c>
      <c r="Z36" s="6">
        <f>D35+C36+C39</f>
        <v>3</v>
      </c>
      <c r="AA36" s="6">
        <f>Y36-Z36</f>
        <v>1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5</v>
      </c>
      <c r="Z37" s="97">
        <f>C35+C37+C38</f>
        <v>2</v>
      </c>
      <c r="AA37" s="97">
        <f>Y37-Z37</f>
        <v>3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2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3</v>
      </c>
      <c r="Z46" s="6">
        <f>D45+C46+C49</f>
        <v>6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1</v>
      </c>
      <c r="Z47" s="97">
        <f>C45+C47+C48</f>
        <v>4</v>
      </c>
      <c r="AA47" s="97">
        <f>Y47-Z47</f>
        <v>-3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5</v>
      </c>
      <c r="Z54" s="95">
        <f>D54+D56+D58</f>
        <v>0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2</v>
      </c>
      <c r="AA56" s="6">
        <f>Y56-Z56</f>
        <v>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1</v>
      </c>
      <c r="AA64" s="95">
        <f>Y64-Z64</f>
        <v>6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5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4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4</v>
      </c>
      <c r="Z67" s="97">
        <f>C65+C67+C68</f>
        <v>2</v>
      </c>
      <c r="AA67" s="97">
        <f>Y67-Z67</f>
        <v>2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4</v>
      </c>
      <c r="Z74" s="95">
        <f>D74+D76+D78</f>
        <v>3</v>
      </c>
      <c r="AA74" s="95">
        <f>Y74-Z74</f>
        <v>1</v>
      </c>
      <c r="AB74" s="8">
        <f>3*V74+W74</f>
        <v>5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5</v>
      </c>
      <c r="Z75" s="6">
        <f>C74+D77+D79</f>
        <v>2</v>
      </c>
      <c r="AA75" s="6">
        <f>Y75-Z75</f>
        <v>3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0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0</v>
      </c>
      <c r="X76" s="6">
        <f>O80</f>
        <v>2</v>
      </c>
      <c r="Y76" s="6">
        <f>C75+D76+D79</f>
        <v>2</v>
      </c>
      <c r="Z76" s="6">
        <f>D75+C76+C79</f>
        <v>2</v>
      </c>
      <c r="AA76" s="6">
        <f>Y76-Z76</f>
        <v>0</v>
      </c>
      <c r="AB76" s="10">
        <f>3*V76+W76</f>
        <v>3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3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3</v>
      </c>
      <c r="Z77" s="97">
        <f>C75+C77+C78</f>
        <v>7</v>
      </c>
      <c r="AA77" s="97">
        <f>Y77-Z77</f>
        <v>-4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0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1</v>
      </c>
      <c r="N80" s="91">
        <f t="shared" si="7"/>
        <v>0</v>
      </c>
      <c r="O80" s="92">
        <f>SUM(O74:O79)</f>
        <v>2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2018-06-14T03:15:03Z</dcterms:modified>
</cp:coreProperties>
</file>