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0490" windowHeight="688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Y74" i="3"/>
  <c r="Z74" i="3"/>
  <c r="I68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74" i="3" l="1"/>
  <c r="M70" i="3"/>
  <c r="V66" i="3" s="1"/>
  <c r="G60" i="3"/>
  <c r="V54" i="3" s="1"/>
  <c r="K50" i="3"/>
  <c r="W4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B36" i="3"/>
  <c r="AF37" i="3" s="1"/>
  <c r="AB46" i="3"/>
  <c r="AE46" i="3" s="1"/>
  <c r="AB17" i="3"/>
  <c r="AB75" i="3"/>
  <c r="AE65" i="3"/>
  <c r="AB47" i="3"/>
  <c r="AF47" i="3" s="1"/>
  <c r="AB35" i="3"/>
  <c r="AE36" i="3" s="1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34" i="3" l="1"/>
  <c r="AF36" i="3"/>
  <c r="AD36" i="3"/>
  <c r="AD37" i="3"/>
  <c r="AF34" i="3"/>
  <c r="AD34" i="3"/>
  <c r="AH34" i="3" s="1"/>
  <c r="AF2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7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38" i="2" l="1"/>
  <c r="Q38" i="2"/>
  <c r="R40" i="2"/>
  <c r="S38" i="2"/>
  <c r="N40" i="2"/>
  <c r="P40" i="2"/>
  <c r="T40" i="2"/>
  <c r="S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C81" i="7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C93" i="7"/>
  <c r="G17" i="5"/>
  <c r="V69" i="2"/>
  <c r="U69" i="2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58" i="7"/>
  <c r="C89" i="7"/>
  <c r="C8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<sst xmlns="http://schemas.openxmlformats.org/spreadsheetml/2006/main" count="459" uniqueCount="226">
  <si>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</si>
  <si>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</si>
  <si>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</si>
  <si>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</si>
  <si>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</si>
  <si>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</si>
  <si>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</si>
  <si>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</si>
  <si>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</si>
  <si>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</si>
  <si>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</si>
  <si>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</si>
  <si>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</si>
  <si>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</si>
  <si>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</si>
  <si>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</si>
  <si>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</si>
  <si>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</si>
  <si>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</si>
  <si>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</si>
  <si>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</si>
  <si>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</si>
  <si>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</si>
  <si>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</si>
  <si>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</si>
  <si>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</si>
  <si>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</si>
  <si>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</si>
  <si>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</si>
  <si>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</si>
  <si>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</si>
  <si>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</si>
  <si>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</si>
  <si>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</si>
  <si>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</si>
  <si>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</si>
  <si>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</si>
  <si>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</si>
  <si>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</si>
  <si>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</si>
  <si>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</si>
  <si>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</si>
  <si>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</si>
  <si>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</si>
  <si>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</si>
  <si>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</si>
  <si>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</si>
  <si>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</si>
  <si>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</si>
  <si>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</si>
  <si>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</si>
  <si>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</si>
  <si>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</si>
  <si>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</si>
  <si>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</si>
  <si>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</si>
  <si>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</si>
  <si>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</si>
  <si>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</si>
  <si>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</si>
  <si>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</si>
  <si>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</si>
  <si>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</si>
  <si>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</si>
  <si>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</si>
  <si>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</si>
  <si>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</si>
  <si>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</si>
  <si>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</si>
  <si>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</si>
  <si>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</si>
  <si>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</si>
  <si>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</si>
  <si>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</si>
  <si>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</si>
  <si>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</si>
  <si>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</si>
  <si>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</si>
  <si>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</si>
  <si>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</si>
  <si>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</si>
  <si>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</si>
  <si>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</si>
  <si>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</si>
  <si>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</si>
  <si>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</si>
  <si>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</si>
  <si>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</si>
  <si>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</si>
  <si>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</si>
  <si>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</si>
  <si>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</si>
  <si>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</si>
  <si>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</si>
  <si>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</si>
  <si>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</si>
  <si>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</si>
  <si>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</si>
  <si>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</si>
  <si>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</si>
  <si>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</si>
  <si>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</si>
  <si>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</si>
  <si>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</si>
  <si>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</si>
  <si>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</si>
  <si>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</si>
  <si>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</si>
  <si>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</si>
  <si>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</si>
  <si>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</si>
  <si>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</si>
  <si>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</si>
  <si>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</si>
  <si>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</si>
  <si>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</si>
  <si>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</si>
  <si>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</si>
  <si>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</si>
  <si>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</si>
  <si>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</si>
  <si>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</si>
  <si>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</si>
  <si>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</si>
  <si>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</si>
  <si>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</si>
  <si>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</si>
  <si>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</si>
  <si>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</si>
  <si>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</si>
  <si>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</si>
  <si>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</si>
  <si>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</si>
  <si>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</si>
  <si>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</si>
  <si>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</si>
  <si>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</si>
  <si>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</si>
  <si>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</si>
  <si>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</si>
  <si>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</si>
  <si>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</si>
  <si>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</si>
  <si>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</si>
  <si>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</si>
  <si>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</si>
  <si>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</si>
  <si>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</si>
  <si>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</si>
  <si>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</si>
  <si>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</si>
  <si>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</si>
  <si>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</si>
  <si>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</si>
  <si>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</si>
  <si>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</si>
  <si>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</si>
  <si>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</si>
  <si>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</si>
  <si>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</si>
  <si>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</si>
  <si>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</si>
  <si>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</si>
  <si>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</si>
  <si>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</si>
  <si>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</si>
  <si>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</si>
  <si>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</si>
  <si>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</si>
  <si>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</si>
  <si>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</si>
  <si>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</si>
  <si>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</si>
  <si>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</si>
  <si>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</si>
  <si>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</si>
  <si>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</si>
  <si>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</si>
  <si>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</si>
  <si>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</si>
  <si>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</si>
  <si>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</si>
  <si>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</si>
  <si>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</si>
  <si>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</si>
  <si>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</si>
  <si>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</si>
  <si>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</si>
  <si>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</si>
  <si>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</si>
  <si>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</si>
  <si>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</si>
  <si>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</si>
  <si>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</si>
  <si>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</si>
  <si>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</si>
  <si>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</si>
  <si>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</si>
  <si>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</si>
  <si>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</si>
  <si>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</si>
  <si>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</si>
  <si>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</si>
  <si>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</si>
  <si>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</si>
  <si>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</si>
  <si>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</si>
  <si>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</si>
  <si>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</si>
  <si>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</si>
  <si>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</si>
  <si>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</si>
  <si>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</si>
  <si>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</si>
  <si>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</si>
  <si>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</si>
  <si>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</si>
  <si>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</si>
  <si>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</si>
  <si>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</si>
  <si>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</si>
  <si>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</si>
  <si>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</si>
  <si>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Pablo Gronros</t>
  </si>
  <si>
    <t>pablogronros@gmail.com</t>
  </si>
  <si>
    <t>Paulinho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</si>
</sst>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blogronro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A55" workbookViewId="0">
      <selection activeCell="H40" sqref="H40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2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Arabia Saudita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>!!</v>
      </c>
      <c r="V9" s="191" t="str">
        <f>IF(AND(T9=T10,S9=S10,Q9=Q10),"El 2° se decide por Fair Play"," ")</f>
        <v>El 2° se decide por Fair Play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2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-3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0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9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7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4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9</v>
      </c>
      <c r="S41" s="114">
        <f>IF('No modificar!!'!AJ34=0,'No modificar!!'!AA34,IF('No modificar!!'!AJ35=0,'No modificar!!'!AA35,IF('No modificar!!'!AJ36=0,'No modificar!!'!AA36,'No modificar!!'!AA37)))</f>
        <v>-9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3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6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9</v>
      </c>
      <c r="S61" s="114">
        <f>IF('No modificar!!'!AJ54=0,'No modificar!!'!AA54,IF('No modificar!!'!AJ55=0,'No modificar!!'!AA55,IF('No modificar!!'!AJ56=0,'No modificar!!'!AA56,'No modificar!!'!AA57)))</f>
        <v>-8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3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2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4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5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10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3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3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-4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V14" sqref="V1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Perú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Francia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">
        <v>86</v>
      </c>
      <c r="E22" s="184">
        <v>0</v>
      </c>
      <c r="F22" s="169"/>
      <c r="G22" s="185" t="str">
        <f>IF(E21&gt;E22,D21,IF(E22&gt;E21,D22,"Manualmente"))</f>
        <v>España</v>
      </c>
      <c r="H22" s="185">
        <v>0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Francia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">
        <v>94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">
        <v>113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2</v>
      </c>
      <c r="F31" s="169"/>
      <c r="G31" s="185" t="str">
        <f>IF(E31&gt;E32,D31,IF(E32&gt;E31,D32,"Manualmente"))</f>
        <v>Bélgica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2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2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3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0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4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2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3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3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1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2</v>
      </c>
      <c r="E63" s="50">
        <f>'Fase final'!E32</f>
        <v>3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1</v>
      </c>
      <c r="F66" s="53" t="str">
        <f>'Fase final'!G10</f>
        <v>Perú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0</v>
      </c>
      <c r="E68" s="48">
        <f>'Fase final'!H24</f>
        <v>1</v>
      </c>
      <c r="F68" s="49" t="str">
        <f>'Fase final'!G24</f>
        <v>Francia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2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Francia</v>
      </c>
      <c r="D73" s="16">
        <f>'Fase final'!K23</f>
        <v>1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1</v>
      </c>
      <c r="F76" s="43" t="str">
        <f>'Fase final'!M14</f>
        <v>Francia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Perú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Francia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Francia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Francia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Paulinho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2</v>
      </c>
      <c r="E4" s="1" t="str">
        <f>'Fase de grupos'!J7</f>
        <v>Arabia Saudita</v>
      </c>
      <c r="G4" s="9">
        <f>IF(C4&gt;D4,1,0)</f>
        <v>0</v>
      </c>
      <c r="H4" s="6">
        <f>IF(C4=D4,1,0)</f>
        <v>0</v>
      </c>
      <c r="I4" s="13">
        <f>IF(C4&lt;D4,1,0)</f>
        <v>1</v>
      </c>
      <c r="J4" s="9">
        <f>IF(D4&gt;C4,1,0)</f>
        <v>1</v>
      </c>
      <c r="K4" s="6">
        <f>IF(D4=C4,1,0)</f>
        <v>0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0</v>
      </c>
      <c r="X4" s="15">
        <f>I10</f>
        <v>3</v>
      </c>
      <c r="Y4" s="15">
        <f>C4+C6+C8</f>
        <v>1</v>
      </c>
      <c r="Z4" s="15">
        <f>D4+D6+D8</f>
        <v>6</v>
      </c>
      <c r="AA4" s="15">
        <f>Y4-Z4</f>
        <v>-5</v>
      </c>
      <c r="AB4" s="8">
        <f>3*V4+W4</f>
        <v>0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1</v>
      </c>
      <c r="W5" s="6">
        <f>K10</f>
        <v>1</v>
      </c>
      <c r="X5" s="6">
        <f>L10</f>
        <v>1</v>
      </c>
      <c r="Y5" s="6">
        <f>D4+C7+C9</f>
        <v>4</v>
      </c>
      <c r="Z5" s="6">
        <f>C4+D7+D9</f>
        <v>4</v>
      </c>
      <c r="AA5" s="6">
        <f>Y5-Z5</f>
        <v>0</v>
      </c>
      <c r="AB5" s="10">
        <f>3*V5+W5</f>
        <v>4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2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0</v>
      </c>
      <c r="I10" s="3">
        <f t="shared" si="0"/>
        <v>3</v>
      </c>
      <c r="J10" s="2">
        <f t="shared" si="0"/>
        <v>1</v>
      </c>
      <c r="K10" s="7">
        <f t="shared" si="0"/>
        <v>1</v>
      </c>
      <c r="L10" s="3">
        <f t="shared" si="0"/>
        <v>1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1</v>
      </c>
      <c r="Z16" s="6">
        <f>D15+C16+C19</f>
        <v>4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5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2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0</v>
      </c>
      <c r="X24" s="22">
        <f>I30</f>
        <v>1</v>
      </c>
      <c r="Y24" s="22">
        <f>C24+C26+C28</f>
        <v>4</v>
      </c>
      <c r="Z24" s="22">
        <f>D24+D26+D28</f>
        <v>2</v>
      </c>
      <c r="AA24" s="22">
        <f>Y24-Z24</f>
        <v>2</v>
      </c>
      <c r="AB24" s="8">
        <f>3*V24+W24</f>
        <v>6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7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0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0</v>
      </c>
      <c r="I26" s="13">
        <f>IF(C26&lt;D26,1,0)</f>
        <v>1</v>
      </c>
      <c r="J26" s="9"/>
      <c r="K26" s="6"/>
      <c r="L26" s="13"/>
      <c r="M26" s="9">
        <f>IF(D26&gt;C26,1,0)</f>
        <v>1</v>
      </c>
      <c r="N26" s="6">
        <f>IF(D26=C26,1,0)</f>
        <v>0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3</v>
      </c>
      <c r="W26" s="6">
        <f>N30</f>
        <v>0</v>
      </c>
      <c r="X26" s="6">
        <f>O30</f>
        <v>0</v>
      </c>
      <c r="Y26" s="6">
        <f>C25+D26+D29</f>
        <v>5</v>
      </c>
      <c r="Z26" s="6">
        <f>D25+C26+C29</f>
        <v>1</v>
      </c>
      <c r="AA26" s="6">
        <f>Y26-Z26</f>
        <v>4</v>
      </c>
      <c r="AB26" s="10">
        <f>3*V26+W26</f>
        <v>9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0</v>
      </c>
      <c r="I30" s="20">
        <f t="shared" si="2"/>
        <v>1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3</v>
      </c>
      <c r="N30" s="19">
        <f t="shared" si="2"/>
        <v>0</v>
      </c>
      <c r="O30" s="20">
        <f>SUM(O24:O29)</f>
        <v>0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9</v>
      </c>
      <c r="Z34" s="95">
        <f>D34+D36+D38</f>
        <v>2</v>
      </c>
      <c r="AA34" s="95">
        <f>Y34-Z34</f>
        <v>7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9</v>
      </c>
      <c r="AA35" s="6">
        <f>Y35-Z35</f>
        <v>-9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6</v>
      </c>
      <c r="Z36" s="6">
        <f>D35+C36+C39</f>
        <v>2</v>
      </c>
      <c r="AA36" s="6">
        <f>Y36-Z36</f>
        <v>4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6</v>
      </c>
      <c r="Z44" s="95">
        <f>D44+D46+D48</f>
        <v>0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1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0</v>
      </c>
      <c r="Z46" s="6">
        <f>D45+C46+C49</f>
        <v>3</v>
      </c>
      <c r="AA46" s="6">
        <f>Y46-Z46</f>
        <v>-3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2</v>
      </c>
      <c r="Z47" s="97">
        <f>C45+C47+C48</f>
        <v>3</v>
      </c>
      <c r="AA47" s="97">
        <f>Y47-Z47</f>
        <v>-1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1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5</v>
      </c>
      <c r="Z55" s="6">
        <f>C54+D57+D59</f>
        <v>7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6</v>
      </c>
      <c r="Z56" s="6">
        <f>D55+C56+C59</f>
        <v>4</v>
      </c>
      <c r="AA56" s="6">
        <f>Y56-Z56</f>
        <v>2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9</v>
      </c>
      <c r="AA57" s="97">
        <f>Y57-Z57</f>
        <v>-8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3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2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8</v>
      </c>
      <c r="Z64" s="95">
        <f>D64+D66+D68</f>
        <v>4</v>
      </c>
      <c r="AA64" s="95">
        <f>Y64-Z64</f>
        <v>4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5</v>
      </c>
      <c r="Z65" s="6">
        <f>C64+D67+D69</f>
        <v>7</v>
      </c>
      <c r="AA65" s="6">
        <f>Y65-Z65</f>
        <v>-2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4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3</v>
      </c>
      <c r="Z66" s="6">
        <f>D65+C66+C69</f>
        <v>10</v>
      </c>
      <c r="AA66" s="6">
        <f>Y66-Z66</f>
        <v>-7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6</v>
      </c>
      <c r="Z67" s="97">
        <f>C65+C67+C68</f>
        <v>1</v>
      </c>
      <c r="AA67" s="97">
        <f>Y67-Z67</f>
        <v>5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3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3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5</v>
      </c>
      <c r="Z74" s="95">
        <f>D74+D76+D78</f>
        <v>2</v>
      </c>
      <c r="AA74" s="95">
        <f>Y74-Z74</f>
        <v>3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2</v>
      </c>
      <c r="Z75" s="6">
        <f>C74+D77+D79</f>
        <v>6</v>
      </c>
      <c r="AA75" s="6">
        <f>Y75-Z75</f>
        <v>-4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6</v>
      </c>
      <c r="Z76" s="6">
        <f>D75+C76+C79</f>
        <v>4</v>
      </c>
      <c r="AA76" s="6">
        <f>Y76-Z76</f>
        <v>2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2</v>
      </c>
      <c r="Z77" s="97">
        <f>C75+C77+C78</f>
        <v>3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0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Pablo Gronros</cp:lastModifiedBy>
  <dcterms:created xsi:type="dcterms:W3CDTF">2010-03-03T16:28:09Z</dcterms:created>
  <dcterms:modified xsi:type="dcterms:W3CDTF">2018-06-13T12:08:47Z</dcterms:modified>
</cp:coreProperties>
</file>