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Y74" i="3" s="1"/>
  <c r="D69" i="3"/>
  <c r="C69" i="3"/>
  <c r="B69" i="3"/>
  <c r="E68" i="3"/>
  <c r="D68" i="3"/>
  <c r="C68" i="3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R77" i="3"/>
  <c r="Z74" i="3"/>
  <c r="AA74" i="3" s="1"/>
  <c r="I68" i="3"/>
  <c r="Y64" i="3"/>
  <c r="G56" i="3"/>
  <c r="Y37" i="3"/>
  <c r="Z24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K60" i="3"/>
  <c r="W55" i="3" s="1"/>
  <c r="G60" i="3"/>
  <c r="V54" i="3" s="1"/>
  <c r="K50" i="3"/>
  <c r="W45" i="3" s="1"/>
  <c r="AA26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5" i="3" l="1"/>
  <c r="AE65" i="3" s="1"/>
  <c r="AB45" i="3"/>
  <c r="AB36" i="3"/>
  <c r="AF37" i="3" s="1"/>
  <c r="AB34" i="3"/>
  <c r="AD37" i="3" s="1"/>
  <c r="AB46" i="3"/>
  <c r="AB17" i="3"/>
  <c r="AB75" i="3"/>
  <c r="AB47" i="3"/>
  <c r="AF47" i="3" s="1"/>
  <c r="AB35" i="3"/>
  <c r="AB16" i="3"/>
  <c r="AB77" i="3"/>
  <c r="AB76" i="3"/>
  <c r="AB74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B14" i="3"/>
  <c r="AE66" i="3" l="1"/>
  <c r="AE46" i="3"/>
  <c r="AF36" i="3"/>
  <c r="AF34" i="3"/>
  <c r="AE36" i="3"/>
  <c r="AD34" i="3"/>
  <c r="AD36" i="3"/>
  <c r="AE34" i="3"/>
  <c r="AF24" i="3"/>
  <c r="AF46" i="3"/>
  <c r="AE45" i="3"/>
  <c r="AE37" i="3"/>
  <c r="AH37" i="3" s="1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4" i="3" l="1"/>
  <c r="AH36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AJ75" i="3"/>
  <c r="AJ67" i="3"/>
  <c r="AJ54" i="3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S40" i="2"/>
  <c r="S39" i="2"/>
  <c r="T40" i="2"/>
  <c r="S38" i="2"/>
  <c r="R38" i="2"/>
  <c r="Q38" i="2"/>
  <c r="N40" i="2"/>
  <c r="P40" i="2"/>
  <c r="R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D18" i="5"/>
  <c r="F59" i="7" s="1"/>
  <c r="D31" i="5"/>
  <c r="C94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C93" i="7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M24" i="5"/>
  <c r="C98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63" i="7" l="1"/>
  <c r="C58" i="7"/>
  <c r="C89" i="7"/>
  <c r="C87" i="7"/>
  <c r="F61" i="7"/>
  <c r="C57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M12" i="5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<sst xmlns="http://schemas.openxmlformats.org/spreadsheetml/2006/main" count="459" uniqueCount="230">
  <si>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</si>
  <si>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</si>
  <si>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</si>
  <si>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</si>
  <si>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</si>
  <si>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</si>
  <si>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</si>
  <si>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</si>
  <si>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</si>
  <si>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</si>
  <si>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</si>
  <si>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</si>
  <si>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</si>
  <si>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</si>
  <si>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</si>
  <si>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</si>
  <si>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</si>
  <si>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</si>
  <si>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</si>
  <si>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</si>
  <si>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</si>
  <si>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</si>
  <si>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</si>
  <si>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</si>
  <si>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</si>
  <si>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</si>
  <si>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</si>
  <si>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</si>
  <si>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</si>
  <si>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</si>
  <si>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</si>
  <si>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</si>
  <si>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</si>
  <si>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</si>
  <si>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</si>
  <si>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</si>
  <si>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</si>
  <si>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</si>
  <si>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</si>
  <si>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</si>
  <si>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</si>
  <si>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</si>
  <si>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</si>
  <si>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</si>
  <si>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</si>
  <si>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</si>
  <si>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</si>
  <si>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</si>
  <si>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</si>
  <si>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</si>
  <si>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</si>
  <si>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</si>
  <si>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</si>
  <si>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</si>
  <si>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</si>
  <si>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</si>
  <si>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</si>
  <si>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</si>
  <si>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</si>
  <si>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</si>
  <si>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</si>
  <si>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</si>
  <si>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</si>
  <si>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</si>
  <si>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</si>
  <si>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</si>
  <si>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</si>
  <si>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</si>
  <si>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</si>
  <si>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</si>
  <si>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</si>
  <si>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</si>
  <si>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</si>
  <si>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</si>
  <si>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</si>
  <si>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</si>
  <si>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</si>
  <si>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</si>
  <si>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</si>
  <si>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</si>
  <si>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</si>
  <si>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</si>
  <si>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</si>
  <si>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</si>
  <si>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</si>
  <si>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</si>
  <si>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</si>
  <si>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</si>
  <si>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</si>
  <si>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</si>
  <si>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</si>
  <si>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</si>
  <si>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</si>
  <si>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</si>
  <si>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</si>
  <si>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</si>
  <si>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</si>
  <si>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</si>
  <si>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</si>
  <si>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</si>
  <si>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</si>
  <si>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</si>
  <si>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</si>
  <si>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</si>
  <si>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</si>
  <si>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</si>
  <si>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</si>
  <si>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</si>
  <si>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</si>
  <si>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</si>
  <si>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</si>
  <si>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</si>
  <si>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</si>
  <si>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</si>
  <si>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</si>
  <si>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</si>
  <si>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</si>
  <si>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</si>
  <si>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</si>
  <si>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</si>
  <si>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</si>
  <si>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</si>
  <si>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</si>
  <si>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</si>
  <si>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</si>
  <si>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</si>
  <si>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</si>
  <si>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</si>
  <si>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</si>
  <si>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</si>
  <si>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</si>
  <si>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</si>
  <si>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</si>
  <si>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</si>
  <si>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</si>
  <si>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</si>
  <si>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</si>
  <si>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</si>
  <si>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</si>
  <si>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</si>
  <si>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</si>
  <si>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</si>
  <si>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</si>
  <si>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</si>
  <si>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</si>
  <si>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</si>
  <si>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</si>
  <si>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</si>
  <si>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</si>
  <si>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</si>
  <si>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</si>
  <si>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</si>
  <si>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</si>
  <si>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</si>
  <si>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</si>
  <si>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</si>
  <si>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</si>
  <si>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</si>
  <si>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</si>
  <si>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</si>
  <si>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</si>
  <si>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</si>
  <si>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</si>
  <si>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</si>
  <si>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</si>
  <si>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</si>
  <si>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</si>
  <si>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</si>
  <si>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</si>
  <si>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</si>
  <si>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</si>
  <si>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</si>
  <si>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</si>
  <si>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</si>
  <si>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</si>
  <si>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</si>
  <si>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</si>
  <si>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</si>
  <si>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</si>
  <si>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</si>
  <si>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</si>
  <si>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</si>
  <si>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</si>
  <si>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</si>
  <si>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</si>
  <si>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</si>
  <si>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</si>
  <si>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</si>
  <si>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</si>
  <si>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</si>
  <si>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</si>
  <si>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</si>
  <si>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</si>
  <si>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</si>
  <si>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</si>
  <si>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</si>
  <si>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</si>
  <si>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</si>
  <si>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</si>
  <si>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</si>
  <si>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</si>
  <si>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</si>
  <si>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</si>
  <si>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</si>
  <si>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</si>
  <si>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</si>
  <si>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</si>
  <si>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</si>
  <si>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</si>
  <si>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</si>
  <si>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</si>
  <si>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</si>
  <si>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</si>
  <si>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</si>
  <si>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</si>
  <si>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</si>
  <si>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</si>
  <si>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</si>
  <si>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</si>
  <si>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</si>
  <si>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</si>
  <si>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</si>
  <si>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</si>
  <si>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uruguay</t>
  </si>
  <si>
    <t>francia</t>
  </si>
  <si>
    <t>brasil</t>
  </si>
  <si>
    <t>españa</t>
  </si>
  <si>
    <t>griezmann</t>
  </si>
  <si>
    <t>Rodrigo Fernandez Erostarbe</t>
  </si>
  <si>
    <t>rfernandez2388@gmail.com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</si>
</sst>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fernandez2388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0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V8" sqref="V8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228</v>
      </c>
      <c r="F3" s="199"/>
      <c r="G3" s="200"/>
      <c r="H3" s="121"/>
      <c r="I3" s="121"/>
      <c r="J3" s="122" t="s">
        <v>30</v>
      </c>
      <c r="K3" s="201" t="s">
        <v>229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3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1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2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12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10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7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8</v>
      </c>
      <c r="S20" s="99">
        <f>IF('No modificar!!'!AJ14=1,'No modificar!!'!AA14,IF('No modificar!!'!AJ15=1,'No modificar!!'!AA15,IF('No modificar!!'!AJ16=1,'No modificar!!'!AA16,'No modificar!!'!AA17)))</f>
        <v>-6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5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5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6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4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2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1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1</v>
      </c>
      <c r="S59" s="149">
        <f>IF('No modificar!!'!AJ54=2,'No modificar!!'!AA54,IF('No modificar!!'!AJ55=2,'No modificar!!'!AA55,IF('No modificar!!'!AJ56=2,'No modificar!!'!AA56,'No modificar!!'!AA57)))</f>
        <v>2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-6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4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9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4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8</v>
      </c>
      <c r="R69" s="149">
        <f>IF('No modificar!!'!AJ64=2,'No modificar!!'!Z64,IF('No modificar!!'!AJ65=2,'No modificar!!'!Z65,IF('No modificar!!'!AJ66=2,'No modificar!!'!Z66,'No modificar!!'!Z67)))</f>
        <v>4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4</v>
      </c>
      <c r="R70" s="99">
        <f>IF('No modificar!!'!AJ64=1,'No modificar!!'!Z64,IF('No modificar!!'!AJ65=1,'No modificar!!'!Z65,IF('No modificar!!'!AJ66=1,'No modificar!!'!Z66,'No modificar!!'!Z67)))</f>
        <v>7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3</v>
      </c>
      <c r="R71" s="114">
        <f>IF('No modificar!!'!AJ64=0,'No modificar!!'!Z64,IF('No modificar!!'!AJ65=0,'No modificar!!'!Z65,IF('No modificar!!'!AJ66=0,'No modificar!!'!Z66,'No modificar!!'!Z67)))</f>
        <v>10</v>
      </c>
      <c r="S71" s="114">
        <f>IF('No modificar!!'!AJ64=0,'No modificar!!'!AA64,IF('No modificar!!'!AJ65=0,'No modificar!!'!AA65,IF('No modificar!!'!AJ66=0,'No modificar!!'!AA66,'No modificar!!'!AA67)))</f>
        <v>-7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3</v>
      </c>
      <c r="P80" s="99">
        <f>IF('No modificar!!'!AJ74=1,'No modificar!!'!X74,IF('No modificar!!'!AJ75=1,'No modificar!!'!X75,IF('No modificar!!'!AJ76=1,'No modificar!!'!X76,'No modificar!!'!X77)))</f>
        <v>0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2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P17" sqref="P1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2</v>
      </c>
      <c r="F8" s="169"/>
      <c r="G8" s="185" t="s">
        <v>223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francia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">
        <v>224</v>
      </c>
      <c r="H10" s="185">
        <v>3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españa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3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">
        <v>225</v>
      </c>
      <c r="K16" s="185">
        <v>3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227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">
        <v>226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3</v>
      </c>
      <c r="F24" s="169"/>
      <c r="G24" s="185" t="str">
        <f>IF(E24&gt;E25,D24,IF(E25&gt;E24,D25,"Manualmente"))</f>
        <v>Argentina</v>
      </c>
      <c r="H24" s="185">
        <v>3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Inglaterra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3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3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4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1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4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1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2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4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2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5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2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0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3</v>
      </c>
      <c r="E61" s="172">
        <f>'Fase final'!E25</f>
        <v>2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3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3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2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3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3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3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2</v>
      </c>
      <c r="E77" s="16">
        <f>'Fase final'!N24</f>
        <v>2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españa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griezmann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5</v>
      </c>
      <c r="Z4" s="15">
        <f>D4+D6+D8</f>
        <v>4</v>
      </c>
      <c r="AA4" s="15">
        <f>Y4-Z4</f>
        <v>1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5</v>
      </c>
      <c r="AA5" s="6">
        <f>Y5-Z5</f>
        <v>-3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4</v>
      </c>
      <c r="Z6" s="6">
        <f>D5+C6+C9</f>
        <v>5</v>
      </c>
      <c r="AA6" s="6">
        <f>Y6-Z6</f>
        <v>-1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1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6</v>
      </c>
      <c r="Z7" s="16">
        <f>C5+C7+C8</f>
        <v>3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2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7</v>
      </c>
      <c r="Z14" s="22">
        <f>D14+D16+D18</f>
        <v>4</v>
      </c>
      <c r="AA14" s="22">
        <f>Y14-Z14</f>
        <v>3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12</v>
      </c>
      <c r="Z15" s="6">
        <f>C14+D17+D19</f>
        <v>2</v>
      </c>
      <c r="AA15" s="6">
        <f>Y15-Z15</f>
        <v>10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2</v>
      </c>
      <c r="Z16" s="6">
        <f>D15+C16+C19</f>
        <v>9</v>
      </c>
      <c r="AA16" s="6">
        <f>Y16-Z16</f>
        <v>-7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8</v>
      </c>
      <c r="AA17" s="16">
        <f>Y17-Z17</f>
        <v>-6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5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2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1</v>
      </c>
      <c r="X25" s="6">
        <f>L30</f>
        <v>1</v>
      </c>
      <c r="Y25" s="6">
        <f>D24+C27+C29</f>
        <v>4</v>
      </c>
      <c r="Z25" s="6">
        <f>C24+D27+D29</f>
        <v>5</v>
      </c>
      <c r="AA25" s="6">
        <f>Y25-Z25</f>
        <v>-1</v>
      </c>
      <c r="AB25" s="10">
        <f>3*V25+W25</f>
        <v>4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3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1</v>
      </c>
      <c r="K27" s="6">
        <f>IF(C27=D27,1,0)</f>
        <v>0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0</v>
      </c>
      <c r="R27" s="13">
        <f>IF(D27&lt;C27,1,0)</f>
        <v>1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0</v>
      </c>
      <c r="X27" s="16">
        <f>R30</f>
        <v>3</v>
      </c>
      <c r="Y27" s="16">
        <f>D25+D27+D28</f>
        <v>1</v>
      </c>
      <c r="Z27" s="16">
        <f>C25+C27+C28</f>
        <v>5</v>
      </c>
      <c r="AA27" s="16">
        <f>Y27-Z27</f>
        <v>-4</v>
      </c>
      <c r="AB27" s="12">
        <f>3*V27+W27</f>
        <v>0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1</v>
      </c>
      <c r="K30" s="19">
        <f t="shared" si="2"/>
        <v>1</v>
      </c>
      <c r="L30" s="20">
        <f t="shared" si="2"/>
        <v>1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0</v>
      </c>
      <c r="R30" s="20">
        <f>SUM(R24:R29)</f>
        <v>3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7</v>
      </c>
      <c r="Z34" s="95">
        <f>D34+D36+D38</f>
        <v>3</v>
      </c>
      <c r="AA34" s="95">
        <f>Y34-Z34</f>
        <v>4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3</v>
      </c>
      <c r="Z35" s="6">
        <f>C34+D37+D39</f>
        <v>6</v>
      </c>
      <c r="AA35" s="6">
        <f>Y35-Z35</f>
        <v>-3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6</v>
      </c>
      <c r="Z36" s="6">
        <f>D35+C36+C39</f>
        <v>5</v>
      </c>
      <c r="AA36" s="6">
        <f>Y36-Z36</f>
        <v>1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2</v>
      </c>
      <c r="X37" s="97">
        <f>R40</f>
        <v>1</v>
      </c>
      <c r="Y37" s="97">
        <f>D35+D37+D38</f>
        <v>4</v>
      </c>
      <c r="Z37" s="97">
        <f>C35+C37+C38</f>
        <v>6</v>
      </c>
      <c r="AA37" s="97">
        <f>Y37-Z37</f>
        <v>-2</v>
      </c>
      <c r="AB37" s="12">
        <f>3*V37+W37</f>
        <v>2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0</v>
      </c>
      <c r="Q40" s="91">
        <f>SUM(Q34:Q39)</f>
        <v>2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4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2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4</v>
      </c>
      <c r="Z45" s="6">
        <f>C44+D47+D49</f>
        <v>6</v>
      </c>
      <c r="AA45" s="6">
        <f>Y45-Z45</f>
        <v>-2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2</v>
      </c>
      <c r="Z46" s="6">
        <f>D45+C46+C49</f>
        <v>6</v>
      </c>
      <c r="AA46" s="6">
        <f>Y46-Z46</f>
        <v>-4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1</v>
      </c>
      <c r="X47" s="97">
        <f>R50</f>
        <v>1</v>
      </c>
      <c r="Y47" s="97">
        <f>D45+D47+D48</f>
        <v>4</v>
      </c>
      <c r="Z47" s="97">
        <f>C45+C47+C48</f>
        <v>5</v>
      </c>
      <c r="AA47" s="97">
        <f>Y47-Z47</f>
        <v>-1</v>
      </c>
      <c r="AB47" s="12">
        <f>3*V47+W47</f>
        <v>4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0</v>
      </c>
      <c r="O50" s="92">
        <f>SUM(O44:O49)</f>
        <v>3</v>
      </c>
      <c r="P50" s="91">
        <f>SUM(P44:P49)</f>
        <v>1</v>
      </c>
      <c r="Q50" s="91">
        <f>SUM(Q44:Q49)</f>
        <v>1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1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6</v>
      </c>
      <c r="Z54" s="95">
        <f>D54+D56+D58</f>
        <v>1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3</v>
      </c>
      <c r="Z55" s="6">
        <f>C54+D57+D59</f>
        <v>1</v>
      </c>
      <c r="AA55" s="6">
        <f>Y55-Z55</f>
        <v>2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3</v>
      </c>
      <c r="Z56" s="6">
        <f>D55+C56+C59</f>
        <v>4</v>
      </c>
      <c r="AA56" s="6">
        <f>Y56-Z56</f>
        <v>-1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7</v>
      </c>
      <c r="AA57" s="97">
        <f>Y57-Z57</f>
        <v>-6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1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9</v>
      </c>
      <c r="Z64" s="95">
        <f>D64+D66+D68</f>
        <v>3</v>
      </c>
      <c r="AA64" s="95">
        <f>Y64-Z64</f>
        <v>6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4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4</v>
      </c>
      <c r="Z65" s="6">
        <f>C64+D67+D69</f>
        <v>7</v>
      </c>
      <c r="AA65" s="6">
        <f>Y65-Z65</f>
        <v>-3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4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3</v>
      </c>
      <c r="Z66" s="6">
        <f>D65+C66+C69</f>
        <v>10</v>
      </c>
      <c r="AA66" s="6">
        <f>Y66-Z66</f>
        <v>-7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8</v>
      </c>
      <c r="Z67" s="97">
        <f>C65+C67+C68</f>
        <v>4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3</v>
      </c>
      <c r="Z74" s="95">
        <f>D74+D76+D78</f>
        <v>2</v>
      </c>
      <c r="AA74" s="95">
        <f>Y74-Z74</f>
        <v>1</v>
      </c>
      <c r="AB74" s="8">
        <f>3*V74+W74</f>
        <v>4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3</v>
      </c>
      <c r="X75" s="6">
        <f>L80</f>
        <v>0</v>
      </c>
      <c r="Y75" s="6">
        <f>D74+C77+C79</f>
        <v>2</v>
      </c>
      <c r="Z75" s="6">
        <f>C74+D77+D79</f>
        <v>2</v>
      </c>
      <c r="AA75" s="6">
        <f>Y75-Z75</f>
        <v>0</v>
      </c>
      <c r="AB75" s="10">
        <f>3*V75+W75</f>
        <v>3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4</v>
      </c>
      <c r="Z76" s="6">
        <f>D75+C76+C79</f>
        <v>2</v>
      </c>
      <c r="AA76" s="6">
        <f>Y76-Z76</f>
        <v>2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1</v>
      </c>
      <c r="Z77" s="97">
        <f>C75+C77+C78</f>
        <v>4</v>
      </c>
      <c r="AA77" s="97">
        <f>Y77-Z77</f>
        <v>-3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0</v>
      </c>
      <c r="K80" s="91">
        <f t="shared" si="7"/>
        <v>3</v>
      </c>
      <c r="L80" s="92">
        <f t="shared" si="7"/>
        <v>0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Pablo Gronros</cp:lastModifiedBy>
  <dcterms:created xsi:type="dcterms:W3CDTF">2010-03-03T16:28:09Z</dcterms:created>
  <dcterms:modified xsi:type="dcterms:W3CDTF">2018-06-13T11:34:40Z</dcterms:modified>
</cp:coreProperties>
</file>