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federico/Downloads/"/>
    </mc:Choice>
  </mc:AlternateContent>
  <bookViews>
    <workbookView xWindow="0" yWindow="0" windowWidth="25600" windowHeight="16000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B79" i="3"/>
  <c r="E78" i="3"/>
  <c r="D78" i="3"/>
  <c r="C78" i="3"/>
  <c r="I78" i="3"/>
  <c r="D77" i="3"/>
  <c r="C77" i="3"/>
  <c r="R77" i="3"/>
  <c r="B77" i="3"/>
  <c r="E76" i="3"/>
  <c r="D76" i="3"/>
  <c r="C76" i="3"/>
  <c r="D75" i="3"/>
  <c r="C75" i="3"/>
  <c r="B75" i="3"/>
  <c r="M72" i="3"/>
  <c r="U76" i="3"/>
  <c r="E74" i="3"/>
  <c r="J72" i="3"/>
  <c r="U75" i="3"/>
  <c r="D74" i="3"/>
  <c r="Z74" i="3"/>
  <c r="C74" i="3"/>
  <c r="Y74" i="3"/>
  <c r="D69" i="3"/>
  <c r="C69" i="3"/>
  <c r="B69" i="3"/>
  <c r="E68" i="3"/>
  <c r="D68" i="3"/>
  <c r="C68" i="3"/>
  <c r="I68" i="3"/>
  <c r="D67" i="3"/>
  <c r="C67" i="3"/>
  <c r="J67" i="3"/>
  <c r="B67" i="3"/>
  <c r="E66" i="3"/>
  <c r="D66" i="3"/>
  <c r="C66" i="3"/>
  <c r="D65" i="3"/>
  <c r="C65" i="3"/>
  <c r="B65" i="3"/>
  <c r="M62" i="3"/>
  <c r="U66" i="3"/>
  <c r="E64" i="3"/>
  <c r="J62" i="3"/>
  <c r="U65" i="3"/>
  <c r="D64" i="3"/>
  <c r="C64" i="3"/>
  <c r="Y64" i="3"/>
  <c r="D59" i="3"/>
  <c r="C59" i="3"/>
  <c r="D58" i="3"/>
  <c r="C58" i="3"/>
  <c r="D57" i="3"/>
  <c r="C57" i="3"/>
  <c r="B57" i="3"/>
  <c r="E56" i="3"/>
  <c r="D56" i="3"/>
  <c r="C56" i="3"/>
  <c r="G56" i="3"/>
  <c r="D55" i="3"/>
  <c r="C55" i="3"/>
  <c r="B55" i="3"/>
  <c r="E54" i="3"/>
  <c r="D54" i="3"/>
  <c r="C54" i="3"/>
  <c r="M52" i="3"/>
  <c r="U56" i="3"/>
  <c r="J52" i="3"/>
  <c r="U55" i="3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/>
  <c r="C35" i="3"/>
  <c r="B35" i="3"/>
  <c r="M32" i="3"/>
  <c r="U36" i="3"/>
  <c r="E34" i="3"/>
  <c r="J32" i="3"/>
  <c r="U35" i="3"/>
  <c r="D34" i="3"/>
  <c r="C34" i="3"/>
  <c r="J82" i="2"/>
  <c r="F53" i="7"/>
  <c r="G82" i="2"/>
  <c r="C53" i="7"/>
  <c r="J81" i="2"/>
  <c r="F52" i="7"/>
  <c r="G81" i="2"/>
  <c r="C52" i="7"/>
  <c r="J80" i="2"/>
  <c r="F35" i="7"/>
  <c r="G80" i="2"/>
  <c r="C35" i="7"/>
  <c r="J79" i="2"/>
  <c r="F34" i="7"/>
  <c r="G79" i="2"/>
  <c r="C34" i="7"/>
  <c r="J78" i="2"/>
  <c r="F17" i="7"/>
  <c r="G78" i="2"/>
  <c r="C17" i="7"/>
  <c r="J77" i="2"/>
  <c r="F16" i="7"/>
  <c r="G77" i="2"/>
  <c r="C16" i="7"/>
  <c r="J72" i="2"/>
  <c r="F51" i="7"/>
  <c r="G72" i="2"/>
  <c r="C51" i="7"/>
  <c r="J71" i="2"/>
  <c r="F50" i="7"/>
  <c r="G71" i="2"/>
  <c r="C50" i="7"/>
  <c r="J70" i="2"/>
  <c r="F33" i="7"/>
  <c r="G70" i="2"/>
  <c r="C33" i="7"/>
  <c r="J69" i="2"/>
  <c r="F32" i="7"/>
  <c r="G69" i="2"/>
  <c r="C32" i="7"/>
  <c r="J68" i="2"/>
  <c r="F15" i="7"/>
  <c r="G68" i="2"/>
  <c r="C15" i="7"/>
  <c r="J67" i="2"/>
  <c r="F14" i="7"/>
  <c r="G67" i="2"/>
  <c r="C14" i="7"/>
  <c r="J62" i="2"/>
  <c r="F49" i="7"/>
  <c r="G62" i="2"/>
  <c r="C49" i="7"/>
  <c r="J61" i="2"/>
  <c r="F48" i="7"/>
  <c r="G61" i="2"/>
  <c r="C48" i="7"/>
  <c r="J60" i="2"/>
  <c r="F31" i="7"/>
  <c r="G60" i="2"/>
  <c r="C31" i="7"/>
  <c r="J59" i="2"/>
  <c r="F30" i="7"/>
  <c r="G59" i="2"/>
  <c r="C30" i="7"/>
  <c r="J58" i="2"/>
  <c r="F13" i="7"/>
  <c r="G58" i="2"/>
  <c r="C13" i="7"/>
  <c r="J57" i="2"/>
  <c r="F12" i="7"/>
  <c r="G57" i="2"/>
  <c r="C12" i="7"/>
  <c r="J52" i="2"/>
  <c r="F47" i="7"/>
  <c r="G52" i="2"/>
  <c r="C47" i="7"/>
  <c r="J51" i="2"/>
  <c r="F46" i="7"/>
  <c r="G51" i="2"/>
  <c r="C46" i="7"/>
  <c r="J50" i="2"/>
  <c r="F29" i="7"/>
  <c r="G50" i="2"/>
  <c r="C29" i="7"/>
  <c r="J49" i="2"/>
  <c r="F28" i="7"/>
  <c r="G49" i="2"/>
  <c r="C28" i="7"/>
  <c r="J48" i="2"/>
  <c r="F11" i="7"/>
  <c r="G48" i="2"/>
  <c r="C11" i="7"/>
  <c r="J47" i="2"/>
  <c r="F10" i="7"/>
  <c r="G47" i="2"/>
  <c r="C10" i="7"/>
  <c r="J42" i="2"/>
  <c r="F45" i="7"/>
  <c r="G42" i="2"/>
  <c r="C45" i="7"/>
  <c r="J41" i="2"/>
  <c r="F44" i="7"/>
  <c r="G41" i="2"/>
  <c r="C44" i="7"/>
  <c r="J40" i="2"/>
  <c r="F27" i="7"/>
  <c r="G40" i="2"/>
  <c r="C27" i="7"/>
  <c r="J39" i="2"/>
  <c r="F26" i="7"/>
  <c r="G39" i="2"/>
  <c r="C26" i="7"/>
  <c r="J38" i="2"/>
  <c r="F9" i="7"/>
  <c r="G38" i="2"/>
  <c r="C9" i="7"/>
  <c r="J37" i="2"/>
  <c r="F8" i="7"/>
  <c r="G37" i="2"/>
  <c r="C8" i="7"/>
  <c r="H23" i="4"/>
  <c r="H24" i="4"/>
  <c r="H25" i="4"/>
  <c r="H26" i="4"/>
  <c r="H27" i="4"/>
  <c r="H28" i="4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/>
  <c r="C24" i="3"/>
  <c r="J32" i="2"/>
  <c r="F43" i="7"/>
  <c r="G32" i="2"/>
  <c r="C43" i="7"/>
  <c r="J31" i="2"/>
  <c r="E28" i="3"/>
  <c r="G31" i="2"/>
  <c r="C42" i="7"/>
  <c r="J30" i="2"/>
  <c r="F25" i="7"/>
  <c r="G30" i="2"/>
  <c r="C25" i="7"/>
  <c r="J29" i="2"/>
  <c r="F24" i="7"/>
  <c r="G29" i="2"/>
  <c r="C24" i="7"/>
  <c r="J28" i="2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/>
  <c r="U7" i="3"/>
  <c r="G8" i="2"/>
  <c r="B5" i="3"/>
  <c r="M2" i="3"/>
  <c r="U6" i="3"/>
  <c r="J7" i="2"/>
  <c r="F2" i="7"/>
  <c r="G7" i="2"/>
  <c r="C2" i="7"/>
  <c r="E25" i="3"/>
  <c r="P22" i="3"/>
  <c r="U27" i="3"/>
  <c r="F7" i="7"/>
  <c r="E35" i="3"/>
  <c r="P32" i="3"/>
  <c r="U37" i="3"/>
  <c r="E37" i="3"/>
  <c r="E39" i="3"/>
  <c r="E65" i="3"/>
  <c r="P62" i="3"/>
  <c r="U67" i="3"/>
  <c r="E67" i="3"/>
  <c r="E69" i="3"/>
  <c r="E75" i="3"/>
  <c r="P72" i="3"/>
  <c r="U77" i="3"/>
  <c r="E77" i="3"/>
  <c r="E79" i="3"/>
  <c r="B34" i="3"/>
  <c r="G32" i="3"/>
  <c r="U34" i="3"/>
  <c r="B36" i="3"/>
  <c r="B38" i="3"/>
  <c r="E55" i="3"/>
  <c r="P52" i="3"/>
  <c r="U57" i="3"/>
  <c r="E57" i="3"/>
  <c r="B64" i="3"/>
  <c r="G62" i="3"/>
  <c r="U64" i="3"/>
  <c r="B66" i="3"/>
  <c r="B68" i="3"/>
  <c r="B74" i="3"/>
  <c r="G72" i="3"/>
  <c r="U74" i="3"/>
  <c r="B76" i="3"/>
  <c r="B78" i="3"/>
  <c r="E44" i="3"/>
  <c r="J42" i="3"/>
  <c r="U45" i="3"/>
  <c r="E45" i="3"/>
  <c r="P42" i="3"/>
  <c r="U47" i="3"/>
  <c r="E46" i="3"/>
  <c r="E47" i="3"/>
  <c r="B54" i="3"/>
  <c r="G52" i="3"/>
  <c r="U54" i="3"/>
  <c r="B56" i="3"/>
  <c r="E58" i="3"/>
  <c r="E59" i="3"/>
  <c r="B44" i="3"/>
  <c r="G42" i="3"/>
  <c r="U44" i="3"/>
  <c r="B45" i="3"/>
  <c r="M42" i="3"/>
  <c r="U46" i="3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/>
  <c r="V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/>
  <c r="W55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/>
  <c r="N35" i="3"/>
  <c r="R35" i="3"/>
  <c r="M35" i="3"/>
  <c r="Q35" i="3"/>
  <c r="Z34" i="3"/>
  <c r="AA34" i="3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/>
  <c r="X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/>
  <c r="X64" i="3"/>
  <c r="M65" i="3"/>
  <c r="M70" i="3"/>
  <c r="V66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/>
  <c r="W45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/>
  <c r="U16" i="3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/>
  <c r="U14" i="3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/>
  <c r="U15" i="3"/>
  <c r="N15" i="3"/>
  <c r="E15" i="3"/>
  <c r="P12" i="3"/>
  <c r="U17" i="3"/>
  <c r="R17" i="3"/>
  <c r="P18" i="3"/>
  <c r="M19" i="3"/>
  <c r="B16" i="3"/>
  <c r="E24" i="3"/>
  <c r="J22" i="3"/>
  <c r="U25" i="3"/>
  <c r="B25" i="3"/>
  <c r="M22" i="3"/>
  <c r="U26" i="3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/>
  <c r="U24" i="3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/>
  <c r="G24" i="3"/>
  <c r="J24" i="3"/>
  <c r="L24" i="3"/>
  <c r="P25" i="3"/>
  <c r="Z26" i="3"/>
  <c r="AA26" i="3"/>
  <c r="M25" i="3"/>
  <c r="R25" i="3"/>
  <c r="K27" i="3"/>
  <c r="P27" i="3"/>
  <c r="J27" i="3"/>
  <c r="R28" i="3"/>
  <c r="Q28" i="3"/>
  <c r="P28" i="3"/>
  <c r="I28" i="3"/>
  <c r="Z27" i="3"/>
  <c r="AA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/>
  <c r="U5" i="3"/>
  <c r="C39" i="7"/>
  <c r="B4" i="3"/>
  <c r="G2" i="3"/>
  <c r="U4" i="3"/>
  <c r="B8" i="3"/>
  <c r="B6" i="3"/>
  <c r="R10" i="3"/>
  <c r="X7" i="3"/>
  <c r="N70" i="3"/>
  <c r="W66" i="3"/>
  <c r="AB66" i="3"/>
  <c r="AA36" i="3"/>
  <c r="AA35" i="3"/>
  <c r="O40" i="3"/>
  <c r="X36" i="3"/>
  <c r="R80" i="3"/>
  <c r="X77" i="3"/>
  <c r="L40" i="3"/>
  <c r="X35" i="3"/>
  <c r="J70" i="3"/>
  <c r="V65" i="3"/>
  <c r="H40" i="3"/>
  <c r="W34" i="3"/>
  <c r="L80" i="3"/>
  <c r="X75" i="3"/>
  <c r="AA75" i="3"/>
  <c r="G70" i="3"/>
  <c r="V64" i="3"/>
  <c r="O70" i="3"/>
  <c r="X66" i="3"/>
  <c r="AA66" i="3"/>
  <c r="L50" i="3"/>
  <c r="X45" i="3"/>
  <c r="I50" i="3"/>
  <c r="X44" i="3"/>
  <c r="N40" i="3"/>
  <c r="W36" i="3"/>
  <c r="M40" i="3"/>
  <c r="V36" i="3"/>
  <c r="AB36" i="3"/>
  <c r="P40" i="3"/>
  <c r="V37" i="3"/>
  <c r="I40" i="3"/>
  <c r="X34" i="3"/>
  <c r="Q70" i="3"/>
  <c r="W67" i="3"/>
  <c r="J50" i="3"/>
  <c r="V45" i="3"/>
  <c r="AB45" i="3"/>
  <c r="Q40" i="3"/>
  <c r="W37" i="3"/>
  <c r="R40" i="3"/>
  <c r="X37" i="3"/>
  <c r="J80" i="3"/>
  <c r="V75" i="3"/>
  <c r="K80" i="3"/>
  <c r="W75" i="3"/>
  <c r="AA76" i="3"/>
  <c r="K70" i="3"/>
  <c r="W65" i="3"/>
  <c r="AB65" i="3"/>
  <c r="L60" i="3"/>
  <c r="X55" i="3"/>
  <c r="I60" i="3"/>
  <c r="X54" i="3"/>
  <c r="P60" i="3"/>
  <c r="V57" i="3"/>
  <c r="AA55" i="3"/>
  <c r="O60" i="3"/>
  <c r="X56" i="3"/>
  <c r="AA56" i="3"/>
  <c r="O50" i="3"/>
  <c r="X46" i="3"/>
  <c r="G50" i="3"/>
  <c r="V44" i="3"/>
  <c r="R50" i="3"/>
  <c r="X47" i="3"/>
  <c r="P50" i="3"/>
  <c r="V47" i="3"/>
  <c r="AA45" i="3"/>
  <c r="J40" i="3"/>
  <c r="V35" i="3"/>
  <c r="K40" i="3"/>
  <c r="W35" i="3"/>
  <c r="G40" i="3"/>
  <c r="V34" i="3"/>
  <c r="AB34" i="3"/>
  <c r="AB37" i="3"/>
  <c r="AA17" i="3"/>
  <c r="P80" i="3"/>
  <c r="V77" i="3"/>
  <c r="Q80" i="3"/>
  <c r="W77" i="3"/>
  <c r="G80" i="3"/>
  <c r="V74" i="3"/>
  <c r="M80" i="3"/>
  <c r="V76" i="3"/>
  <c r="H80" i="3"/>
  <c r="W74" i="3"/>
  <c r="AA77" i="3"/>
  <c r="N80" i="3"/>
  <c r="W76" i="3"/>
  <c r="O80" i="3"/>
  <c r="X76" i="3"/>
  <c r="AA67" i="3"/>
  <c r="R70" i="3"/>
  <c r="X67" i="3"/>
  <c r="P70" i="3"/>
  <c r="V67" i="3"/>
  <c r="L70" i="3"/>
  <c r="X65" i="3"/>
  <c r="AA65" i="3"/>
  <c r="H70" i="3"/>
  <c r="W64" i="3"/>
  <c r="AA57" i="3"/>
  <c r="M60" i="3"/>
  <c r="V56" i="3"/>
  <c r="N60" i="3"/>
  <c r="W56" i="3"/>
  <c r="AA54" i="3"/>
  <c r="Q60" i="3"/>
  <c r="W57" i="3"/>
  <c r="H60" i="3"/>
  <c r="W54" i="3"/>
  <c r="J60" i="3"/>
  <c r="V55" i="3"/>
  <c r="AB55" i="3"/>
  <c r="R60" i="3"/>
  <c r="X57" i="3"/>
  <c r="AA47" i="3"/>
  <c r="Q50" i="3"/>
  <c r="W47" i="3"/>
  <c r="N50" i="3"/>
  <c r="W46" i="3"/>
  <c r="AA44" i="3"/>
  <c r="AA46" i="3"/>
  <c r="M50" i="3"/>
  <c r="V46" i="3"/>
  <c r="H50" i="3"/>
  <c r="W44" i="3"/>
  <c r="G30" i="3"/>
  <c r="V24" i="3"/>
  <c r="I10" i="3"/>
  <c r="X4" i="3"/>
  <c r="H30" i="3"/>
  <c r="W24" i="3"/>
  <c r="Q20" i="3"/>
  <c r="W17" i="3"/>
  <c r="AA15" i="3"/>
  <c r="O20" i="3"/>
  <c r="X16" i="3"/>
  <c r="O10" i="3"/>
  <c r="X6" i="3"/>
  <c r="AA14" i="3"/>
  <c r="M10" i="3"/>
  <c r="V6" i="3"/>
  <c r="N10" i="3"/>
  <c r="W6" i="3"/>
  <c r="G10" i="3"/>
  <c r="V4" i="3"/>
  <c r="AA25" i="3"/>
  <c r="K20" i="3"/>
  <c r="W15" i="3"/>
  <c r="M20" i="3"/>
  <c r="V16" i="3"/>
  <c r="L20" i="3"/>
  <c r="X15" i="3"/>
  <c r="R20" i="3"/>
  <c r="X17" i="3"/>
  <c r="P20" i="3"/>
  <c r="V17" i="3"/>
  <c r="AA4" i="3"/>
  <c r="N30" i="3"/>
  <c r="W26" i="3"/>
  <c r="AA7" i="3"/>
  <c r="AA6" i="3"/>
  <c r="K30" i="3"/>
  <c r="W25" i="3"/>
  <c r="O30" i="3"/>
  <c r="X26" i="3"/>
  <c r="Q30" i="3"/>
  <c r="W27" i="3"/>
  <c r="K10" i="3"/>
  <c r="W5" i="3"/>
  <c r="AA5" i="3"/>
  <c r="I20" i="3"/>
  <c r="X14" i="3"/>
  <c r="AA16" i="3"/>
  <c r="J20" i="3"/>
  <c r="V15" i="3"/>
  <c r="P10" i="3"/>
  <c r="V7" i="3"/>
  <c r="J10" i="3"/>
  <c r="V5" i="3"/>
  <c r="L10" i="3"/>
  <c r="X5" i="3"/>
  <c r="R30" i="3"/>
  <c r="X27" i="3"/>
  <c r="L30" i="3"/>
  <c r="X25" i="3"/>
  <c r="I30" i="3"/>
  <c r="X24" i="3"/>
  <c r="Q10" i="3"/>
  <c r="W7" i="3"/>
  <c r="H10" i="3"/>
  <c r="W4" i="3"/>
  <c r="M30" i="3"/>
  <c r="V26" i="3"/>
  <c r="P30" i="3"/>
  <c r="V27" i="3"/>
  <c r="J30" i="3"/>
  <c r="V25" i="3"/>
  <c r="N20" i="3"/>
  <c r="W16" i="3"/>
  <c r="G20" i="3"/>
  <c r="V14" i="3"/>
  <c r="H20" i="3"/>
  <c r="W14" i="3"/>
  <c r="AB46" i="3"/>
  <c r="AE46" i="3"/>
  <c r="AB17" i="3"/>
  <c r="AB75" i="3"/>
  <c r="AE65" i="3"/>
  <c r="AB47" i="3"/>
  <c r="AF47" i="3"/>
  <c r="AB35" i="3"/>
  <c r="AE36" i="3"/>
  <c r="AF37" i="3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/>
  <c r="AB57" i="3"/>
  <c r="AB44" i="3"/>
  <c r="AB24" i="3"/>
  <c r="AB4" i="3"/>
  <c r="AB25" i="3"/>
  <c r="AB15" i="3"/>
  <c r="AB6" i="3"/>
  <c r="AB26" i="3"/>
  <c r="AB7" i="3"/>
  <c r="AB5" i="3"/>
  <c r="AB27" i="3"/>
  <c r="AF24" i="3"/>
  <c r="AB14" i="3"/>
  <c r="AF46" i="3"/>
  <c r="AE45" i="3"/>
  <c r="AE37" i="3"/>
  <c r="AH37" i="3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/>
  <c r="AH47" i="3"/>
  <c r="AH16" i="3"/>
  <c r="AH35" i="3"/>
  <c r="AJ34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/>
  <c r="AJ67" i="3"/>
  <c r="AJ54" i="3"/>
  <c r="N58" i="2"/>
  <c r="AJ45" i="3"/>
  <c r="AJ35" i="3"/>
  <c r="AJ36" i="3"/>
  <c r="S39" i="2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/>
  <c r="F57" i="7"/>
  <c r="D24" i="5"/>
  <c r="D29" i="5"/>
  <c r="F62" i="7"/>
  <c r="D14" i="5"/>
  <c r="D32" i="5"/>
  <c r="D17" i="5"/>
  <c r="C92" i="7"/>
  <c r="D18" i="5"/>
  <c r="F59" i="7"/>
  <c r="D31" i="5"/>
  <c r="C87" i="7"/>
  <c r="D15" i="5"/>
  <c r="F58" i="7"/>
  <c r="D28" i="5"/>
  <c r="D25" i="5"/>
  <c r="D10" i="5"/>
  <c r="C84" i="7"/>
  <c r="V39" i="2"/>
  <c r="D22" i="5"/>
  <c r="C81" i="7"/>
  <c r="D21" i="5"/>
  <c r="C60" i="7"/>
  <c r="D8" i="5"/>
  <c r="C83" i="7"/>
  <c r="D7" i="5"/>
  <c r="C80" i="7"/>
  <c r="U39" i="2"/>
  <c r="V38" i="2"/>
  <c r="U38" i="2"/>
  <c r="C63" i="7"/>
  <c r="C94" i="7"/>
  <c r="G31" i="5"/>
  <c r="C105" i="7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C91" i="7"/>
  <c r="G15" i="5"/>
  <c r="C100" i="7"/>
  <c r="C89" i="7"/>
  <c r="U48" i="2"/>
  <c r="V48" i="2"/>
  <c r="C88" i="7"/>
  <c r="C58" i="7"/>
  <c r="U49" i="2"/>
  <c r="V49" i="2"/>
  <c r="C103" i="7"/>
  <c r="J23" i="5"/>
  <c r="M24" i="5"/>
  <c r="C57" i="7"/>
  <c r="G10" i="5"/>
  <c r="C85" i="7"/>
  <c r="F61" i="7"/>
  <c r="F56" i="7"/>
  <c r="C98" i="7"/>
  <c r="G22" i="5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/>
  <c r="C76" i="7"/>
  <c r="C114" i="7"/>
  <c r="C99" i="7"/>
  <c r="J9" i="5"/>
  <c r="C72" i="7"/>
  <c r="C108" i="7"/>
  <c r="F67" i="7"/>
  <c r="C68" i="7"/>
  <c r="F73" i="7"/>
  <c r="C111" i="7"/>
  <c r="F66" i="7"/>
  <c r="F72" i="7"/>
  <c r="C109" i="7"/>
  <c r="M22" i="5"/>
  <c r="F68" i="7"/>
  <c r="M14" i="5"/>
  <c r="C77" i="7"/>
  <c r="C116" i="7"/>
  <c r="P13" i="5"/>
  <c r="C120" i="7"/>
  <c r="F76" i="7"/>
  <c r="C115" i="7"/>
  <c r="C73" i="7"/>
  <c r="C110" i="7"/>
  <c r="F77" i="7"/>
  <c r="C117" i="7"/>
</calcChain>
</file>

<file path=xl/sharedStrings.xml><?xml version="1.0" encoding="utf-8"?>
<sst xmlns="http://schemas.openxmlformats.org/spreadsheetml/2006/main" count="457" uniqueCount="226">
  <si>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</si>
  <si>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</si>
  <si>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</si>
  <si>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</si>
  <si>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</si>
  <si>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</si>
  <si>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</si>
  <si>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</si>
  <si>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</si>
  <si>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</si>
  <si>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</si>
  <si>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</si>
  <si>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</si>
  <si>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</si>
  <si>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</si>
  <si>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</si>
  <si>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</si>
  <si>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</si>
  <si>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</si>
  <si>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</si>
  <si>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</si>
  <si>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</si>
  <si>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</si>
  <si>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</si>
  <si>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</si>
  <si>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</si>
  <si>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</si>
  <si>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</si>
  <si>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</si>
  <si>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</si>
  <si>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</si>
  <si>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</si>
  <si>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</si>
  <si>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</si>
  <si>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</si>
  <si>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</si>
  <si>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</si>
  <si>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</si>
  <si>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</si>
  <si>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</si>
  <si>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</si>
  <si>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</si>
  <si>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</si>
  <si>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</si>
  <si>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</si>
  <si>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</si>
  <si>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</si>
  <si>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</si>
  <si>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</si>
  <si>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</si>
  <si>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</si>
  <si>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</si>
  <si>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</si>
  <si>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</si>
  <si>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</si>
  <si>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</si>
  <si>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</si>
  <si>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</si>
  <si>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</si>
  <si>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</si>
  <si>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</si>
  <si>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</si>
  <si>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</si>
  <si>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</si>
  <si>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</si>
  <si>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</si>
  <si>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</si>
  <si>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</si>
  <si>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</si>
  <si>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</si>
  <si>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</si>
  <si>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</si>
  <si>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</si>
  <si>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</si>
  <si>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</si>
  <si>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</si>
  <si>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</si>
  <si>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</si>
  <si>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</si>
  <si>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</si>
  <si>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</si>
  <si>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</si>
  <si>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</si>
  <si>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</si>
  <si>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</si>
  <si>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</si>
  <si>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</si>
  <si>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</si>
  <si>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</si>
  <si>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</si>
  <si>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</si>
  <si>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</si>
  <si>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</si>
  <si>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</si>
  <si>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</si>
  <si>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</si>
  <si>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</si>
  <si>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</si>
  <si>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</si>
  <si>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</si>
  <si>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</si>
  <si>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</si>
  <si>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</si>
  <si>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</si>
  <si>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</si>
  <si>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</si>
  <si>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</si>
  <si>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</si>
  <si>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</si>
  <si>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</si>
  <si>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</si>
  <si>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</si>
  <si>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</si>
  <si>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</si>
  <si>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</si>
  <si>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</si>
  <si>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</si>
  <si>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</si>
  <si>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</si>
  <si>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</si>
  <si>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</si>
  <si>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</si>
  <si>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</si>
  <si>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</si>
  <si>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</si>
  <si>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</si>
  <si>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</si>
  <si>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</si>
  <si>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</si>
  <si>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</si>
  <si>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</si>
  <si>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</si>
  <si>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</si>
  <si>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</si>
  <si>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</si>
  <si>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</si>
  <si>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</si>
  <si>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</si>
  <si>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</si>
  <si>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</si>
  <si>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</si>
  <si>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</si>
  <si>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</si>
  <si>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</si>
  <si>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</si>
  <si>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</si>
  <si>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</si>
  <si>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</si>
  <si>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</si>
  <si>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</si>
  <si>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</si>
  <si>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</si>
  <si>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</si>
  <si>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</si>
  <si>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</si>
  <si>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</si>
  <si>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</si>
  <si>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</si>
  <si>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</si>
  <si>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</si>
  <si>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</si>
  <si>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</si>
  <si>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</si>
  <si>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</si>
  <si>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</si>
  <si>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</si>
  <si>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</si>
  <si>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</si>
  <si>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</si>
  <si>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</si>
  <si>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</si>
  <si>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</si>
  <si>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</si>
  <si>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</si>
  <si>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</si>
  <si>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</si>
  <si>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</si>
  <si>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</si>
  <si>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</si>
  <si>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</si>
  <si>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</si>
  <si>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</si>
  <si>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</si>
  <si>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</si>
  <si>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</si>
  <si>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</si>
  <si>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</si>
  <si>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</si>
  <si>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</si>
  <si>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</si>
  <si>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</si>
  <si>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</si>
  <si>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</si>
  <si>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</si>
  <si>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</si>
  <si>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</si>
  <si>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</si>
  <si>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</si>
  <si>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</si>
  <si>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</si>
  <si>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</si>
  <si>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</si>
  <si>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</si>
  <si>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</si>
  <si>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</si>
  <si>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</si>
  <si>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</si>
  <si>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</si>
  <si>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</si>
  <si>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</si>
  <si>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</si>
  <si>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</si>
  <si>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</si>
  <si>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</si>
  <si>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</si>
  <si>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</si>
  <si>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</si>
  <si>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</si>
  <si>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</si>
  <si>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</si>
  <si>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</si>
  <si>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</si>
  <si>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</si>
  <si>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Neymar</t>
  </si>
  <si>
    <t>Federico Doreste</t>
  </si>
  <si>
    <t>fede.doreste@gmail.com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</si>
</sst>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" Type="http://schemas.openxmlformats.org/officeDocument/2006/relationships/hyperlink" Target="http://es.fifa.com/worldcup/matches/" TargetMode="External"/><Relationship Id="rId2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fede.doreste@gmail.com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B2:I33"/>
  <sheetViews>
    <sheetView workbookViewId="0">
      <selection activeCell="C32" sqref="C32"/>
    </sheetView>
  </sheetViews>
  <sheetFormatPr baseColWidth="10" defaultRowHeight="15" x14ac:dyDescent="0.2"/>
  <cols>
    <col min="1" max="1" width="2.6640625" customWidth="1"/>
    <col min="2" max="2" width="18.5" style="1" bestFit="1" customWidth="1"/>
    <col min="3" max="3" width="112.83203125" customWidth="1"/>
    <col min="4" max="4" width="1.6640625" customWidth="1"/>
    <col min="5" max="5" width="10.83203125" style="1"/>
    <col min="6" max="7" width="3.6640625" style="1" customWidth="1"/>
    <col min="8" max="9" width="10.83203125" style="1"/>
  </cols>
  <sheetData>
    <row r="2" spans="2:9" x14ac:dyDescent="0.2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6" thickBot="1" x14ac:dyDescent="0.25">
      <c r="C3" t="s">
        <v>49</v>
      </c>
      <c r="E3" s="196" t="s">
        <v>83</v>
      </c>
      <c r="F3" s="196"/>
      <c r="G3" s="196"/>
      <c r="H3" s="196"/>
      <c r="I3" s="196"/>
    </row>
    <row r="4" spans="2:9" x14ac:dyDescent="0.2">
      <c r="C4" t="s">
        <v>61</v>
      </c>
      <c r="E4" s="70"/>
      <c r="F4" s="71"/>
      <c r="G4" s="71"/>
      <c r="H4" s="71"/>
      <c r="I4" s="72"/>
    </row>
    <row r="5" spans="2:9" ht="14.25" customHeight="1" x14ac:dyDescent="0.2">
      <c r="C5" s="153" t="s">
        <v>78</v>
      </c>
      <c r="E5" s="73"/>
      <c r="F5" s="89"/>
      <c r="G5" s="89"/>
      <c r="H5" s="89"/>
      <c r="I5" s="24"/>
    </row>
    <row r="6" spans="2:9" s="153" customFormat="1" ht="14.25" customHeight="1" x14ac:dyDescent="0.2">
      <c r="B6" s="154"/>
      <c r="C6" s="153" t="s">
        <v>211</v>
      </c>
      <c r="E6" s="177"/>
      <c r="F6" s="169"/>
      <c r="G6" s="169"/>
      <c r="H6" s="169"/>
      <c r="I6" s="166"/>
    </row>
    <row r="7" spans="2:9" x14ac:dyDescent="0.2">
      <c r="C7" t="s">
        <v>51</v>
      </c>
      <c r="E7" s="73"/>
      <c r="F7" s="89"/>
      <c r="G7" s="89"/>
      <c r="H7" s="89"/>
      <c r="I7" s="24"/>
    </row>
    <row r="8" spans="2:9" x14ac:dyDescent="0.2">
      <c r="C8" t="s">
        <v>52</v>
      </c>
      <c r="E8" s="73"/>
      <c r="F8" s="89"/>
      <c r="G8" s="89"/>
      <c r="H8" s="89"/>
      <c r="I8" s="24"/>
    </row>
    <row r="9" spans="2:9" x14ac:dyDescent="0.2">
      <c r="C9" t="s">
        <v>54</v>
      </c>
      <c r="E9" s="73"/>
      <c r="F9" s="89"/>
      <c r="G9" s="89"/>
      <c r="H9" s="89"/>
      <c r="I9" s="24"/>
    </row>
    <row r="10" spans="2:9" x14ac:dyDescent="0.2">
      <c r="C10" t="s">
        <v>53</v>
      </c>
      <c r="E10" s="73"/>
      <c r="F10" s="89"/>
      <c r="G10" s="89"/>
      <c r="H10" s="89"/>
      <c r="I10" s="24"/>
    </row>
    <row r="11" spans="2:9" x14ac:dyDescent="0.2">
      <c r="C11" t="s">
        <v>77</v>
      </c>
      <c r="E11" s="73"/>
      <c r="F11" s="89"/>
      <c r="G11" s="89"/>
      <c r="H11" s="89"/>
      <c r="I11" s="24"/>
    </row>
    <row r="12" spans="2:9" x14ac:dyDescent="0.2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 x14ac:dyDescent="0.2">
      <c r="C13" t="s">
        <v>66</v>
      </c>
      <c r="E13" s="73"/>
      <c r="F13" s="89"/>
      <c r="G13" s="89"/>
      <c r="H13" s="89"/>
      <c r="I13" s="24"/>
    </row>
    <row r="14" spans="2:9" x14ac:dyDescent="0.2">
      <c r="C14" t="s">
        <v>63</v>
      </c>
      <c r="E14" s="73"/>
      <c r="F14" s="89"/>
      <c r="G14" s="89"/>
      <c r="H14" s="89"/>
      <c r="I14" s="24"/>
    </row>
    <row r="15" spans="2:9" x14ac:dyDescent="0.2">
      <c r="C15" t="s">
        <v>64</v>
      </c>
      <c r="E15" s="73"/>
      <c r="F15" s="89"/>
      <c r="G15" s="89"/>
      <c r="H15" s="89"/>
      <c r="I15" s="24"/>
    </row>
    <row r="16" spans="2:9" x14ac:dyDescent="0.2">
      <c r="C16" t="s">
        <v>68</v>
      </c>
      <c r="E16" s="73"/>
      <c r="F16" s="89"/>
      <c r="G16" s="89"/>
      <c r="H16" s="89"/>
      <c r="I16" s="24"/>
    </row>
    <row r="17" spans="2:9" x14ac:dyDescent="0.2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6" thickBot="1" x14ac:dyDescent="0.25">
      <c r="C18" t="s">
        <v>72</v>
      </c>
      <c r="E18" s="76"/>
      <c r="F18" s="33"/>
      <c r="G18" s="33"/>
      <c r="H18" s="33"/>
      <c r="I18" s="25"/>
    </row>
    <row r="19" spans="2:9" x14ac:dyDescent="0.2">
      <c r="C19" t="s">
        <v>71</v>
      </c>
      <c r="E19" s="197" t="s">
        <v>82</v>
      </c>
      <c r="F19" s="197"/>
      <c r="G19" s="197"/>
      <c r="H19" s="197"/>
      <c r="I19" s="197"/>
    </row>
    <row r="20" spans="2:9" ht="16" thickBot="1" x14ac:dyDescent="0.25">
      <c r="C20" t="s">
        <v>73</v>
      </c>
    </row>
    <row r="21" spans="2:9" ht="16" thickBot="1" x14ac:dyDescent="0.25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6" thickBot="1" x14ac:dyDescent="0.25">
      <c r="C22" t="s">
        <v>75</v>
      </c>
      <c r="E22" s="27"/>
      <c r="F22" s="61"/>
      <c r="G22" s="61"/>
      <c r="H22" s="61"/>
      <c r="I22" s="28"/>
    </row>
    <row r="23" spans="2:9" ht="16" thickBot="1" x14ac:dyDescent="0.25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6" thickBot="1" x14ac:dyDescent="0.25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6" thickBot="1" x14ac:dyDescent="0.25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6" thickBot="1" x14ac:dyDescent="0.25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6" thickBot="1" x14ac:dyDescent="0.25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6" thickBot="1" x14ac:dyDescent="0.25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 x14ac:dyDescent="0.2">
      <c r="C29" s="55" t="s">
        <v>215</v>
      </c>
    </row>
    <row r="30" spans="2:9" x14ac:dyDescent="0.2">
      <c r="C30" s="55" t="s">
        <v>216</v>
      </c>
    </row>
    <row r="31" spans="2:9" x14ac:dyDescent="0.2">
      <c r="C31" s="55" t="s">
        <v>222</v>
      </c>
    </row>
    <row r="32" spans="2:9" x14ac:dyDescent="0.2">
      <c r="C32" s="55" t="s">
        <v>217</v>
      </c>
    </row>
    <row r="33" spans="2:3" x14ac:dyDescent="0.2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AI375"/>
  <sheetViews>
    <sheetView tabSelected="1" workbookViewId="0">
      <selection activeCell="K4" sqref="K4"/>
    </sheetView>
  </sheetViews>
  <sheetFormatPr baseColWidth="10" defaultRowHeight="15" x14ac:dyDescent="0.2"/>
  <cols>
    <col min="1" max="1" width="2.83203125" style="67" customWidth="1"/>
    <col min="2" max="2" width="3.6640625" customWidth="1"/>
    <col min="3" max="3" width="4.83203125" customWidth="1"/>
    <col min="4" max="4" width="15.6640625" customWidth="1"/>
    <col min="5" max="5" width="8" customWidth="1"/>
    <col min="6" max="6" width="22" bestFit="1" customWidth="1"/>
    <col min="7" max="7" width="15.6640625" customWidth="1"/>
    <col min="8" max="9" width="4.6640625" customWidth="1"/>
    <col min="10" max="10" width="15.6640625" customWidth="1"/>
    <col min="11" max="11" width="3.6640625" customWidth="1"/>
    <col min="12" max="12" width="3.6640625" style="1" customWidth="1"/>
    <col min="13" max="13" width="15.6640625" customWidth="1"/>
    <col min="14" max="18" width="3.6640625" customWidth="1"/>
    <col min="19" max="19" width="5.6640625" customWidth="1"/>
    <col min="20" max="20" width="4.6640625" customWidth="1"/>
    <col min="21" max="21" width="2.6640625" style="55" customWidth="1"/>
    <col min="22" max="22" width="25.1640625" customWidth="1"/>
    <col min="23" max="23" width="2.6640625" customWidth="1"/>
    <col min="24" max="25" width="11.5" style="36" customWidth="1"/>
    <col min="26" max="30" width="10.83203125" style="36"/>
    <col min="31" max="35" width="10.83203125" style="31"/>
  </cols>
  <sheetData>
    <row r="1" spans="1:30" s="67" customFormat="1" ht="16" thickBot="1" x14ac:dyDescent="0.25">
      <c r="A1" s="88"/>
      <c r="L1" s="69"/>
      <c r="U1" s="78"/>
    </row>
    <row r="2" spans="1:30" s="31" customFormat="1" ht="16" thickBot="1" x14ac:dyDescent="0.25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6" thickBot="1" x14ac:dyDescent="0.25">
      <c r="A3" s="66"/>
      <c r="B3" s="83"/>
      <c r="C3" s="84"/>
      <c r="D3" s="120" t="s">
        <v>29</v>
      </c>
      <c r="E3" s="198" t="s">
        <v>224</v>
      </c>
      <c r="F3" s="199"/>
      <c r="G3" s="200"/>
      <c r="H3" s="121"/>
      <c r="I3" s="121"/>
      <c r="J3" s="122" t="s">
        <v>30</v>
      </c>
      <c r="K3" s="201" t="s">
        <v>225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 x14ac:dyDescent="0.2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 x14ac:dyDescent="0.2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6" thickBot="1" x14ac:dyDescent="0.25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6" thickBot="1" x14ac:dyDescent="0.25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 x14ac:dyDescent="0.2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 x14ac:dyDescent="0.2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2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-1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 x14ac:dyDescent="0.2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6" thickBot="1" x14ac:dyDescent="0.25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6" thickBot="1" x14ac:dyDescent="0.25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 x14ac:dyDescent="0.2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 x14ac:dyDescent="0.2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 x14ac:dyDescent="0.2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6" thickBot="1" x14ac:dyDescent="0.25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6" thickBot="1" x14ac:dyDescent="0.25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 x14ac:dyDescent="0.2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 x14ac:dyDescent="0.2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 x14ac:dyDescent="0.2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6" thickBot="1" x14ac:dyDescent="0.25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6" thickBot="1" x14ac:dyDescent="0.25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 x14ac:dyDescent="0.2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 x14ac:dyDescent="0.2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 x14ac:dyDescent="0.2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6" thickBot="1" x14ac:dyDescent="0.25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6" thickBot="1" x14ac:dyDescent="0.25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 x14ac:dyDescent="0.2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 x14ac:dyDescent="0.2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7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 x14ac:dyDescent="0.2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6" thickBot="1" x14ac:dyDescent="0.25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3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6" thickBot="1" x14ac:dyDescent="0.25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 x14ac:dyDescent="0.2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 x14ac:dyDescent="0.2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 x14ac:dyDescent="0.2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6" thickBot="1" x14ac:dyDescent="0.25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6" thickBot="1" x14ac:dyDescent="0.25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 x14ac:dyDescent="0.2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 x14ac:dyDescent="0.2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4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Islandia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 x14ac:dyDescent="0.2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2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6" thickBot="1" x14ac:dyDescent="0.25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Croacia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6" thickBot="1" x14ac:dyDescent="0.25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 x14ac:dyDescent="0.2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 x14ac:dyDescent="0.2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 x14ac:dyDescent="0.2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6" thickBot="1" x14ac:dyDescent="0.25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6" thickBot="1" x14ac:dyDescent="0.25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 x14ac:dyDescent="0.2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 x14ac:dyDescent="0.2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 x14ac:dyDescent="0.2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6" thickBot="1" x14ac:dyDescent="0.25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6" thickBot="1" x14ac:dyDescent="0.25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 x14ac:dyDescent="0.2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 x14ac:dyDescent="0.2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 x14ac:dyDescent="0.2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6" thickBot="1" x14ac:dyDescent="0.25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6" thickBot="1" x14ac:dyDescent="0.25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 x14ac:dyDescent="0.2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 x14ac:dyDescent="0.2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 x14ac:dyDescent="0.2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6" thickBot="1" x14ac:dyDescent="0.25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1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-2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6" thickBot="1" x14ac:dyDescent="0.25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 x14ac:dyDescent="0.2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 x14ac:dyDescent="0.2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 x14ac:dyDescent="0.2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6" thickBot="1" x14ac:dyDescent="0.25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6" thickBot="1" x14ac:dyDescent="0.25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1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 x14ac:dyDescent="0.2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 x14ac:dyDescent="0.2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2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3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1</v>
      </c>
      <c r="T69" s="147">
        <f>IF('No modificar!!'!AJ64=2,'No modificar!!'!AB64,IF('No modificar!!'!AJ65=2,'No modificar!!'!AB65,IF('No modificar!!'!AJ66=2,'No modificar!!'!AB66,'No modificar!!'!AB67)))</f>
        <v>5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 x14ac:dyDescent="0.2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2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2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6" thickBot="1" x14ac:dyDescent="0.25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4</v>
      </c>
      <c r="S71" s="114">
        <f>IF('No modificar!!'!AJ64=0,'No modificar!!'!AA64,IF('No modificar!!'!AJ65=0,'No modificar!!'!AA65,IF('No modificar!!'!AJ66=0,'No modificar!!'!AA66,'No modificar!!'!AA67)))</f>
        <v>-3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6" thickBot="1" x14ac:dyDescent="0.25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 x14ac:dyDescent="0.2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 x14ac:dyDescent="0.2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 x14ac:dyDescent="0.2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6" thickBot="1" x14ac:dyDescent="0.25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6" thickBot="1" x14ac:dyDescent="0.25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 x14ac:dyDescent="0.2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 x14ac:dyDescent="0.2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 x14ac:dyDescent="0.2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1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6" thickBot="1" x14ac:dyDescent="0.25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3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6" thickBot="1" x14ac:dyDescent="0.25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6" thickBot="1" x14ac:dyDescent="0.25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 x14ac:dyDescent="0.2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 x14ac:dyDescent="0.2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 x14ac:dyDescent="0.2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 x14ac:dyDescent="0.2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 x14ac:dyDescent="0.2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 x14ac:dyDescent="0.2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 x14ac:dyDescent="0.2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 x14ac:dyDescent="0.2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 x14ac:dyDescent="0.2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 x14ac:dyDescent="0.2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 x14ac:dyDescent="0.2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 x14ac:dyDescent="0.2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 x14ac:dyDescent="0.2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 x14ac:dyDescent="0.2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 x14ac:dyDescent="0.2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 x14ac:dyDescent="0.2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 x14ac:dyDescent="0.2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 x14ac:dyDescent="0.2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 x14ac:dyDescent="0.2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 x14ac:dyDescent="0.2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 x14ac:dyDescent="0.2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 x14ac:dyDescent="0.2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 x14ac:dyDescent="0.2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 x14ac:dyDescent="0.2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 x14ac:dyDescent="0.2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 x14ac:dyDescent="0.2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 x14ac:dyDescent="0.2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 x14ac:dyDescent="0.2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 x14ac:dyDescent="0.2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 x14ac:dyDescent="0.2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 x14ac:dyDescent="0.2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 x14ac:dyDescent="0.2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 x14ac:dyDescent="0.2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 x14ac:dyDescent="0.2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 x14ac:dyDescent="0.2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 x14ac:dyDescent="0.2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 x14ac:dyDescent="0.2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 x14ac:dyDescent="0.2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 x14ac:dyDescent="0.2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 x14ac:dyDescent="0.2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 x14ac:dyDescent="0.2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 x14ac:dyDescent="0.2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 x14ac:dyDescent="0.2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 x14ac:dyDescent="0.2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 x14ac:dyDescent="0.2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 x14ac:dyDescent="0.2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 x14ac:dyDescent="0.2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 x14ac:dyDescent="0.2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 x14ac:dyDescent="0.2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 x14ac:dyDescent="0.2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 x14ac:dyDescent="0.2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 x14ac:dyDescent="0.2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 x14ac:dyDescent="0.2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 x14ac:dyDescent="0.2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 x14ac:dyDescent="0.2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 x14ac:dyDescent="0.2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 x14ac:dyDescent="0.2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 x14ac:dyDescent="0.2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 x14ac:dyDescent="0.2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 x14ac:dyDescent="0.2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 x14ac:dyDescent="0.2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 x14ac:dyDescent="0.2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 x14ac:dyDescent="0.2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 x14ac:dyDescent="0.2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 x14ac:dyDescent="0.2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 x14ac:dyDescent="0.2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 x14ac:dyDescent="0.2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 x14ac:dyDescent="0.2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 x14ac:dyDescent="0.2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 x14ac:dyDescent="0.2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 x14ac:dyDescent="0.2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 x14ac:dyDescent="0.2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 x14ac:dyDescent="0.2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 x14ac:dyDescent="0.2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 x14ac:dyDescent="0.2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 x14ac:dyDescent="0.2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 x14ac:dyDescent="0.2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 x14ac:dyDescent="0.2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 x14ac:dyDescent="0.2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 x14ac:dyDescent="0.2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 x14ac:dyDescent="0.2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 x14ac:dyDescent="0.2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 x14ac:dyDescent="0.2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 x14ac:dyDescent="0.2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 x14ac:dyDescent="0.2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 x14ac:dyDescent="0.2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 x14ac:dyDescent="0.2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 x14ac:dyDescent="0.2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 x14ac:dyDescent="0.2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 x14ac:dyDescent="0.2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 x14ac:dyDescent="0.2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 x14ac:dyDescent="0.2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 x14ac:dyDescent="0.2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 x14ac:dyDescent="0.2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 x14ac:dyDescent="0.2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 x14ac:dyDescent="0.2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 x14ac:dyDescent="0.2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 x14ac:dyDescent="0.2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 x14ac:dyDescent="0.2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 x14ac:dyDescent="0.2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 x14ac:dyDescent="0.2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 x14ac:dyDescent="0.2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 x14ac:dyDescent="0.2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 x14ac:dyDescent="0.2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 x14ac:dyDescent="0.2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 x14ac:dyDescent="0.2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 x14ac:dyDescent="0.2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 x14ac:dyDescent="0.2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 x14ac:dyDescent="0.2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 x14ac:dyDescent="0.2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 x14ac:dyDescent="0.2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 x14ac:dyDescent="0.2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 x14ac:dyDescent="0.2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 x14ac:dyDescent="0.2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 x14ac:dyDescent="0.2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 x14ac:dyDescent="0.2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 x14ac:dyDescent="0.2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 x14ac:dyDescent="0.2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 x14ac:dyDescent="0.2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 x14ac:dyDescent="0.2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 x14ac:dyDescent="0.2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 x14ac:dyDescent="0.2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 x14ac:dyDescent="0.2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 x14ac:dyDescent="0.2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 x14ac:dyDescent="0.2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 x14ac:dyDescent="0.2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 x14ac:dyDescent="0.2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 x14ac:dyDescent="0.2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 x14ac:dyDescent="0.2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 x14ac:dyDescent="0.2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 x14ac:dyDescent="0.2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 x14ac:dyDescent="0.2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 x14ac:dyDescent="0.2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 x14ac:dyDescent="0.2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 x14ac:dyDescent="0.2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 x14ac:dyDescent="0.2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 x14ac:dyDescent="0.2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 x14ac:dyDescent="0.2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 x14ac:dyDescent="0.2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 x14ac:dyDescent="0.2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 x14ac:dyDescent="0.2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 x14ac:dyDescent="0.2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 x14ac:dyDescent="0.2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 x14ac:dyDescent="0.2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 x14ac:dyDescent="0.2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 x14ac:dyDescent="0.2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 x14ac:dyDescent="0.2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 x14ac:dyDescent="0.2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 x14ac:dyDescent="0.2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 x14ac:dyDescent="0.2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 x14ac:dyDescent="0.2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 x14ac:dyDescent="0.2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 x14ac:dyDescent="0.2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 x14ac:dyDescent="0.2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 x14ac:dyDescent="0.2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 x14ac:dyDescent="0.2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 x14ac:dyDescent="0.2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 x14ac:dyDescent="0.2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 x14ac:dyDescent="0.2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 x14ac:dyDescent="0.2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 x14ac:dyDescent="0.2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 x14ac:dyDescent="0.2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 x14ac:dyDescent="0.2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 x14ac:dyDescent="0.2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 x14ac:dyDescent="0.2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 x14ac:dyDescent="0.2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 x14ac:dyDescent="0.2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 x14ac:dyDescent="0.2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 x14ac:dyDescent="0.2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 x14ac:dyDescent="0.2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 x14ac:dyDescent="0.2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 x14ac:dyDescent="0.2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 x14ac:dyDescent="0.2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 x14ac:dyDescent="0.2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 x14ac:dyDescent="0.2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 x14ac:dyDescent="0.2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 x14ac:dyDescent="0.2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 x14ac:dyDescent="0.2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 x14ac:dyDescent="0.2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 x14ac:dyDescent="0.2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 x14ac:dyDescent="0.2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 x14ac:dyDescent="0.2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 x14ac:dyDescent="0.2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 x14ac:dyDescent="0.2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 x14ac:dyDescent="0.2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 x14ac:dyDescent="0.2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 x14ac:dyDescent="0.2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 x14ac:dyDescent="0.2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 x14ac:dyDescent="0.2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 x14ac:dyDescent="0.2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 x14ac:dyDescent="0.2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 x14ac:dyDescent="0.2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 x14ac:dyDescent="0.2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 x14ac:dyDescent="0.2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 x14ac:dyDescent="0.2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 x14ac:dyDescent="0.2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 x14ac:dyDescent="0.2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 x14ac:dyDescent="0.2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 x14ac:dyDescent="0.2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 x14ac:dyDescent="0.2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 x14ac:dyDescent="0.2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 x14ac:dyDescent="0.2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 x14ac:dyDescent="0.2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 x14ac:dyDescent="0.2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 x14ac:dyDescent="0.2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 x14ac:dyDescent="0.2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 x14ac:dyDescent="0.2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 x14ac:dyDescent="0.2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 x14ac:dyDescent="0.2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 x14ac:dyDescent="0.2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 x14ac:dyDescent="0.2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 x14ac:dyDescent="0.2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 x14ac:dyDescent="0.2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 x14ac:dyDescent="0.2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 x14ac:dyDescent="0.2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 x14ac:dyDescent="0.2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 x14ac:dyDescent="0.2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 x14ac:dyDescent="0.2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 x14ac:dyDescent="0.2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 x14ac:dyDescent="0.2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 x14ac:dyDescent="0.2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 x14ac:dyDescent="0.2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 x14ac:dyDescent="0.2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 x14ac:dyDescent="0.2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 x14ac:dyDescent="0.2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 x14ac:dyDescent="0.2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 x14ac:dyDescent="0.2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 x14ac:dyDescent="0.2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 x14ac:dyDescent="0.2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 x14ac:dyDescent="0.2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 x14ac:dyDescent="0.2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 x14ac:dyDescent="0.2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 x14ac:dyDescent="0.2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 x14ac:dyDescent="0.2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 x14ac:dyDescent="0.2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 x14ac:dyDescent="0.2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 x14ac:dyDescent="0.2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 x14ac:dyDescent="0.2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 x14ac:dyDescent="0.2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 x14ac:dyDescent="0.2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 x14ac:dyDescent="0.2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 x14ac:dyDescent="0.2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 x14ac:dyDescent="0.2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 x14ac:dyDescent="0.2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 x14ac:dyDescent="0.2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 x14ac:dyDescent="0.2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 x14ac:dyDescent="0.2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 x14ac:dyDescent="0.2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 x14ac:dyDescent="0.2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 x14ac:dyDescent="0.2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 x14ac:dyDescent="0.2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 x14ac:dyDescent="0.2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 x14ac:dyDescent="0.2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 x14ac:dyDescent="0.2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 x14ac:dyDescent="0.2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 x14ac:dyDescent="0.2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 x14ac:dyDescent="0.2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 x14ac:dyDescent="0.2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 x14ac:dyDescent="0.2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 x14ac:dyDescent="0.2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 x14ac:dyDescent="0.2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 x14ac:dyDescent="0.2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 x14ac:dyDescent="0.2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 x14ac:dyDescent="0.2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 x14ac:dyDescent="0.2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 x14ac:dyDescent="0.2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 x14ac:dyDescent="0.2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 x14ac:dyDescent="0.2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 x14ac:dyDescent="0.2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 x14ac:dyDescent="0.2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 x14ac:dyDescent="0.2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 x14ac:dyDescent="0.2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 x14ac:dyDescent="0.2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 x14ac:dyDescent="0.2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 x14ac:dyDescent="0.2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 x14ac:dyDescent="0.2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 x14ac:dyDescent="0.2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 x14ac:dyDescent="0.2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 x14ac:dyDescent="0.2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 x14ac:dyDescent="0.2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 x14ac:dyDescent="0.2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 x14ac:dyDescent="0.2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 x14ac:dyDescent="0.2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 x14ac:dyDescent="0.2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 x14ac:dyDescent="0.2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 x14ac:dyDescent="0.2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 x14ac:dyDescent="0.2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 x14ac:dyDescent="0.2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 x14ac:dyDescent="0.2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 x14ac:dyDescent="0.2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 x14ac:dyDescent="0.2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 x14ac:dyDescent="0.2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AD61"/>
  <sheetViews>
    <sheetView workbookViewId="0">
      <selection activeCell="M24" sqref="M24"/>
    </sheetView>
  </sheetViews>
  <sheetFormatPr baseColWidth="10" defaultRowHeight="15" x14ac:dyDescent="0.2"/>
  <cols>
    <col min="1" max="1" width="2.6640625" style="67" customWidth="1"/>
    <col min="2" max="2" width="3.6640625" style="32" customWidth="1"/>
    <col min="3" max="3" width="10.5" style="150" bestFit="1" customWidth="1"/>
    <col min="4" max="4" width="13.1640625" style="150" customWidth="1"/>
    <col min="5" max="5" width="3.6640625" style="150" customWidth="1"/>
    <col min="6" max="6" width="3.6640625" style="142" customWidth="1"/>
    <col min="7" max="7" width="17.5" style="1" customWidth="1"/>
    <col min="8" max="8" width="3.6640625" style="1" customWidth="1"/>
    <col min="9" max="9" width="3.6640625" style="32" customWidth="1"/>
    <col min="10" max="10" width="18.6640625" style="1" customWidth="1"/>
    <col min="11" max="11" width="3.6640625" style="1" customWidth="1"/>
    <col min="12" max="12" width="7.5" style="32" customWidth="1"/>
    <col min="13" max="13" width="16.6640625" style="1" customWidth="1"/>
    <col min="14" max="14" width="3.6640625" style="1" customWidth="1"/>
    <col min="15" max="15" width="3.6640625" style="32" customWidth="1"/>
    <col min="16" max="16" width="15.6640625" style="1" customWidth="1"/>
    <col min="17" max="17" width="3.6640625" style="1" customWidth="1"/>
    <col min="18" max="18" width="3.6640625" style="32" customWidth="1"/>
    <col min="19" max="19" width="15.6640625" style="1" customWidth="1"/>
    <col min="20" max="20" width="3.6640625" style="32" customWidth="1"/>
    <col min="21" max="25" width="10.83203125" style="36"/>
  </cols>
  <sheetData>
    <row r="1" spans="1:30" s="67" customFormat="1" ht="16" thickBot="1" x14ac:dyDescent="0.25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 x14ac:dyDescent="0.2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7" x14ac:dyDescent="0.2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 x14ac:dyDescent="0.2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 x14ac:dyDescent="0.2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6" thickBot="1" x14ac:dyDescent="0.25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6" thickBot="1" x14ac:dyDescent="0.25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6" thickBot="1" x14ac:dyDescent="0.25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">
        <v>0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6" thickBot="1" x14ac:dyDescent="0.25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Francia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8" thickBot="1" x14ac:dyDescent="0.25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6" thickBot="1" x14ac:dyDescent="0.25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Islandia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6" thickBot="1" x14ac:dyDescent="0.25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6" thickBot="1" x14ac:dyDescent="0.25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Alemania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6" thickBot="1" x14ac:dyDescent="0.25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6" thickBot="1" x14ac:dyDescent="0.25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6" thickBot="1" x14ac:dyDescent="0.25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6" thickBot="1" x14ac:dyDescent="0.25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6" thickBot="1" x14ac:dyDescent="0.25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 x14ac:dyDescent="0.2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8" thickBot="1" x14ac:dyDescent="0.25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6" thickBot="1" x14ac:dyDescent="0.25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6" thickBot="1" x14ac:dyDescent="0.25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Portugal</v>
      </c>
      <c r="H22" s="185">
        <v>0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6" thickBot="1" x14ac:dyDescent="0.25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Argentina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6" thickBot="1" x14ac:dyDescent="0.25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">
        <v>16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Argentina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6" thickBot="1" x14ac:dyDescent="0.25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 x14ac:dyDescent="0.2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6" thickBot="1" x14ac:dyDescent="0.25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6" thickBot="1" x14ac:dyDescent="0.25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6" thickBot="1" x14ac:dyDescent="0.25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6" thickBot="1" x14ac:dyDescent="0.25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6" thickBot="1" x14ac:dyDescent="0.25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Colombia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6" thickBot="1" x14ac:dyDescent="0.25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6" thickBot="1" x14ac:dyDescent="0.25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 x14ac:dyDescent="0.2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 x14ac:dyDescent="0.2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 x14ac:dyDescent="0.2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 x14ac:dyDescent="0.2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 x14ac:dyDescent="0.2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 x14ac:dyDescent="0.2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 x14ac:dyDescent="0.2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 x14ac:dyDescent="0.2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 x14ac:dyDescent="0.2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 x14ac:dyDescent="0.2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 x14ac:dyDescent="0.2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 x14ac:dyDescent="0.2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 x14ac:dyDescent="0.2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 x14ac:dyDescent="0.2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 x14ac:dyDescent="0.2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 x14ac:dyDescent="0.2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 x14ac:dyDescent="0.2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 x14ac:dyDescent="0.2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 x14ac:dyDescent="0.2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 x14ac:dyDescent="0.2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 x14ac:dyDescent="0.2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 x14ac:dyDescent="0.2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 x14ac:dyDescent="0.2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 x14ac:dyDescent="0.2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 x14ac:dyDescent="0.2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 x14ac:dyDescent="0.2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 x14ac:dyDescent="0.2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 x14ac:dyDescent="0.2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B1:F140"/>
  <sheetViews>
    <sheetView topLeftCell="A109" workbookViewId="0">
      <selection activeCell="H119" sqref="H119"/>
    </sheetView>
  </sheetViews>
  <sheetFormatPr baseColWidth="10" defaultRowHeight="15" x14ac:dyDescent="0.2"/>
  <cols>
    <col min="1" max="1" width="3.6640625" customWidth="1"/>
    <col min="2" max="2" width="4.6640625" style="1" bestFit="1" customWidth="1"/>
    <col min="3" max="3" width="13.5" style="1" bestFit="1" customWidth="1"/>
    <col min="4" max="5" width="2" style="1" bestFit="1" customWidth="1"/>
    <col min="6" max="6" width="15.6640625" style="1" bestFit="1" customWidth="1"/>
    <col min="7" max="7" width="3.6640625" customWidth="1"/>
    <col min="8" max="8" width="3" bestFit="1" customWidth="1"/>
    <col min="9" max="9" width="15.6640625" customWidth="1"/>
    <col min="10" max="11" width="3.6640625" customWidth="1"/>
    <col min="12" max="12" width="15.6640625" customWidth="1"/>
  </cols>
  <sheetData>
    <row r="1" spans="2:6" ht="16" thickBot="1" x14ac:dyDescent="0.25"/>
    <row r="2" spans="2:6" x14ac:dyDescent="0.2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 x14ac:dyDescent="0.2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 x14ac:dyDescent="0.2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2</v>
      </c>
      <c r="F4" s="161" t="str">
        <f>'Fase de grupos'!J17</f>
        <v>España</v>
      </c>
    </row>
    <row r="5" spans="2:6" x14ac:dyDescent="0.2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2</v>
      </c>
      <c r="F5" s="161" t="str">
        <f>'Fase de grupos'!J18</f>
        <v>Irán</v>
      </c>
    </row>
    <row r="6" spans="2:6" x14ac:dyDescent="0.2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 x14ac:dyDescent="0.2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 x14ac:dyDescent="0.2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 x14ac:dyDescent="0.2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2</v>
      </c>
      <c r="F9" s="161" t="str">
        <f>'Fase de grupos'!J38</f>
        <v>Nigeria</v>
      </c>
    </row>
    <row r="10" spans="2:6" s="153" customFormat="1" x14ac:dyDescent="0.2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 x14ac:dyDescent="0.2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 x14ac:dyDescent="0.2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 x14ac:dyDescent="0.2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 x14ac:dyDescent="0.2">
      <c r="B14" s="159">
        <v>13</v>
      </c>
      <c r="C14" s="158" t="str">
        <f>'Fase de grupos'!G67</f>
        <v>Bélgica</v>
      </c>
      <c r="D14" s="158">
        <f>'Fase de grupos'!H67</f>
        <v>1</v>
      </c>
      <c r="E14" s="158">
        <f>'Fase de grupos'!I67</f>
        <v>0</v>
      </c>
      <c r="F14" s="161" t="str">
        <f>'Fase de grupos'!J67</f>
        <v>Panamá</v>
      </c>
    </row>
    <row r="15" spans="2:6" s="153" customFormat="1" x14ac:dyDescent="0.2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 x14ac:dyDescent="0.2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6" thickBot="1" x14ac:dyDescent="0.25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 x14ac:dyDescent="0.2">
      <c r="B18" s="158"/>
      <c r="C18" s="158"/>
      <c r="D18" s="158"/>
      <c r="E18" s="158"/>
      <c r="F18" s="158"/>
    </row>
    <row r="19" spans="2:6" ht="16" thickBot="1" x14ac:dyDescent="0.25"/>
    <row r="20" spans="2:6" x14ac:dyDescent="0.2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 x14ac:dyDescent="0.2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 x14ac:dyDescent="0.2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 x14ac:dyDescent="0.2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 x14ac:dyDescent="0.2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1</v>
      </c>
      <c r="F24" s="161" t="str">
        <f>'Fase de grupos'!J29</f>
        <v>Perú</v>
      </c>
    </row>
    <row r="25" spans="2:6" x14ac:dyDescent="0.2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 x14ac:dyDescent="0.2">
      <c r="B26" s="159">
        <v>23</v>
      </c>
      <c r="C26" s="158" t="str">
        <f>'Fase de grupos'!G39</f>
        <v>Argentina</v>
      </c>
      <c r="D26" s="158">
        <f>'Fase de grupos'!H39</f>
        <v>4</v>
      </c>
      <c r="E26" s="158">
        <f>'Fase de grupos'!I39</f>
        <v>1</v>
      </c>
      <c r="F26" s="161" t="str">
        <f>'Fase de grupos'!J39</f>
        <v>Croacia</v>
      </c>
    </row>
    <row r="27" spans="2:6" s="153" customFormat="1" x14ac:dyDescent="0.2">
      <c r="B27" s="159">
        <v>24</v>
      </c>
      <c r="C27" s="158" t="str">
        <f>'Fase de grupos'!G40</f>
        <v>Islandia</v>
      </c>
      <c r="D27" s="158">
        <f>'Fase de grupos'!H40</f>
        <v>2</v>
      </c>
      <c r="E27" s="158">
        <f>'Fase de grupos'!I40</f>
        <v>1</v>
      </c>
      <c r="F27" s="161" t="str">
        <f>'Fase de grupos'!J40</f>
        <v>Nigeria</v>
      </c>
    </row>
    <row r="28" spans="2:6" s="153" customFormat="1" x14ac:dyDescent="0.2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 x14ac:dyDescent="0.2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 x14ac:dyDescent="0.2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 x14ac:dyDescent="0.2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 x14ac:dyDescent="0.2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1</v>
      </c>
      <c r="F32" s="161" t="str">
        <f>'Fase de grupos'!J69</f>
        <v>Túnez</v>
      </c>
    </row>
    <row r="33" spans="2:6" s="153" customFormat="1" x14ac:dyDescent="0.2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 x14ac:dyDescent="0.2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6" thickBot="1" x14ac:dyDescent="0.25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0</v>
      </c>
      <c r="F35" s="162" t="str">
        <f>'Fase de grupos'!J80</f>
        <v>Japón</v>
      </c>
    </row>
    <row r="36" spans="2:6" s="153" customFormat="1" x14ac:dyDescent="0.2">
      <c r="B36" s="154"/>
      <c r="C36" s="154"/>
      <c r="D36" s="154"/>
      <c r="E36" s="154"/>
      <c r="F36" s="154"/>
    </row>
    <row r="37" spans="2:6" ht="16" thickBot="1" x14ac:dyDescent="0.25"/>
    <row r="38" spans="2:6" x14ac:dyDescent="0.2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 x14ac:dyDescent="0.2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 x14ac:dyDescent="0.2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 x14ac:dyDescent="0.2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 x14ac:dyDescent="0.2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 x14ac:dyDescent="0.2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 x14ac:dyDescent="0.2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0</v>
      </c>
      <c r="F44" s="161" t="str">
        <f>'Fase de grupos'!J41</f>
        <v>Nigeria</v>
      </c>
    </row>
    <row r="45" spans="2:6" s="153" customFormat="1" x14ac:dyDescent="0.2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0</v>
      </c>
      <c r="F45" s="161" t="str">
        <f>'Fase de grupos'!J42</f>
        <v>Croacia</v>
      </c>
    </row>
    <row r="46" spans="2:6" s="153" customFormat="1" x14ac:dyDescent="0.2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 x14ac:dyDescent="0.2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 x14ac:dyDescent="0.2">
      <c r="B48" s="159">
        <v>43</v>
      </c>
      <c r="C48" s="158" t="str">
        <f>'Fase de grupos'!G61</f>
        <v>Alemania</v>
      </c>
      <c r="D48" s="158">
        <f>'Fase de grupos'!H61</f>
        <v>1</v>
      </c>
      <c r="E48" s="158">
        <f>'Fase de grupos'!I61</f>
        <v>0</v>
      </c>
      <c r="F48" s="161" t="str">
        <f>'Fase de grupos'!J61</f>
        <v>Corea del Sur</v>
      </c>
    </row>
    <row r="49" spans="2:6" s="153" customFormat="1" x14ac:dyDescent="0.2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 x14ac:dyDescent="0.2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 x14ac:dyDescent="0.2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 x14ac:dyDescent="0.2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1</v>
      </c>
      <c r="F52" s="161" t="str">
        <f>'Fase de grupos'!J81</f>
        <v>Japón</v>
      </c>
    </row>
    <row r="53" spans="2:6" ht="16" thickBot="1" x14ac:dyDescent="0.25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 x14ac:dyDescent="0.2">
      <c r="B54" s="158"/>
      <c r="C54" s="158"/>
      <c r="D54" s="158"/>
      <c r="E54" s="158"/>
      <c r="F54" s="158"/>
    </row>
    <row r="55" spans="2:6" s="153" customFormat="1" ht="16" thickBot="1" x14ac:dyDescent="0.25">
      <c r="B55" s="158"/>
      <c r="C55" s="158"/>
      <c r="D55" s="158"/>
      <c r="E55" s="158"/>
      <c r="F55" s="158"/>
    </row>
    <row r="56" spans="2:6" s="153" customFormat="1" x14ac:dyDescent="0.2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1</v>
      </c>
      <c r="F56" s="187" t="str">
        <f>'Fase final'!D8</f>
        <v>España</v>
      </c>
    </row>
    <row r="57" spans="2:6" s="153" customFormat="1" x14ac:dyDescent="0.2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Islandia</v>
      </c>
    </row>
    <row r="58" spans="2:6" s="153" customFormat="1" x14ac:dyDescent="0.2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 x14ac:dyDescent="0.2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0</v>
      </c>
      <c r="F59" s="188" t="str">
        <f>'Fase final'!D18</f>
        <v>Senegal</v>
      </c>
    </row>
    <row r="60" spans="2:6" s="153" customFormat="1" x14ac:dyDescent="0.2">
      <c r="B60" s="159">
        <v>53</v>
      </c>
      <c r="C60" s="172" t="str">
        <f>'Fase final'!D21</f>
        <v>Portugal</v>
      </c>
      <c r="D60" s="172">
        <f>'Fase final'!E21</f>
        <v>2</v>
      </c>
      <c r="E60" s="172">
        <f>'Fase final'!E22</f>
        <v>1</v>
      </c>
      <c r="F60" s="188" t="str">
        <f>'Fase final'!D22</f>
        <v>Egipto</v>
      </c>
    </row>
    <row r="61" spans="2:6" s="153" customFormat="1" x14ac:dyDescent="0.2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2</v>
      </c>
      <c r="F61" s="188" t="str">
        <f>'Fase final'!D25</f>
        <v>Perú</v>
      </c>
    </row>
    <row r="62" spans="2:6" s="153" customFormat="1" x14ac:dyDescent="0.2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Suiza</v>
      </c>
    </row>
    <row r="63" spans="2:6" s="153" customFormat="1" ht="16" thickBot="1" x14ac:dyDescent="0.25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0</v>
      </c>
      <c r="F63" s="189" t="str">
        <f>'Fase final'!D32</f>
        <v>Bélgica</v>
      </c>
    </row>
    <row r="64" spans="2:6" s="153" customFormat="1" x14ac:dyDescent="0.2">
      <c r="B64" s="158"/>
      <c r="C64" s="158"/>
      <c r="D64" s="158"/>
      <c r="E64" s="158"/>
      <c r="F64" s="158"/>
    </row>
    <row r="65" spans="2:6" ht="16" thickBot="1" x14ac:dyDescent="0.25"/>
    <row r="66" spans="2:6" x14ac:dyDescent="0.2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 x14ac:dyDescent="0.2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 x14ac:dyDescent="0.2">
      <c r="B68" s="9">
        <v>59</v>
      </c>
      <c r="C68" s="48" t="str">
        <f>'Fase final'!G22</f>
        <v>Portugal</v>
      </c>
      <c r="D68" s="48">
        <f>'Fase final'!H22</f>
        <v>0</v>
      </c>
      <c r="E68" s="48">
        <f>'Fase final'!H24</f>
        <v>2</v>
      </c>
      <c r="F68" s="49" t="str">
        <f>'Fase final'!G24</f>
        <v>Argentina</v>
      </c>
    </row>
    <row r="69" spans="2:6" ht="16" thickBot="1" x14ac:dyDescent="0.25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Colombia</v>
      </c>
    </row>
    <row r="71" spans="2:6" ht="16" thickBot="1" x14ac:dyDescent="0.25"/>
    <row r="72" spans="2:6" x14ac:dyDescent="0.2">
      <c r="B72" s="63">
        <v>61</v>
      </c>
      <c r="C72" s="64" t="str">
        <f>'Fase final'!J9</f>
        <v>Francia</v>
      </c>
      <c r="D72" s="64">
        <f>'Fase final'!K9</f>
        <v>0</v>
      </c>
      <c r="E72" s="64">
        <f>'Fase final'!K16</f>
        <v>1</v>
      </c>
      <c r="F72" s="65" t="str">
        <f>'Fase final'!J16</f>
        <v>Brasil</v>
      </c>
    </row>
    <row r="73" spans="2:6" ht="16" thickBot="1" x14ac:dyDescent="0.25">
      <c r="B73" s="11">
        <v>62</v>
      </c>
      <c r="C73" s="16" t="str">
        <f>'Fase final'!J23</f>
        <v>Argentina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6" thickBot="1" x14ac:dyDescent="0.25"/>
    <row r="76" spans="2:6" x14ac:dyDescent="0.2">
      <c r="B76" s="63">
        <v>63</v>
      </c>
      <c r="C76" s="42" t="str">
        <f>'Fase final'!M12</f>
        <v>Brasil</v>
      </c>
      <c r="D76" s="46">
        <f>'Fase final'!N12</f>
        <v>1</v>
      </c>
      <c r="E76" s="42">
        <f>'Fase final'!N14</f>
        <v>2</v>
      </c>
      <c r="F76" s="43" t="str">
        <f>'Fase final'!M14</f>
        <v>Alemania</v>
      </c>
    </row>
    <row r="77" spans="2:6" ht="16" thickBot="1" x14ac:dyDescent="0.25">
      <c r="B77" s="11">
        <v>64</v>
      </c>
      <c r="C77" s="16" t="str">
        <f>'Fase final'!M22</f>
        <v>Francia</v>
      </c>
      <c r="D77" s="16">
        <f>'Fase final'!N22</f>
        <v>1</v>
      </c>
      <c r="E77" s="16">
        <f>'Fase final'!N24</f>
        <v>2</v>
      </c>
      <c r="F77" s="14" t="str">
        <f>'Fase final'!M24</f>
        <v>Argentina</v>
      </c>
    </row>
    <row r="79" spans="2:6" ht="16" thickBot="1" x14ac:dyDescent="0.25"/>
    <row r="80" spans="2:6" x14ac:dyDescent="0.2">
      <c r="B80" s="156" t="s">
        <v>34</v>
      </c>
      <c r="C80" s="157" t="str">
        <f>'Fase final'!D7</f>
        <v>Uruguay</v>
      </c>
    </row>
    <row r="81" spans="2:6" x14ac:dyDescent="0.2">
      <c r="B81" s="159" t="s">
        <v>37</v>
      </c>
      <c r="C81" s="161" t="str">
        <f>'Fase final'!D22</f>
        <v>Egipto</v>
      </c>
      <c r="D81"/>
    </row>
    <row r="82" spans="2:6" x14ac:dyDescent="0.2">
      <c r="B82" s="159" t="s">
        <v>35</v>
      </c>
      <c r="C82" s="161" t="str">
        <f>'Fase final'!D21</f>
        <v>Portugal</v>
      </c>
      <c r="D82"/>
    </row>
    <row r="83" spans="2:6" x14ac:dyDescent="0.2">
      <c r="B83" s="159" t="s">
        <v>38</v>
      </c>
      <c r="C83" s="161" t="str">
        <f>'Fase final'!D8</f>
        <v>España</v>
      </c>
      <c r="D83"/>
    </row>
    <row r="84" spans="2:6" x14ac:dyDescent="0.2">
      <c r="B84" s="159" t="s">
        <v>36</v>
      </c>
      <c r="C84" s="161" t="str">
        <f>'Fase final'!D10</f>
        <v>Francia</v>
      </c>
      <c r="D84"/>
    </row>
    <row r="85" spans="2:6" x14ac:dyDescent="0.2">
      <c r="B85" s="159" t="s">
        <v>39</v>
      </c>
      <c r="C85" s="161" t="str">
        <f>'Fase final'!D25</f>
        <v>Perú</v>
      </c>
      <c r="D85"/>
    </row>
    <row r="86" spans="2:6" x14ac:dyDescent="0.2">
      <c r="B86" s="159" t="s">
        <v>192</v>
      </c>
      <c r="C86" s="161" t="str">
        <f>'Fase final'!D24</f>
        <v>Argentina</v>
      </c>
      <c r="D86"/>
    </row>
    <row r="87" spans="2:6" s="153" customFormat="1" x14ac:dyDescent="0.2">
      <c r="B87" s="159" t="s">
        <v>193</v>
      </c>
      <c r="C87" s="161" t="str">
        <f>'Fase final'!D11</f>
        <v>Islandia</v>
      </c>
      <c r="E87" s="154"/>
      <c r="F87" s="154"/>
    </row>
    <row r="88" spans="2:6" s="153" customFormat="1" x14ac:dyDescent="0.2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 x14ac:dyDescent="0.2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 x14ac:dyDescent="0.2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 x14ac:dyDescent="0.2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 x14ac:dyDescent="0.2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 x14ac:dyDescent="0.2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 x14ac:dyDescent="0.2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6" thickBot="1" x14ac:dyDescent="0.25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 x14ac:dyDescent="0.2">
      <c r="B96" s="158"/>
      <c r="C96" s="158"/>
      <c r="E96" s="154"/>
      <c r="F96" s="154"/>
    </row>
    <row r="97" spans="2:6" s="153" customFormat="1" ht="16" thickBot="1" x14ac:dyDescent="0.25">
      <c r="B97" s="158"/>
      <c r="C97" s="158"/>
      <c r="E97" s="154"/>
      <c r="F97" s="154"/>
    </row>
    <row r="98" spans="2:6" s="153" customFormat="1" x14ac:dyDescent="0.2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 x14ac:dyDescent="0.2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 x14ac:dyDescent="0.2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 x14ac:dyDescent="0.2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 x14ac:dyDescent="0.2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 x14ac:dyDescent="0.2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 x14ac:dyDescent="0.2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6" thickBot="1" x14ac:dyDescent="0.25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 x14ac:dyDescent="0.2">
      <c r="B106" s="158"/>
      <c r="C106" s="158"/>
      <c r="E106" s="154"/>
      <c r="F106" s="154"/>
    </row>
    <row r="107" spans="2:6" ht="16" thickBot="1" x14ac:dyDescent="0.25">
      <c r="D107"/>
      <c r="E107"/>
      <c r="F107"/>
    </row>
    <row r="108" spans="2:6" x14ac:dyDescent="0.2">
      <c r="B108" s="63" t="s">
        <v>202</v>
      </c>
      <c r="C108" s="65" t="str">
        <f>C72</f>
        <v>Francia</v>
      </c>
      <c r="D108"/>
      <c r="E108"/>
      <c r="F108"/>
    </row>
    <row r="109" spans="2:6" x14ac:dyDescent="0.2">
      <c r="B109" s="9" t="s">
        <v>203</v>
      </c>
      <c r="C109" s="13" t="str">
        <f>F72</f>
        <v>Brasil</v>
      </c>
      <c r="D109"/>
      <c r="E109"/>
      <c r="F109"/>
    </row>
    <row r="110" spans="2:6" x14ac:dyDescent="0.2">
      <c r="B110" s="9" t="s">
        <v>204</v>
      </c>
      <c r="C110" s="13" t="str">
        <f>C73</f>
        <v>Argentina</v>
      </c>
      <c r="D110"/>
      <c r="E110"/>
      <c r="F110"/>
    </row>
    <row r="111" spans="2:6" ht="16" thickBot="1" x14ac:dyDescent="0.25">
      <c r="B111" s="11" t="s">
        <v>205</v>
      </c>
      <c r="C111" s="14" t="str">
        <f>F73</f>
        <v>Alemania</v>
      </c>
      <c r="D111"/>
      <c r="E111"/>
      <c r="F111"/>
    </row>
    <row r="112" spans="2:6" x14ac:dyDescent="0.2">
      <c r="D112"/>
      <c r="E112"/>
      <c r="F112"/>
    </row>
    <row r="113" spans="2:6" ht="16" thickBot="1" x14ac:dyDescent="0.25">
      <c r="D113"/>
      <c r="E113"/>
      <c r="F113"/>
    </row>
    <row r="114" spans="2:6" x14ac:dyDescent="0.2">
      <c r="B114" s="63" t="s">
        <v>206</v>
      </c>
      <c r="C114" s="54" t="str">
        <f>C76</f>
        <v>Brasil</v>
      </c>
    </row>
    <row r="115" spans="2:6" x14ac:dyDescent="0.2">
      <c r="B115" s="9" t="s">
        <v>207</v>
      </c>
      <c r="C115" s="13" t="str">
        <f>F76</f>
        <v>Alemania</v>
      </c>
      <c r="D115"/>
      <c r="E115"/>
      <c r="F115"/>
    </row>
    <row r="116" spans="2:6" x14ac:dyDescent="0.2">
      <c r="B116" s="9" t="s">
        <v>208</v>
      </c>
      <c r="C116" s="13" t="str">
        <f>C77</f>
        <v>Francia</v>
      </c>
      <c r="D116"/>
      <c r="E116"/>
      <c r="F116"/>
    </row>
    <row r="117" spans="2:6" ht="16" thickBot="1" x14ac:dyDescent="0.25">
      <c r="B117" s="11" t="s">
        <v>209</v>
      </c>
      <c r="C117" s="14" t="str">
        <f>F77</f>
        <v>Argentina</v>
      </c>
      <c r="D117"/>
      <c r="E117"/>
      <c r="F117"/>
    </row>
    <row r="118" spans="2:6" x14ac:dyDescent="0.2">
      <c r="D118"/>
      <c r="E118"/>
      <c r="F118"/>
    </row>
    <row r="119" spans="2:6" ht="16" thickBot="1" x14ac:dyDescent="0.25">
      <c r="D119"/>
      <c r="E119"/>
      <c r="F119"/>
    </row>
    <row r="120" spans="2:6" ht="16" thickBot="1" x14ac:dyDescent="0.25">
      <c r="B120" s="40" t="s">
        <v>31</v>
      </c>
      <c r="C120" s="41" t="str">
        <f>'Fase final'!P13</f>
        <v>Alemania</v>
      </c>
      <c r="D120"/>
      <c r="E120"/>
      <c r="F120"/>
    </row>
    <row r="121" spans="2:6" ht="16" thickBot="1" x14ac:dyDescent="0.25">
      <c r="D121"/>
      <c r="E121"/>
      <c r="F121"/>
    </row>
    <row r="122" spans="2:6" ht="16" thickBot="1" x14ac:dyDescent="0.25">
      <c r="B122" s="44" t="s">
        <v>33</v>
      </c>
      <c r="C122" s="45" t="str">
        <f>'Fase final'!P17</f>
        <v>Neymar</v>
      </c>
      <c r="D122"/>
      <c r="E122"/>
      <c r="F122"/>
    </row>
    <row r="123" spans="2:6" x14ac:dyDescent="0.2">
      <c r="D123"/>
      <c r="E123"/>
      <c r="F123"/>
    </row>
    <row r="125" spans="2:6" x14ac:dyDescent="0.2">
      <c r="D125"/>
      <c r="E125"/>
      <c r="F125"/>
    </row>
    <row r="126" spans="2:6" x14ac:dyDescent="0.2">
      <c r="D126"/>
      <c r="E126"/>
      <c r="F126"/>
    </row>
    <row r="127" spans="2:6" x14ac:dyDescent="0.2">
      <c r="D127"/>
      <c r="E127"/>
      <c r="F127"/>
    </row>
    <row r="128" spans="2:6" x14ac:dyDescent="0.2">
      <c r="D128"/>
      <c r="E128"/>
      <c r="F128"/>
    </row>
    <row r="129" spans="4:6" x14ac:dyDescent="0.2">
      <c r="D129"/>
      <c r="E129"/>
      <c r="F129"/>
    </row>
    <row r="131" spans="4:6" x14ac:dyDescent="0.2">
      <c r="D131"/>
      <c r="E131"/>
      <c r="F131"/>
    </row>
    <row r="132" spans="4:6" x14ac:dyDescent="0.2">
      <c r="D132"/>
      <c r="E132"/>
      <c r="F132"/>
    </row>
    <row r="133" spans="4:6" x14ac:dyDescent="0.2">
      <c r="D133"/>
      <c r="E133"/>
      <c r="F133"/>
    </row>
    <row r="134" spans="4:6" x14ac:dyDescent="0.2">
      <c r="D134"/>
      <c r="E134"/>
      <c r="F134"/>
    </row>
    <row r="135" spans="4:6" x14ac:dyDescent="0.2">
      <c r="D135"/>
      <c r="E135"/>
      <c r="F135"/>
    </row>
    <row r="137" spans="4:6" x14ac:dyDescent="0.2">
      <c r="D137"/>
      <c r="E137"/>
      <c r="F137"/>
    </row>
    <row r="138" spans="4:6" x14ac:dyDescent="0.2">
      <c r="D138"/>
      <c r="E138"/>
      <c r="F138"/>
    </row>
    <row r="139" spans="4:6" x14ac:dyDescent="0.2">
      <c r="D139"/>
      <c r="E139"/>
      <c r="F139"/>
    </row>
    <row r="140" spans="4:6" x14ac:dyDescent="0.2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B1:AJ91"/>
  <sheetViews>
    <sheetView topLeftCell="B1" workbookViewId="0">
      <selection activeCell="U15" sqref="U15"/>
    </sheetView>
  </sheetViews>
  <sheetFormatPr baseColWidth="10" defaultRowHeight="15" x14ac:dyDescent="0.2"/>
  <cols>
    <col min="1" max="1" width="4.6640625" customWidth="1"/>
    <col min="2" max="2" width="15.6640625" customWidth="1"/>
    <col min="3" max="4" width="5.6640625" customWidth="1"/>
    <col min="5" max="5" width="15.6640625" customWidth="1"/>
    <col min="6" max="20" width="4.6640625" customWidth="1"/>
    <col min="21" max="21" width="15.6640625" style="1" customWidth="1"/>
    <col min="22" max="27" width="3.6640625" customWidth="1"/>
    <col min="28" max="28" width="4.6640625" customWidth="1"/>
    <col min="29" max="36" width="3.6640625" customWidth="1"/>
  </cols>
  <sheetData>
    <row r="1" spans="2:36" ht="16" thickBot="1" x14ac:dyDescent="0.25"/>
    <row r="2" spans="2:36" ht="16" thickBot="1" x14ac:dyDescent="0.25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6" thickBot="1" x14ac:dyDescent="0.25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 x14ac:dyDescent="0.2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2</v>
      </c>
      <c r="X4" s="15">
        <f>I10</f>
        <v>1</v>
      </c>
      <c r="Y4" s="15">
        <f>C4+C6+C8</f>
        <v>2</v>
      </c>
      <c r="Z4" s="15">
        <f>D4+D6+D8</f>
        <v>4</v>
      </c>
      <c r="AA4" s="15">
        <f>Y4-Z4</f>
        <v>-2</v>
      </c>
      <c r="AB4" s="8">
        <f>3*V4+W4</f>
        <v>2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 x14ac:dyDescent="0.2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2</v>
      </c>
      <c r="Z5" s="6">
        <f>C4+D7+D9</f>
        <v>5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 x14ac:dyDescent="0.2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2</v>
      </c>
      <c r="Z6" s="6">
        <f>D5+C6+C9</f>
        <v>3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6" thickBot="1" x14ac:dyDescent="0.25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1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 x14ac:dyDescent="0.2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6" thickBot="1" x14ac:dyDescent="0.25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6" thickBot="1" x14ac:dyDescent="0.25">
      <c r="G10" s="2">
        <f>SUM(G4:G9)</f>
        <v>0</v>
      </c>
      <c r="H10" s="7">
        <f t="shared" ref="H10:Q10" si="0">SUM(H4:H9)</f>
        <v>2</v>
      </c>
      <c r="I10" s="3">
        <f t="shared" si="0"/>
        <v>1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6" thickBot="1" x14ac:dyDescent="0.25"/>
    <row r="12" spans="2:36" ht="16" thickBot="1" x14ac:dyDescent="0.25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6" thickBot="1" x14ac:dyDescent="0.25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 x14ac:dyDescent="0.2">
      <c r="B14" s="1" t="str">
        <f>'Fase de grupos'!G17</f>
        <v>Portugal</v>
      </c>
      <c r="C14" s="21">
        <f>'Fase de grupos'!H17</f>
        <v>2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7</v>
      </c>
      <c r="Z14" s="22">
        <f>D14+D16+D18</f>
        <v>3</v>
      </c>
      <c r="AA14" s="22">
        <f>Y14-Z14</f>
        <v>4</v>
      </c>
      <c r="AB14" s="8">
        <f>3*V14+W14</f>
        <v>7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 x14ac:dyDescent="0.2">
      <c r="B15" s="1" t="str">
        <f>'Fase de grupos'!G18</f>
        <v>Marruecos</v>
      </c>
      <c r="C15" s="9">
        <f>'Fase de grupos'!H18</f>
        <v>1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6</v>
      </c>
      <c r="Z15" s="6">
        <f>C14+D17+D19</f>
        <v>3</v>
      </c>
      <c r="AA15" s="6">
        <f>Y15-Z15</f>
        <v>3</v>
      </c>
      <c r="AB15" s="10">
        <f>3*V15+W15</f>
        <v>7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 x14ac:dyDescent="0.2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2</v>
      </c>
      <c r="Z16" s="6">
        <f>D15+C16+C19</f>
        <v>7</v>
      </c>
      <c r="AA16" s="6">
        <f>Y16-Z16</f>
        <v>-5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6" thickBot="1" x14ac:dyDescent="0.25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3</v>
      </c>
      <c r="Z17" s="16">
        <f>C15+C17+C18</f>
        <v>5</v>
      </c>
      <c r="AA17" s="16">
        <f>Y17-Z17</f>
        <v>-2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 x14ac:dyDescent="0.2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6" thickBot="1" x14ac:dyDescent="0.25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6" thickBot="1" x14ac:dyDescent="0.25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6" thickBot="1" x14ac:dyDescent="0.25"/>
    <row r="22" spans="2:36" ht="16" thickBot="1" x14ac:dyDescent="0.25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6" thickBot="1" x14ac:dyDescent="0.25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 x14ac:dyDescent="0.2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5</v>
      </c>
      <c r="Z24" s="22">
        <f>D24+D26+D28</f>
        <v>2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x14ac:dyDescent="0.2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0</v>
      </c>
      <c r="Z25" s="6">
        <f>C24+D27+D29</f>
        <v>3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 x14ac:dyDescent="0.2">
      <c r="B26" s="1" t="str">
        <f>'Fase de grupos'!G29</f>
        <v>Francia</v>
      </c>
      <c r="C26" s="9">
        <f>'Fase de grupos'!H29</f>
        <v>1</v>
      </c>
      <c r="D26" s="13">
        <f>'Fase de grupos'!I29</f>
        <v>1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1</v>
      </c>
      <c r="X26" s="6">
        <f>O30</f>
        <v>0</v>
      </c>
      <c r="Y26" s="6">
        <f>C25+D26+D29</f>
        <v>4</v>
      </c>
      <c r="Z26" s="6">
        <f>D25+C26+C29</f>
        <v>2</v>
      </c>
      <c r="AA26" s="6">
        <f>Y26-Z26</f>
        <v>2</v>
      </c>
      <c r="AB26" s="10">
        <f>3*V26+W26</f>
        <v>7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6" thickBot="1" x14ac:dyDescent="0.25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2</v>
      </c>
      <c r="Z27" s="16">
        <f>C25+C27+C28</f>
        <v>4</v>
      </c>
      <c r="AA27" s="16">
        <f>Y27-Z27</f>
        <v>-2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 x14ac:dyDescent="0.2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6" thickBot="1" x14ac:dyDescent="0.25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6" thickBot="1" x14ac:dyDescent="0.25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1</v>
      </c>
      <c r="O30" s="20">
        <f>SUM(O24:O29)</f>
        <v>0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6" thickBot="1" x14ac:dyDescent="0.25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6" thickBot="1" x14ac:dyDescent="0.25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6" thickBot="1" x14ac:dyDescent="0.25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 x14ac:dyDescent="0.2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7</v>
      </c>
      <c r="Z34" s="95">
        <f>D34+D36+D38</f>
        <v>2</v>
      </c>
      <c r="AA34" s="95">
        <f>Y34-Z34</f>
        <v>5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 x14ac:dyDescent="0.2">
      <c r="B35" s="1" t="str">
        <f>'Fase de grupos'!G38</f>
        <v>Croacia</v>
      </c>
      <c r="C35" s="9">
        <f>'Fase de grupos'!H38</f>
        <v>1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2</v>
      </c>
      <c r="W35" s="6">
        <f>K40</f>
        <v>0</v>
      </c>
      <c r="X35" s="6">
        <f>L40</f>
        <v>1</v>
      </c>
      <c r="Y35" s="6">
        <f>D34+C37+C39</f>
        <v>4</v>
      </c>
      <c r="Z35" s="6">
        <f>C34+D37+D39</f>
        <v>3</v>
      </c>
      <c r="AA35" s="6">
        <f>Y35-Z35</f>
        <v>1</v>
      </c>
      <c r="AB35" s="10">
        <f>3*V35+W35</f>
        <v>6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1</v>
      </c>
      <c r="AH35">
        <f>SUM(AD35:AF35)</f>
        <v>2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2</v>
      </c>
    </row>
    <row r="36" spans="2:36" x14ac:dyDescent="0.2">
      <c r="B36" s="1" t="str">
        <f>'Fase de grupos'!G39</f>
        <v>Argentina</v>
      </c>
      <c r="C36" s="9">
        <f>'Fase de grupos'!H39</f>
        <v>4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0</v>
      </c>
      <c r="X36" s="6">
        <f>O40</f>
        <v>3</v>
      </c>
      <c r="Y36" s="6">
        <f>C35+D36+D39</f>
        <v>2</v>
      </c>
      <c r="Z36" s="6">
        <f>D35+C36+C39</f>
        <v>7</v>
      </c>
      <c r="AA36" s="6">
        <f>Y36-Z36</f>
        <v>-5</v>
      </c>
      <c r="AB36" s="10">
        <f>3*V36+W36</f>
        <v>0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0</v>
      </c>
      <c r="AH36">
        <f>SUM(AD36:AF36)</f>
        <v>0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spans="2:36" ht="16" thickBot="1" x14ac:dyDescent="0.25">
      <c r="B37" s="1" t="str">
        <f>'Fase de grupos'!G40</f>
        <v>Islandia</v>
      </c>
      <c r="C37" s="9">
        <f>'Fase de grupos'!H40</f>
        <v>2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3</v>
      </c>
      <c r="Z37" s="97">
        <f>C35+C37+C38</f>
        <v>4</v>
      </c>
      <c r="AA37" s="97">
        <f>Y37-Z37</f>
        <v>-1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1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 x14ac:dyDescent="0.2">
      <c r="B38" s="1" t="str">
        <f>'Fase de grupos'!G41</f>
        <v>Argentina</v>
      </c>
      <c r="C38" s="9">
        <f>'Fase de grupos'!H41</f>
        <v>1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6" thickBot="1" x14ac:dyDescent="0.25">
      <c r="B39" s="1" t="str">
        <f>'Fase de grupos'!G42</f>
        <v>Islandia</v>
      </c>
      <c r="C39" s="11">
        <f>'Fase de grupos'!H42</f>
        <v>1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1</v>
      </c>
      <c r="K39" s="6">
        <f>IF(C39=D39,1,0)</f>
        <v>0</v>
      </c>
      <c r="L39" s="13">
        <f>IF(C39&lt;D39,1,0)</f>
        <v>0</v>
      </c>
      <c r="M39" s="9">
        <f>IF(D39&gt;C39,1,0)</f>
        <v>0</v>
      </c>
      <c r="N39" s="6">
        <f>IF(D39=C39,1,0)</f>
        <v>0</v>
      </c>
      <c r="O39" s="13">
        <f>IF(D39&lt;C39,1,0)</f>
        <v>1</v>
      </c>
      <c r="P39" s="6"/>
      <c r="Q39" s="6"/>
      <c r="R39" s="13"/>
      <c r="U39"/>
    </row>
    <row r="40" spans="2:36" ht="16" thickBot="1" x14ac:dyDescent="0.25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2</v>
      </c>
      <c r="K40" s="91">
        <f t="shared" si="3"/>
        <v>0</v>
      </c>
      <c r="L40" s="92">
        <f t="shared" si="3"/>
        <v>1</v>
      </c>
      <c r="M40" s="90">
        <f t="shared" si="3"/>
        <v>0</v>
      </c>
      <c r="N40" s="91">
        <f t="shared" si="3"/>
        <v>0</v>
      </c>
      <c r="O40" s="92">
        <f>SUM(O34:O39)</f>
        <v>3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6" thickBot="1" x14ac:dyDescent="0.25">
      <c r="U41"/>
    </row>
    <row r="42" spans="2:36" ht="16" thickBot="1" x14ac:dyDescent="0.25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6" thickBot="1" x14ac:dyDescent="0.25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 x14ac:dyDescent="0.2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1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x14ac:dyDescent="0.2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4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 x14ac:dyDescent="0.2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3</v>
      </c>
      <c r="Z46" s="6">
        <f>D45+C46+C49</f>
        <v>5</v>
      </c>
      <c r="AA46" s="6">
        <f>Y46-Z46</f>
        <v>-2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6" thickBot="1" x14ac:dyDescent="0.25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1</v>
      </c>
      <c r="Z47" s="97">
        <f>C45+C47+C48</f>
        <v>5</v>
      </c>
      <c r="AA47" s="97">
        <f>Y47-Z47</f>
        <v>-4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 x14ac:dyDescent="0.2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6" thickBot="1" x14ac:dyDescent="0.25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6" thickBot="1" x14ac:dyDescent="0.25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6" thickBot="1" x14ac:dyDescent="0.25">
      <c r="U51"/>
    </row>
    <row r="52" spans="2:36" ht="16" thickBot="1" x14ac:dyDescent="0.25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6" thickBot="1" x14ac:dyDescent="0.25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 x14ac:dyDescent="0.2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6</v>
      </c>
      <c r="Z54" s="95">
        <f>D54+D56+D58</f>
        <v>1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x14ac:dyDescent="0.2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5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 x14ac:dyDescent="0.2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3</v>
      </c>
      <c r="Z56" s="6">
        <f>D55+C56+C59</f>
        <v>5</v>
      </c>
      <c r="AA56" s="6">
        <f>Y56-Z56</f>
        <v>-2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6" thickBot="1" x14ac:dyDescent="0.25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4</v>
      </c>
      <c r="AA57" s="97">
        <f>Y57-Z57</f>
        <v>-2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 x14ac:dyDescent="0.2">
      <c r="B58" s="1" t="str">
        <f>'Fase de grupos'!G61</f>
        <v>Alemania</v>
      </c>
      <c r="C58" s="9">
        <f>'Fase de grupos'!H61</f>
        <v>1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6" thickBot="1" x14ac:dyDescent="0.25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6" thickBot="1" x14ac:dyDescent="0.25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6" thickBot="1" x14ac:dyDescent="0.25">
      <c r="U61"/>
    </row>
    <row r="62" spans="2:36" ht="16" thickBot="1" x14ac:dyDescent="0.25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6" thickBot="1" x14ac:dyDescent="0.25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 x14ac:dyDescent="0.2">
      <c r="B64" s="1" t="str">
        <f>'Fase de grupos'!G67</f>
        <v>Bélgica</v>
      </c>
      <c r="C64" s="94">
        <f>'Fase de grupos'!H67</f>
        <v>1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1</v>
      </c>
      <c r="W64" s="95">
        <f>H70</f>
        <v>2</v>
      </c>
      <c r="X64" s="95">
        <f>I70</f>
        <v>0</v>
      </c>
      <c r="Y64" s="95">
        <f>C64+C66+C68</f>
        <v>3</v>
      </c>
      <c r="Z64" s="95">
        <f>D64+D66+D68</f>
        <v>2</v>
      </c>
      <c r="AA64" s="95">
        <f>Y64-Z64</f>
        <v>1</v>
      </c>
      <c r="AB64" s="8">
        <f>3*V64+W64</f>
        <v>5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 x14ac:dyDescent="0.2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4</v>
      </c>
      <c r="AA65" s="6">
        <f>Y65-Z65</f>
        <v>-3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 x14ac:dyDescent="0.2">
      <c r="B66" s="1" t="str">
        <f>'Fase de grupos'!G69</f>
        <v>Bélgica</v>
      </c>
      <c r="C66" s="9">
        <f>'Fase de grupos'!H69</f>
        <v>1</v>
      </c>
      <c r="D66" s="13">
        <f>'Fase de grupos'!I69</f>
        <v>1</v>
      </c>
      <c r="E66" s="1" t="str">
        <f>'Fase de grupos'!J69</f>
        <v>Túnez</v>
      </c>
      <c r="G66" s="9">
        <f>IF(C66&gt;D66,1,0)</f>
        <v>0</v>
      </c>
      <c r="H66" s="6">
        <f>IF(C66=D66,1,0)</f>
        <v>1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1</v>
      </c>
      <c r="O66" s="13">
        <f>IF(D66&lt;C66,1,0)</f>
        <v>0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2</v>
      </c>
      <c r="X66" s="6">
        <f>O70</f>
        <v>1</v>
      </c>
      <c r="Y66" s="6">
        <f>C65+D66+D69</f>
        <v>3</v>
      </c>
      <c r="Z66" s="6">
        <f>D65+C66+C69</f>
        <v>5</v>
      </c>
      <c r="AA66" s="6">
        <f>Y66-Z66</f>
        <v>-2</v>
      </c>
      <c r="AB66" s="10">
        <f>3*V66+W66</f>
        <v>2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6" thickBot="1" x14ac:dyDescent="0.25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2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 x14ac:dyDescent="0.2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6" thickBot="1" x14ac:dyDescent="0.25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6" thickBot="1" x14ac:dyDescent="0.25">
      <c r="G70" s="90">
        <f>SUM(G64:G69)</f>
        <v>1</v>
      </c>
      <c r="H70" s="91">
        <f t="shared" ref="H70:N70" si="6">SUM(H64:H69)</f>
        <v>2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2</v>
      </c>
      <c r="O70" s="92">
        <f>SUM(O64:O69)</f>
        <v>1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6" thickBot="1" x14ac:dyDescent="0.25">
      <c r="U71"/>
    </row>
    <row r="72" spans="2:36" ht="16" thickBot="1" x14ac:dyDescent="0.25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6" thickBot="1" x14ac:dyDescent="0.25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 x14ac:dyDescent="0.2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1</v>
      </c>
      <c r="X74" s="95">
        <f>I80</f>
        <v>2</v>
      </c>
      <c r="Y74" s="95">
        <f>C74+C76+C78</f>
        <v>1</v>
      </c>
      <c r="Z74" s="95">
        <f>D74+D76+D78</f>
        <v>3</v>
      </c>
      <c r="AA74" s="95">
        <f>Y74-Z74</f>
        <v>-2</v>
      </c>
      <c r="AB74" s="8">
        <f>3*V74+W74</f>
        <v>1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 x14ac:dyDescent="0.2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2</v>
      </c>
      <c r="X75" s="6">
        <f>L80</f>
        <v>0</v>
      </c>
      <c r="Y75" s="6">
        <f>D74+C77+C79</f>
        <v>3</v>
      </c>
      <c r="Z75" s="6">
        <f>C74+D77+D79</f>
        <v>2</v>
      </c>
      <c r="AA75" s="6">
        <f>Y75-Z75</f>
        <v>1</v>
      </c>
      <c r="AB75" s="10">
        <f>3*V75+W75</f>
        <v>5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 x14ac:dyDescent="0.2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4</v>
      </c>
      <c r="Z76" s="6">
        <f>D75+C76+C79</f>
        <v>1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6" thickBot="1" x14ac:dyDescent="0.25">
      <c r="B77" s="1" t="str">
        <f>'Fase de grupos'!G80</f>
        <v>Senegal</v>
      </c>
      <c r="C77" s="9">
        <f>'Fase de grupos'!H80</f>
        <v>1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1</v>
      </c>
      <c r="Z77" s="97">
        <f>C75+C77+C78</f>
        <v>3</v>
      </c>
      <c r="AA77" s="97">
        <f>Y77-Z77</f>
        <v>-2</v>
      </c>
      <c r="AB77" s="12">
        <f>3*V77+W77</f>
        <v>3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 x14ac:dyDescent="0.2">
      <c r="B78" s="1" t="str">
        <f>'Fase de grupos'!G81</f>
        <v>Polonia</v>
      </c>
      <c r="C78" s="9">
        <f>'Fase de grupos'!H81</f>
        <v>0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6" thickBot="1" x14ac:dyDescent="0.25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6" thickBot="1" x14ac:dyDescent="0.25">
      <c r="G80" s="90">
        <f>SUM(G74:G79)</f>
        <v>0</v>
      </c>
      <c r="H80" s="91">
        <f t="shared" ref="H80:N80" si="7">SUM(H74:H79)</f>
        <v>1</v>
      </c>
      <c r="I80" s="92">
        <f t="shared" si="7"/>
        <v>2</v>
      </c>
      <c r="J80" s="90">
        <f t="shared" si="7"/>
        <v>1</v>
      </c>
      <c r="K80" s="91">
        <f t="shared" si="7"/>
        <v>2</v>
      </c>
      <c r="L80" s="92">
        <f t="shared" si="7"/>
        <v>0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 x14ac:dyDescent="0.2">
      <c r="U81"/>
    </row>
    <row r="82" spans="21:21" x14ac:dyDescent="0.2">
      <c r="U82"/>
    </row>
    <row r="83" spans="21:21" x14ac:dyDescent="0.2">
      <c r="U83"/>
    </row>
    <row r="84" spans="21:21" x14ac:dyDescent="0.2">
      <c r="U84"/>
    </row>
    <row r="85" spans="21:21" x14ac:dyDescent="0.2">
      <c r="U85"/>
    </row>
    <row r="86" spans="21:21" x14ac:dyDescent="0.2">
      <c r="U86"/>
    </row>
    <row r="87" spans="21:21" x14ac:dyDescent="0.2">
      <c r="U87"/>
    </row>
    <row r="88" spans="21:21" x14ac:dyDescent="0.2">
      <c r="U88"/>
    </row>
    <row r="89" spans="21:21" x14ac:dyDescent="0.2">
      <c r="U89"/>
    </row>
    <row r="90" spans="21:21" x14ac:dyDescent="0.2">
      <c r="U90"/>
    </row>
    <row r="91" spans="21:21" x14ac:dyDescent="0.2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Microsoft Office</cp:lastModifiedBy>
  <dcterms:created xsi:type="dcterms:W3CDTF">2010-03-03T16:28:09Z</dcterms:created>
  <dcterms:modified xsi:type="dcterms:W3CDTF">2018-06-13T01:11:16Z</dcterms:modified>
</cp:coreProperties>
</file>