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G56" i="3" l="1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K60" i="3" l="1"/>
  <c r="W5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B46" i="3"/>
  <c r="AE46" i="3" s="1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6" i="3" l="1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58" i="2" l="1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D32" i="5"/>
  <c r="D17" i="5"/>
  <c r="C92" i="7" s="1"/>
  <c r="D18" i="5"/>
  <c r="F59" i="7" s="1"/>
  <c r="D31" i="5"/>
  <c r="C87" i="7"/>
  <c r="D15" i="5"/>
  <c r="F58" i="7" s="1"/>
  <c r="D28" i="5"/>
  <c r="D25" i="5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C94" i="7"/>
  <c r="G31" i="5"/>
  <c r="C105" i="7" s="1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C91" i="7"/>
  <c r="G15" i="5"/>
  <c r="C100" i="7" s="1"/>
  <c r="C89" i="7"/>
  <c r="U48" i="2"/>
  <c r="V48" i="2"/>
  <c r="C88" i="7"/>
  <c r="C58" i="7"/>
  <c r="U49" i="2"/>
  <c r="V49" i="2"/>
  <c r="C103" i="7"/>
  <c r="J23" i="5"/>
  <c r="M24" i="5" s="1"/>
  <c r="C57" i="7"/>
  <c r="G10" i="5"/>
  <c r="C85" i="7"/>
  <c r="F61" i="7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0" i="7" l="1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<sst xmlns="http://schemas.openxmlformats.org/spreadsheetml/2006/main" count="455" uniqueCount="226">
  <si>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</si>
  <si>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</si>
  <si>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</si>
  <si>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</si>
  <si>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</si>
  <si>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</si>
  <si>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</si>
  <si>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</si>
  <si>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</si>
  <si>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</si>
  <si>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</si>
  <si>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</si>
  <si>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</si>
  <si>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</si>
  <si>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</si>
  <si>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</si>
  <si>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</si>
  <si>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</si>
  <si>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</si>
  <si>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</si>
  <si>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</si>
  <si>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</si>
  <si>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</si>
  <si>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</si>
  <si>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</si>
  <si>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</si>
  <si>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</si>
  <si>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</si>
  <si>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</si>
  <si>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</si>
  <si>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</si>
  <si>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</si>
  <si>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</si>
  <si>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</si>
  <si>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</si>
  <si>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</si>
  <si>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</si>
  <si>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</si>
  <si>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</si>
  <si>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</si>
  <si>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</si>
  <si>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</si>
  <si>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</si>
  <si>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</si>
  <si>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</si>
  <si>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</si>
  <si>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</si>
  <si>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</si>
  <si>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</si>
  <si>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</si>
  <si>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</si>
  <si>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</si>
  <si>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</si>
  <si>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</si>
  <si>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</si>
  <si>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</si>
  <si>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</si>
  <si>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</si>
  <si>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</si>
  <si>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</si>
  <si>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</si>
  <si>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</si>
  <si>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</si>
  <si>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</si>
  <si>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</si>
  <si>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</si>
  <si>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</si>
  <si>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</si>
  <si>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</si>
  <si>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</si>
  <si>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</si>
  <si>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</si>
  <si>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</si>
  <si>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</si>
  <si>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</si>
  <si>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</si>
  <si>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</si>
  <si>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</si>
  <si>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</si>
  <si>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</si>
  <si>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</si>
  <si>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</si>
  <si>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</si>
  <si>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</si>
  <si>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</si>
  <si>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</si>
  <si>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</si>
  <si>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</si>
  <si>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</si>
  <si>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</si>
  <si>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</si>
  <si>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</si>
  <si>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</si>
  <si>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</si>
  <si>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</si>
  <si>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</si>
  <si>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</si>
  <si>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</si>
  <si>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</si>
  <si>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</si>
  <si>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</si>
  <si>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</si>
  <si>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</si>
  <si>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</si>
  <si>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</si>
  <si>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</si>
  <si>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</si>
  <si>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</si>
  <si>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</si>
  <si>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</si>
  <si>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</si>
  <si>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</si>
  <si>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</si>
  <si>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</si>
  <si>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</si>
  <si>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</si>
  <si>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</si>
  <si>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</si>
  <si>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</si>
  <si>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</si>
  <si>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</si>
  <si>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</si>
  <si>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</si>
  <si>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</si>
  <si>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</si>
  <si>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</si>
  <si>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</si>
  <si>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</si>
  <si>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</si>
  <si>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</si>
  <si>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</si>
  <si>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</si>
  <si>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</si>
  <si>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</si>
  <si>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</si>
  <si>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</si>
  <si>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</si>
  <si>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</si>
  <si>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</si>
  <si>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</si>
  <si>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</si>
  <si>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</si>
  <si>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</si>
  <si>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</si>
  <si>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</si>
  <si>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</si>
  <si>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</si>
  <si>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</si>
  <si>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</si>
  <si>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</si>
  <si>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</si>
  <si>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</si>
  <si>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</si>
  <si>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</si>
  <si>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</si>
  <si>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</si>
  <si>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</si>
  <si>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</si>
  <si>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</si>
  <si>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</si>
  <si>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</si>
  <si>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</si>
  <si>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</si>
  <si>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</si>
  <si>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</si>
  <si>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</si>
  <si>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</si>
  <si>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</si>
  <si>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</si>
  <si>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</si>
  <si>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</si>
  <si>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</si>
  <si>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</si>
  <si>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</si>
  <si>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</si>
  <si>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</si>
  <si>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</si>
  <si>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</si>
  <si>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</si>
  <si>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</si>
  <si>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</si>
  <si>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</si>
  <si>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</si>
  <si>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</si>
  <si>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</si>
  <si>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</si>
  <si>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</si>
  <si>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</si>
  <si>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</si>
  <si>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</si>
  <si>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</si>
  <si>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</si>
  <si>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</si>
  <si>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</si>
  <si>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</si>
  <si>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</si>
  <si>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</si>
  <si>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</si>
  <si>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</si>
  <si>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</si>
  <si>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</si>
  <si>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</si>
  <si>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</si>
  <si>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</si>
  <si>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</si>
  <si>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</si>
  <si>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</si>
  <si>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</si>
  <si>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</si>
  <si>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</si>
  <si>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</si>
  <si>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</si>
  <si>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</si>
  <si>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</si>
  <si>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</si>
  <si>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</si>
  <si>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</si>
  <si>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</si>
  <si>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</si>
  <si>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</si>
  <si>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</si>
  <si>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</si>
  <si>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</si>
  <si>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Nicolás Majul Deus</t>
  </si>
  <si>
    <t>nicolasmajul@gmail.com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</si>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</sst>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icolasmajul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12" sqref="C1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64" workbookViewId="0">
      <selection activeCell="H82" sqref="H82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0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1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3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9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4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4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10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9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5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6</v>
      </c>
      <c r="S30" s="99">
        <f>IF('No modificar!!'!AJ24=1,'No modificar!!'!AA24,IF('No modificar!!'!AJ25=1,'No modificar!!'!AA25,IF('No modificar!!'!AJ26=1,'No modificar!!'!AA26,'No modificar!!'!AA27)))</f>
        <v>-3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4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8</v>
      </c>
      <c r="S31" s="114">
        <f>IF('No modificar!!'!AJ24=0,'No modificar!!'!AA24,IF('No modificar!!'!AJ25=0,'No modificar!!'!AA25,IF('No modificar!!'!AJ26=0,'No modificar!!'!AA26,'No modificar!!'!AA27)))</f>
        <v>-6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3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Nigeria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3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3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Argentina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6</v>
      </c>
      <c r="S40" s="99">
        <f>IF('No modificar!!'!AJ34=1,'No modificar!!'!AA34,IF('No modificar!!'!AJ35=1,'No modificar!!'!AA35,IF('No modificar!!'!AJ36=1,'No modificar!!'!AA36,'No modificar!!'!AA37)))</f>
        <v>-3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3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-5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10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4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0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4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8</v>
      </c>
      <c r="S71" s="114">
        <f>IF('No modificar!!'!AJ64=0,'No modificar!!'!AA64,IF('No modificar!!'!AJ65=0,'No modificar!!'!AA65,IF('No modificar!!'!AJ66=0,'No modificar!!'!AA66,'No modificar!!'!AA67)))</f>
        <v>-8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3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-1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2</v>
      </c>
      <c r="P81" s="114">
        <f>IF('No modificar!!'!AJ74=0,'No modificar!!'!X74,IF('No modificar!!'!AJ75=0,'No modificar!!'!X75,IF('No modificar!!'!AJ76=0,'No modificar!!'!X76,'No modificar!!'!X77)))</f>
        <v>1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-1</v>
      </c>
      <c r="T81" s="112">
        <f>IF('No modificar!!'!AJ74=0,'No modificar!!'!AB74,IF('No modificar!!'!AJ75=0,'No modificar!!'!AB75,IF('No modificar!!'!AJ76=0,'No modificar!!'!AB76,'No modificar!!'!AB77)))</f>
        <v>2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10" workbookViewId="0">
      <selection activeCell="N15" sqref="N15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0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Uruguay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4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tr">
        <f>IF(E17&gt;E18,D17,IF(E18&gt;E17,D18,"Manualmente"))</f>
        <v>Inglaterra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Nigeria</v>
      </c>
      <c r="E24" s="184">
        <v>2</v>
      </c>
      <c r="F24" s="169"/>
      <c r="G24" s="185" t="str">
        <f>IF(E24&gt;E25,D24,IF(E25&gt;E24,D25,"Manualmente"))</f>
        <v>Nigeria</v>
      </c>
      <c r="H24" s="185">
        <v>0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1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Bélgica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0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4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3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3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4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3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3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4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3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4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1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Nigeria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1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0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0</v>
      </c>
      <c r="F68" s="49" t="str">
        <f>'Fase final'!G24</f>
        <v>Nigeria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3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3</v>
      </c>
      <c r="E77" s="16">
        <f>'Fase final'!N24</f>
        <v>1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Nigeria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Nigeria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0</v>
      </c>
      <c r="D4" s="5">
        <f>'Fase de grupos'!I7</f>
        <v>0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1</v>
      </c>
      <c r="Z4" s="15">
        <f>D4+D6+D8</f>
        <v>3</v>
      </c>
      <c r="AA4" s="15">
        <f>Y4-Z4</f>
        <v>-2</v>
      </c>
      <c r="AB4" s="8">
        <f>3*V4+W4</f>
        <v>1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0</v>
      </c>
      <c r="Z5" s="6">
        <f>C4+D7+D9</f>
        <v>3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4</v>
      </c>
      <c r="Z6" s="6">
        <f>D5+C6+C9</f>
        <v>4</v>
      </c>
      <c r="AA6" s="6">
        <f>Y6-Z6</f>
        <v>0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6</v>
      </c>
      <c r="Z7" s="16">
        <f>C5+C7+C8</f>
        <v>1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6</v>
      </c>
      <c r="Z14" s="22">
        <f>D14+D16+D18</f>
        <v>2</v>
      </c>
      <c r="AA14" s="22">
        <f>Y14-Z14</f>
        <v>4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9</v>
      </c>
      <c r="Z15" s="6">
        <f>C14+D17+D19</f>
        <v>2</v>
      </c>
      <c r="AA15" s="6">
        <f>Y15-Z15</f>
        <v>7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1</v>
      </c>
      <c r="Z16" s="6">
        <f>D15+C16+C19</f>
        <v>8</v>
      </c>
      <c r="AA16" s="6">
        <f>Y16-Z16</f>
        <v>-7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2</v>
      </c>
      <c r="Z17" s="16">
        <f>C15+C17+C18</f>
        <v>6</v>
      </c>
      <c r="AA17" s="16">
        <f>Y17-Z17</f>
        <v>-4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4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10</v>
      </c>
      <c r="Z24" s="22">
        <f>D24+D26+D28</f>
        <v>1</v>
      </c>
      <c r="AA24" s="22">
        <f>Y24-Z24</f>
        <v>9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2</v>
      </c>
      <c r="Z25" s="6">
        <f>C24+D27+D29</f>
        <v>8</v>
      </c>
      <c r="AA25" s="6">
        <f>Y25-Z25</f>
        <v>-6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5</v>
      </c>
      <c r="Z26" s="6">
        <f>D25+C26+C29</f>
        <v>5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3</v>
      </c>
      <c r="Z27" s="16">
        <f>C25+C27+C28</f>
        <v>6</v>
      </c>
      <c r="AA27" s="16">
        <f>Y27-Z27</f>
        <v>-3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4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3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0</v>
      </c>
      <c r="X34" s="95">
        <f>I40</f>
        <v>2</v>
      </c>
      <c r="Y34" s="95">
        <f>C34+C36+C38</f>
        <v>3</v>
      </c>
      <c r="Z34" s="95">
        <f>D34+D36+D38</f>
        <v>6</v>
      </c>
      <c r="AA34" s="95">
        <f>Y34-Z34</f>
        <v>-3</v>
      </c>
      <c r="AB34" s="8">
        <f>3*V34+W34</f>
        <v>3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0</v>
      </c>
      <c r="AH34">
        <f>SUM(AD34:AF34)</f>
        <v>1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1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6</v>
      </c>
      <c r="AA35" s="6">
        <f>Y35-Z35</f>
        <v>-5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3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6</v>
      </c>
      <c r="Z36" s="6">
        <f>D35+C36+C39</f>
        <v>4</v>
      </c>
      <c r="AA36" s="6">
        <f>Y36-Z36</f>
        <v>2</v>
      </c>
      <c r="AB36" s="10">
        <f>3*V36+W36</f>
        <v>6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3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3</v>
      </c>
      <c r="W37" s="97">
        <f>Q40</f>
        <v>0</v>
      </c>
      <c r="X37" s="97">
        <f>R40</f>
        <v>0</v>
      </c>
      <c r="Y37" s="97">
        <f>D35+D37+D38</f>
        <v>8</v>
      </c>
      <c r="Z37" s="97">
        <f>C35+C37+C38</f>
        <v>2</v>
      </c>
      <c r="AA37" s="97">
        <f>Y37-Z37</f>
        <v>6</v>
      </c>
      <c r="AB37" s="12">
        <f>3*V37+W37</f>
        <v>9</v>
      </c>
      <c r="AD37">
        <f>IF(OR(AB37&gt;AB34,AND(AB37=AB34,AA37&gt;AA34),AND(AB37=AB34,AA37=AA34,Y37&gt;Y34)),1,0)</f>
        <v>1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3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3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3</v>
      </c>
      <c r="E38" s="1" t="str">
        <f>'Fase de grupos'!J41</f>
        <v>Nigeria</v>
      </c>
      <c r="G38" s="9">
        <f>IF(C38&gt;D38,1,0)</f>
        <v>0</v>
      </c>
      <c r="H38" s="6">
        <f>IF(C38=D38,1,0)</f>
        <v>0</v>
      </c>
      <c r="I38" s="13">
        <f>IF(C38&lt;D38,1,0)</f>
        <v>1</v>
      </c>
      <c r="J38" s="9"/>
      <c r="K38" s="6"/>
      <c r="L38" s="13"/>
      <c r="M38" s="9"/>
      <c r="N38" s="6"/>
      <c r="O38" s="13"/>
      <c r="P38" s="6">
        <f>IF(D38&gt;C38,1,0)</f>
        <v>1</v>
      </c>
      <c r="Q38" s="6">
        <f>IF(D38=C38,1,0)</f>
        <v>0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0</v>
      </c>
      <c r="I40" s="92">
        <f t="shared" si="3"/>
        <v>2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3</v>
      </c>
      <c r="Q40" s="91">
        <f>SUM(Q34:Q39)</f>
        <v>0</v>
      </c>
      <c r="R40" s="92">
        <f>SUM(R34:R39)</f>
        <v>0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10</v>
      </c>
      <c r="Z44" s="95">
        <f>D44+D46+D48</f>
        <v>2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4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3</v>
      </c>
      <c r="Z46" s="6">
        <f>D45+C46+C49</f>
        <v>5</v>
      </c>
      <c r="AA46" s="6">
        <f>Y46-Z46</f>
        <v>-2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2</v>
      </c>
      <c r="Z47" s="97">
        <f>C45+C47+C48</f>
        <v>7</v>
      </c>
      <c r="AA47" s="97">
        <f>Y47-Z47</f>
        <v>-5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4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1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3</v>
      </c>
      <c r="Z55" s="6">
        <f>C54+D57+D59</f>
        <v>3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4</v>
      </c>
      <c r="Z56" s="6">
        <f>D55+C56+C59</f>
        <v>4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7</v>
      </c>
      <c r="AA57" s="97">
        <f>Y57-Z57</f>
        <v>-6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6</v>
      </c>
      <c r="Z64" s="95">
        <f>D64+D66+D68</f>
        <v>2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0</v>
      </c>
      <c r="Z65" s="6">
        <f>C64+D67+D69</f>
        <v>8</v>
      </c>
      <c r="AA65" s="6">
        <f>Y65-Z65</f>
        <v>-8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4</v>
      </c>
      <c r="Z66" s="6">
        <f>D65+C66+C69</f>
        <v>6</v>
      </c>
      <c r="AA66" s="6">
        <f>Y66-Z66</f>
        <v>-2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7</v>
      </c>
      <c r="Z67" s="97">
        <f>C65+C67+C68</f>
        <v>1</v>
      </c>
      <c r="AA67" s="97">
        <f>Y67-Z67</f>
        <v>6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3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0</v>
      </c>
      <c r="X74" s="95">
        <f>I80</f>
        <v>2</v>
      </c>
      <c r="Y74" s="95">
        <f>C74+C76+C78</f>
        <v>3</v>
      </c>
      <c r="Z74" s="95">
        <f>D74+D76+D78</f>
        <v>5</v>
      </c>
      <c r="AA74" s="95">
        <f>Y74-Z74</f>
        <v>-2</v>
      </c>
      <c r="AB74" s="8">
        <f>3*V74+W74</f>
        <v>3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3</v>
      </c>
      <c r="Z75" s="6">
        <f>C74+D77+D79</f>
        <v>4</v>
      </c>
      <c r="AA75" s="6">
        <f>Y75-Z75</f>
        <v>-1</v>
      </c>
      <c r="AB75" s="10">
        <f>3*V75+W75</f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5</v>
      </c>
      <c r="Z76" s="6">
        <f>D75+C76+C79</f>
        <v>1</v>
      </c>
      <c r="AA76" s="6">
        <f>Y76-Z76</f>
        <v>4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3</v>
      </c>
      <c r="Z77" s="97">
        <f>C75+C77+C78</f>
        <v>4</v>
      </c>
      <c r="AA77" s="97">
        <f>Y77-Z77</f>
        <v>-1</v>
      </c>
      <c r="AB77" s="12">
        <f>3*V77+W77</f>
        <v>2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0</v>
      </c>
      <c r="I80" s="92">
        <f t="shared" si="7"/>
        <v>2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2010-03-03T16:28:09Z</dcterms:created>
  <dcterms:modified xsi:type="dcterms:W3CDTF">2018-06-13T11:09:25Z</dcterms:modified>
</cp:coreProperties>
</file>