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9.png" ContentType="image/png"/>
  <Override PartName="/xl/media/image118.png" ContentType="image/png"/>
  <Override PartName="/xl/media/image117.png" ContentType="image/png"/>
  <Override PartName="/xl/media/image112.jpeg" ContentType="image/jpeg"/>
  <Override PartName="/xl/media/image111.jpeg" ContentType="image/jpeg"/>
  <Override PartName="/xl/media/image121.jpeg" ContentType="image/jpeg"/>
  <Override PartName="/xl/media/image116.png" ContentType="image/png"/>
  <Override PartName="/xl/media/image120.png" ContentType="image/png"/>
  <Override PartName="/xl/media/image113.png" ContentType="image/png"/>
  <Override PartName="/xl/media/image114.png" ContentType="image/png"/>
  <Override PartName="/xl/media/image11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<sst xmlns="http://schemas.openxmlformats.org/spreadsheetml/2006/main" count="456" uniqueCount="225">
  <si>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</si>
  <si>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</si>
  <si>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</si>
  <si>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</si>
  <si>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</si>
  <si>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</si>
  <si>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</si>
  <si>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</si>
  <si>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</si>
  <si>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</si>
  <si>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</si>
  <si>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</si>
  <si>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</si>
  <si>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</si>
  <si>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</si>
  <si>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</si>
  <si>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</si>
  <si>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</si>
  <si>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</si>
  <si>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</si>
  <si>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</si>
  <si>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</si>
  <si>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</si>
  <si>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</si>
  <si>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</si>
  <si>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</si>
  <si>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</si>
  <si>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</si>
  <si>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</si>
  <si>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</si>
  <si>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</si>
  <si>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</si>
  <si>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</si>
  <si>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</si>
  <si>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</si>
  <si>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</si>
  <si>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</si>
  <si>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</si>
  <si>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</si>
  <si>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</si>
  <si>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</si>
  <si>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</si>
  <si>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</si>
  <si>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</si>
  <si>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</si>
  <si>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</si>
  <si>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</si>
  <si>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</si>
  <si>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</si>
  <si>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Ernesto RUTING</t>
  </si>
  <si>
    <t xml:space="preserve">e-mail</t>
  </si>
  <si>
    <t xml:space="preserve">Ernesto.ruting@brou.com.uy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</si>
  <si>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</si>
  <si>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</si>
  <si>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</si>
  <si>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</si>
  <si>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</si>
  <si>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</si>
  <si>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</si>
  <si>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</si>
  <si>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</si>
  <si>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</si>
  <si>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</si>
  <si>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</si>
  <si>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</si>
  <si>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</si>
  <si>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</si>
  <si>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</si>
  <si>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</si>
  <si>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</si>
  <si>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</si>
  <si>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</si>
  <si>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</si>
  <si>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</si>
  <si>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</si>
  <si>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</si>
  <si>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</si>
  <si>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</si>
  <si>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</si>
  <si>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</si>
  <si>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</si>
  <si>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</si>
  <si>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</si>
  <si>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</si>
  <si>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</si>
  <si>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</si>
  <si>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</si>
  <si>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</si>
  <si>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</si>
  <si>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</si>
  <si>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</si>
  <si>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</si>
  <si>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</si>
  <si>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</si>
  <si>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</si>
  <si>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</si>
  <si>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</si>
  <si>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</si>
  <si>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</si>
  <si>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</si>
  <si>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</si>
  <si>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</si>
  <si>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</si>
  <si>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</si>
  <si>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</si>
  <si>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</si>
  <si>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</si>
  <si>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</si>
  <si>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</si>
  <si>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</si>
  <si>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</si>
  <si>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</si>
  <si>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</si>
  <si>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</si>
  <si>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</si>
  <si>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</si>
  <si>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</si>
  <si>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</si>
  <si>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</si>
  <si>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Mexico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</si>
  <si>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</si>
  <si>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</si>
  <si>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</si>
  <si>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</si>
  <si>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</si>
  <si>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</si>
  <si>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</si>
  <si>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</si>
  <si>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</si>
  <si>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</si>
  <si>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</si>
  <si>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</si>
  <si>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</si>
  <si>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</si>
  <si>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</si>
  <si>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</si>
  <si>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</si>
  <si>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</si>
  <si>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</si>
  <si>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</si>
  <si>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</si>
  <si>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</si>
  <si>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</si>
  <si>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</si>
  <si>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</si>
  <si>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</si>
  <si>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</si>
  <si>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</si>
  <si>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</si>
  <si>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</si>
  <si>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</si>
  <si>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</si>
  <si>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</si>
  <si>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</si>
  <si>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</si>
  <si>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</si>
  <si>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</si>
  <si>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</si>
  <si>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</si>
  <si>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</si>
  <si>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</si>
  <si>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</si>
  <si>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</si>
  <si>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</si>
  <si>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</si>
  <si>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</si>
  <si>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</si>
  <si>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</si>
  <si>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</si>
  <si>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</si>
  <si>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</si>
  <si>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RONALDO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</si>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</sst>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2.jpeg"/><Relationship Id="rId2" Type="http://schemas.openxmlformats.org/officeDocument/2006/relationships/image" Target="../media/image113.png"/><Relationship Id="rId3" Type="http://schemas.openxmlformats.org/officeDocument/2006/relationships/image" Target="../media/image114.png"/><Relationship Id="rId4" Type="http://schemas.openxmlformats.org/officeDocument/2006/relationships/image" Target="../media/image115.png"/><Relationship Id="rId5" Type="http://schemas.openxmlformats.org/officeDocument/2006/relationships/image" Target="../media/image116.png"/><Relationship Id="rId6" Type="http://schemas.openxmlformats.org/officeDocument/2006/relationships/image" Target="../media/image117.png"/><Relationship Id="rId7" Type="http://schemas.openxmlformats.org/officeDocument/2006/relationships/image" Target="../media/image118.png"/><Relationship Id="rId8" Type="http://schemas.openxmlformats.org/officeDocument/2006/relationships/image" Target="../media/image119.png"/><Relationship Id="rId9" Type="http://schemas.openxmlformats.org/officeDocument/2006/relationships/image" Target="../media/image12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2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706680</xdr:colOff>
      <xdr:row>16</xdr:row>
      <xdr:rowOff>164520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3640" y="637920"/>
          <a:ext cx="3350160" cy="2565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1346760</xdr:colOff>
      <xdr:row>6</xdr:row>
      <xdr:rowOff>47520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94200" y="608760"/>
          <a:ext cx="1033200" cy="6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275400</xdr:colOff>
      <xdr:row>12</xdr:row>
      <xdr:rowOff>159480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2920" y="1114200"/>
          <a:ext cx="2094120" cy="139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303840</xdr:colOff>
      <xdr:row>22</xdr:row>
      <xdr:rowOff>179640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3720" cy="144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294480</xdr:colOff>
      <xdr:row>32</xdr:row>
      <xdr:rowOff>158760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560" y="4943520"/>
          <a:ext cx="2122560" cy="145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285120</xdr:colOff>
      <xdr:row>42</xdr:row>
      <xdr:rowOff>181080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2640" y="6933960"/>
          <a:ext cx="2094120" cy="142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285120</xdr:colOff>
      <xdr:row>52</xdr:row>
      <xdr:rowOff>189720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2920" y="8877240"/>
          <a:ext cx="2103840" cy="143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359280</xdr:colOff>
      <xdr:row>62</xdr:row>
      <xdr:rowOff>151920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000" y="10772640"/>
          <a:ext cx="2158920" cy="144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361440</xdr:colOff>
      <xdr:row>73</xdr:row>
      <xdr:rowOff>9000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2640" y="12754080"/>
          <a:ext cx="2170440" cy="145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322920</xdr:colOff>
      <xdr:row>82</xdr:row>
      <xdr:rowOff>137160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2920" y="14658840"/>
          <a:ext cx="2141640" cy="1432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164880</xdr:colOff>
      <xdr:row>31</xdr:row>
      <xdr:rowOff>84960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2440" y="3724200"/>
          <a:ext cx="1834200" cy="2561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Ernesto.ruting@brou.com.uy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B60" colorId="64" zoomScale="100" zoomScaleNormal="100" zoomScalePageLayoutView="100" workbookViewId="0">
      <selection pane="topLeft" activeCell="L53" activeCellId="0" sqref="L53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"/>
    <col collapsed="false" customWidth="true" hidden="false" outlineLevel="0" max="10" min="10" style="0" width="15.71"/>
    <col collapsed="false" customWidth="true" hidden="false" outlineLevel="0" max="11" min="11" style="0" width="3.7"/>
    <col collapsed="false" customWidth="true" hidden="false" outlineLevel="0" max="12" min="12" style="1" width="3.7"/>
    <col collapsed="false" customWidth="true" hidden="false" outlineLevel="0" max="13" min="13" style="0" width="15.71"/>
    <col collapsed="false" customWidth="true" hidden="false" outlineLevel="0" max="18" min="14" style="0" width="3.7"/>
    <col collapsed="false" customWidth="true" hidden="false" outlineLevel="0" max="19" min="19" style="0" width="5.7"/>
    <col collapsed="false" customWidth="true" hidden="false" outlineLevel="0" max="20" min="20" style="0" width="4.7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1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1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5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0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3</v>
      </c>
      <c r="R9" s="73" t="n">
        <f aca="false">IF('No modificar!!'!AJ4=2,'No modificar!!'!Z4,IF('No modificar!!'!AJ5=2,'No modificar!!'!Z5,IF('No modificar!!'!AJ6=2,'No modificar!!'!Z6,'No modificar!!'!Z7)))</f>
        <v>2</v>
      </c>
      <c r="S9" s="73" t="n">
        <f aca="false">IF('No modificar!!'!AJ4=2,'No modificar!!'!AA4,IF('No modificar!!'!AJ5=2,'No modificar!!'!AA5,IF('No modificar!!'!AJ6=2,'No modificar!!'!AA6,'No modificar!!'!AA7)))</f>
        <v>1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2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0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2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5</v>
      </c>
      <c r="S11" s="81" t="n">
        <f aca="false">IF('No modificar!!'!AJ4=0,'No modificar!!'!AA4,IF('No modificar!!'!AJ5=0,'No modificar!!'!AA5,IF('No modificar!!'!AJ6=0,'No modificar!!'!AA6,'No modificar!!'!AA7)))</f>
        <v>-4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1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0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0</v>
      </c>
      <c r="I18" s="93" t="n">
        <v>2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Portugal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7</v>
      </c>
      <c r="R18" s="67" t="n">
        <f aca="false">IF('No modificar!!'!AJ14=3,'No modificar!!'!Z14,IF('No modificar!!'!AJ15=3,'No modificar!!'!Z15,IF('No modificar!!'!AJ16=3,'No modificar!!'!Z16,'No modificar!!'!Z17)))</f>
        <v>0</v>
      </c>
      <c r="S18" s="67" t="n">
        <f aca="false">IF('No modificar!!'!AJ14=3,'No modificar!!'!AA14,IF('No modificar!!'!AJ15=3,'No modificar!!'!AA15,IF('No modificar!!'!AJ16=3,'No modificar!!'!AA16,'No modificar!!'!AA17)))</f>
        <v>7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España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3</v>
      </c>
      <c r="R19" s="73" t="n">
        <f aca="false">IF('No modificar!!'!AJ14=2,'No modificar!!'!Z14,IF('No modificar!!'!AJ15=2,'No modificar!!'!Z15,IF('No modificar!!'!AJ16=2,'No modificar!!'!Z16,'No modificar!!'!Z17)))</f>
        <v>1</v>
      </c>
      <c r="S19" s="73" t="n">
        <f aca="false">IF('No modificar!!'!AJ14=2,'No modificar!!'!AA14,IF('No modificar!!'!AJ15=2,'No modificar!!'!AA15,IF('No modificar!!'!AJ16=2,'No modificar!!'!AA16,'No modificar!!'!AA17)))</f>
        <v>2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2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2</v>
      </c>
      <c r="R20" s="76" t="n">
        <f aca="false">IF('No modificar!!'!AJ14=1,'No modificar!!'!Z14,IF('No modificar!!'!AJ15=1,'No modificar!!'!Z15,IF('No modificar!!'!AJ16=1,'No modificar!!'!Z16,'No modificar!!'!Z17)))</f>
        <v>5</v>
      </c>
      <c r="S20" s="76" t="n">
        <f aca="false">IF('No modificar!!'!AJ14=1,'No modificar!!'!AA14,IF('No modificar!!'!AJ15=1,'No modificar!!'!AA15,IF('No modificar!!'!AJ16=1,'No modificar!!'!AA16,'No modificar!!'!AA17)))</f>
        <v>-3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3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6</v>
      </c>
      <c r="S21" s="81" t="n">
        <f aca="false">IF('No modificar!!'!AJ14=0,'No modificar!!'!AA14,IF('No modificar!!'!AJ15=0,'No modificar!!'!AA15,IF('No modificar!!'!AJ16=0,'No modificar!!'!AA16,'No modificar!!'!AA17)))</f>
        <v>-6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1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0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3</v>
      </c>
      <c r="S28" s="67" t="n">
        <f aca="false">IF('No modificar!!'!AJ24=3,'No modificar!!'!AA24,IF('No modificar!!'!AJ25=3,'No modificar!!'!AA25,IF('No modificar!!'!AJ26=3,'No modificar!!'!AA26,'No modificar!!'!AA27)))</f>
        <v>4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Dinamarca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3</v>
      </c>
      <c r="R29" s="73" t="n">
        <f aca="false">IF('No modificar!!'!AJ24=2,'No modificar!!'!Z24,IF('No modificar!!'!AJ25=2,'No modificar!!'!Z25,IF('No modificar!!'!AJ26=2,'No modificar!!'!Z26,'No modificar!!'!Z27)))</f>
        <v>2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0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Perú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1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1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5</v>
      </c>
      <c r="S31" s="81" t="n">
        <f aca="false">IF('No modificar!!'!AJ24=0,'No modificar!!'!AA24,IF('No modificar!!'!AJ25=0,'No modificar!!'!AA25,IF('No modificar!!'!AJ26=0,'No modificar!!'!AA26,'No modificar!!'!AA27)))</f>
        <v>-3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1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6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4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1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1</v>
      </c>
      <c r="P39" s="73" t="n">
        <f aca="false">IF('No modificar!!'!AJ34=2,'No modificar!!'!X34,IF('No modificar!!'!AJ35=2,'No modificar!!'!X35,IF('No modificar!!'!AJ36=2,'No modificar!!'!X36,'No modificar!!'!X37)))</f>
        <v>0</v>
      </c>
      <c r="Q39" s="73" t="n">
        <f aca="false">IF('No modificar!!'!AJ34=2,'No modificar!!'!Y34,IF('No modificar!!'!AJ35=2,'No modificar!!'!Y35,IF('No modificar!!'!AJ36=2,'No modificar!!'!Y36,'No modificar!!'!Y37)))</f>
        <v>5</v>
      </c>
      <c r="R39" s="73" t="n">
        <f aca="false">IF('No modificar!!'!AJ34=2,'No modificar!!'!Z34,IF('No modificar!!'!AJ35=2,'No modificar!!'!Z35,IF('No modificar!!'!AJ36=2,'No modificar!!'!Z36,'No modificar!!'!Z37)))</f>
        <v>2</v>
      </c>
      <c r="S39" s="73" t="n">
        <f aca="false">IF('No modificar!!'!AJ34=2,'No modificar!!'!AA34,IF('No modificar!!'!AJ35=2,'No modificar!!'!AA35,IF('No modificar!!'!AJ36=2,'No modificar!!'!AA36,'No modificar!!'!AA37)))</f>
        <v>3</v>
      </c>
      <c r="T39" s="71" t="n">
        <f aca="false">IF('No modificar!!'!AJ34=2,'No modificar!!'!AB34,IF('No modificar!!'!AJ35=2,'No modificar!!'!AB35,IF('No modificar!!'!AJ36=2,'No modificar!!'!AB36,'No modificar!!'!AB37)))</f>
        <v>7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1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1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3</v>
      </c>
      <c r="R40" s="76" t="n">
        <f aca="false">IF('No modificar!!'!AJ34=1,'No modificar!!'!Z34,IF('No modificar!!'!AJ35=1,'No modificar!!'!Z35,IF('No modificar!!'!AJ36=1,'No modificar!!'!Z36,'No modificar!!'!Z37)))</f>
        <v>5</v>
      </c>
      <c r="S40" s="76" t="n">
        <f aca="false">IF('No modificar!!'!AJ34=1,'No modificar!!'!AA34,IF('No modificar!!'!AJ35=1,'No modificar!!'!AA35,IF('No modificar!!'!AJ36=1,'No modificar!!'!AA36,'No modificar!!'!AA37)))</f>
        <v>-2</v>
      </c>
      <c r="T40" s="74" t="n">
        <f aca="false">IF('No modificar!!'!AJ34=1,'No modificar!!'!AB34,IF('No modificar!!'!AJ35=1,'No modificar!!'!AB35,IF('No modificar!!'!AJ36=1,'No modificar!!'!AB36,'No modificar!!'!AB37)))</f>
        <v>1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2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6</v>
      </c>
      <c r="S41" s="81" t="n">
        <f aca="false">IF('No modificar!!'!AJ34=0,'No modificar!!'!AA34,IF('No modificar!!'!AJ35=0,'No modificar!!'!AA35,IF('No modificar!!'!AJ36=0,'No modificar!!'!AA36,'No modificar!!'!AA37)))</f>
        <v>-5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1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0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9</v>
      </c>
      <c r="R48" s="67" t="n">
        <f aca="false">IF('No modificar!!'!AJ44=3,'No modificar!!'!Z44,IF('No modificar!!'!AJ45=3,'No modificar!!'!Z45,IF('No modificar!!'!AJ46=3,'No modificar!!'!Z46,'No modificar!!'!Z47)))</f>
        <v>2</v>
      </c>
      <c r="S48" s="67" t="n">
        <f aca="false">IF('No modificar!!'!AJ44=3,'No modificar!!'!AA44,IF('No modificar!!'!AJ45=3,'No modificar!!'!AA45,IF('No modificar!!'!AJ46=3,'No modificar!!'!AA46,'No modificar!!'!AA47)))</f>
        <v>7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3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5</v>
      </c>
      <c r="R49" s="73" t="n">
        <f aca="false">IF('No modificar!!'!AJ44=2,'No modificar!!'!Z44,IF('No modificar!!'!AJ45=2,'No modificar!!'!Z45,IF('No modificar!!'!AJ46=2,'No modificar!!'!Z46,'No modificar!!'!Z47)))</f>
        <v>5</v>
      </c>
      <c r="S49" s="73" t="n">
        <f aca="false">IF('No modificar!!'!AJ44=2,'No modificar!!'!AA44,IF('No modificar!!'!AJ45=2,'No modificar!!'!AA45,IF('No modificar!!'!AJ46=2,'No modificar!!'!AA46,'No modificar!!'!AA47)))</f>
        <v>0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2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Serbia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-3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6</v>
      </c>
      <c r="S51" s="81" t="n">
        <f aca="false">IF('No modificar!!'!AJ44=0,'No modificar!!'!AA44,IF('No modificar!!'!AJ45=0,'No modificar!!'!AA45,IF('No modificar!!'!AJ46=0,'No modificar!!'!AA46,'No modificar!!'!AA47)))</f>
        <v>-4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2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0</v>
      </c>
      <c r="J57" s="89" t="s">
        <v>119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120</v>
      </c>
      <c r="E58" s="42"/>
      <c r="F58" s="52" t="s">
        <v>121</v>
      </c>
      <c r="G58" s="75" t="str">
        <f aca="false">D60</f>
        <v>Suecia</v>
      </c>
      <c r="H58" s="92" t="n">
        <v>1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2</v>
      </c>
      <c r="O58" s="67" t="n">
        <f aca="false">IF('No modificar!!'!AJ54=3,'No modificar!!'!W54,IF('No modificar!!'!AJ55=3,'No modificar!!'!W55,IF('No modificar!!'!AJ56=3,'No modificar!!'!W56,'No modificar!!'!W57)))</f>
        <v>1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7</v>
      </c>
      <c r="R58" s="67" t="n">
        <f aca="false">IF('No modificar!!'!AJ54=3,'No modificar!!'!Z54,IF('No modificar!!'!AJ55=3,'No modificar!!'!Z55,IF('No modificar!!'!AJ56=3,'No modificar!!'!Z56,'No modificar!!'!Z57)))</f>
        <v>2</v>
      </c>
      <c r="S58" s="67" t="n">
        <f aca="false">IF('No modificar!!'!AJ54=3,'No modificar!!'!AA54,IF('No modificar!!'!AJ55=3,'No modificar!!'!AA55,IF('No modificar!!'!AJ56=3,'No modificar!!'!AA56,'No modificar!!'!AA57)))</f>
        <v>5</v>
      </c>
      <c r="T58" s="65" t="n">
        <f aca="false">IF('No modificar!!'!AJ54=3,'No modificar!!'!AB54,IF('No modificar!!'!AJ55=3,'No modificar!!'!AB55,IF('No modificar!!'!AJ56=3,'No modificar!!'!AB56,'No modificar!!'!AB57)))</f>
        <v>7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122</v>
      </c>
      <c r="E59" s="42"/>
      <c r="F59" s="52" t="s">
        <v>123</v>
      </c>
      <c r="G59" s="75" t="str">
        <f aca="false">D58</f>
        <v>Alemania</v>
      </c>
      <c r="H59" s="92" t="n">
        <v>2</v>
      </c>
      <c r="I59" s="93" t="n">
        <v>2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Suecia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2</v>
      </c>
      <c r="P59" s="73" t="n">
        <f aca="false">IF('No modificar!!'!AJ54=2,'No modificar!!'!X54,IF('No modificar!!'!AJ55=2,'No modificar!!'!X55,IF('No modificar!!'!AJ56=2,'No modificar!!'!X56,'No modificar!!'!X57)))</f>
        <v>0</v>
      </c>
      <c r="Q59" s="73" t="n">
        <f aca="false">IF('No modificar!!'!AJ54=2,'No modificar!!'!Y54,IF('No modificar!!'!AJ55=2,'No modificar!!'!Y55,IF('No modificar!!'!AJ56=2,'No modificar!!'!Y56,'No modificar!!'!Y57)))</f>
        <v>3</v>
      </c>
      <c r="R59" s="73" t="n">
        <f aca="false">IF('No modificar!!'!AJ54=2,'No modificar!!'!Z54,IF('No modificar!!'!AJ55=2,'No modificar!!'!Z55,IF('No modificar!!'!AJ56=2,'No modificar!!'!Z56,'No modificar!!'!Z57)))</f>
        <v>2</v>
      </c>
      <c r="S59" s="73" t="n">
        <f aca="false">IF('No modificar!!'!AJ54=2,'No modificar!!'!AA54,IF('No modificar!!'!AJ55=2,'No modificar!!'!AA55,IF('No modificar!!'!AJ56=2,'No modificar!!'!AA56,'No modificar!!'!AA57)))</f>
        <v>1</v>
      </c>
      <c r="T59" s="71" t="n">
        <f aca="false">IF('No modificar!!'!AJ54=2,'No modificar!!'!AB54,IF('No modificar!!'!AJ55=2,'No modificar!!'!AB55,IF('No modificar!!'!AJ56=2,'No modificar!!'!AB56,'No modificar!!'!AB57)))</f>
        <v>5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124</v>
      </c>
      <c r="E60" s="42"/>
      <c r="F60" s="52" t="s">
        <v>125</v>
      </c>
      <c r="G60" s="75" t="str">
        <f aca="false">D59</f>
        <v>México</v>
      </c>
      <c r="H60" s="92" t="n">
        <v>2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Mexico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2</v>
      </c>
      <c r="R60" s="76" t="n">
        <f aca="false">IF('No modificar!!'!AJ54=1,'No modificar!!'!Z54,IF('No modificar!!'!AJ55=1,'No modificar!!'!Z55,IF('No modificar!!'!AJ56=1,'No modificar!!'!Z56,'No modificar!!'!Z57)))</f>
        <v>3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4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126</v>
      </c>
      <c r="E61" s="42"/>
      <c r="F61" s="52" t="s">
        <v>127</v>
      </c>
      <c r="G61" s="75" t="str">
        <f aca="false">D58</f>
        <v>Alemania</v>
      </c>
      <c r="H61" s="92" t="n">
        <v>3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6</v>
      </c>
      <c r="S61" s="81" t="n">
        <f aca="false">IF('No modificar!!'!AJ54=0,'No modificar!!'!AA54,IF('No modificar!!'!AJ55=0,'No modificar!!'!AA55,IF('No modificar!!'!AJ56=0,'No modificar!!'!AA56,'No modificar!!'!AA57)))</f>
        <v>-5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128</v>
      </c>
      <c r="G62" s="80" t="str">
        <f aca="false">D59</f>
        <v>México</v>
      </c>
      <c r="H62" s="95" t="n">
        <v>0</v>
      </c>
      <c r="I62" s="96" t="n">
        <v>0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129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130</v>
      </c>
      <c r="G67" s="86" t="str">
        <f aca="false">D68</f>
        <v>Bélgica</v>
      </c>
      <c r="H67" s="87" t="n">
        <v>4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131</v>
      </c>
      <c r="E68" s="42"/>
      <c r="F68" s="52" t="s">
        <v>132</v>
      </c>
      <c r="G68" s="75" t="str">
        <f aca="false">D70</f>
        <v>Túnez</v>
      </c>
      <c r="H68" s="92" t="n">
        <v>0</v>
      </c>
      <c r="I68" s="93" t="n">
        <v>3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8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7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133</v>
      </c>
      <c r="E69" s="42"/>
      <c r="F69" s="52" t="s">
        <v>134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5</v>
      </c>
      <c r="R69" s="73" t="n">
        <f aca="false">IF('No modificar!!'!AJ64=2,'No modificar!!'!Z64,IF('No modificar!!'!AJ65=2,'No modificar!!'!Z65,IF('No modificar!!'!AJ66=2,'No modificar!!'!Z66,'No modificar!!'!Z67)))</f>
        <v>2</v>
      </c>
      <c r="S69" s="73" t="n">
        <f aca="false">IF('No modificar!!'!AJ64=2,'No modificar!!'!AA64,IF('No modificar!!'!AJ65=2,'No modificar!!'!AA65,IF('No modificar!!'!AJ66=2,'No modificar!!'!AA66,'No modificar!!'!AA67)))</f>
        <v>3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135</v>
      </c>
      <c r="E70" s="42"/>
      <c r="F70" s="52" t="s">
        <v>136</v>
      </c>
      <c r="G70" s="75" t="str">
        <f aca="false">D69</f>
        <v>Panamá</v>
      </c>
      <c r="H70" s="92" t="n">
        <v>0</v>
      </c>
      <c r="I70" s="93" t="n">
        <v>1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1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2</v>
      </c>
      <c r="R70" s="76" t="n">
        <f aca="false">IF('No modificar!!'!AJ64=1,'No modificar!!'!Z64,IF('No modificar!!'!AJ65=1,'No modificar!!'!Z65,IF('No modificar!!'!AJ66=1,'No modificar!!'!Z66,'No modificar!!'!Z67)))</f>
        <v>7</v>
      </c>
      <c r="S70" s="76" t="n">
        <f aca="false">IF('No modificar!!'!AJ64=1,'No modificar!!'!AA64,IF('No modificar!!'!AJ65=1,'No modificar!!'!AA65,IF('No modificar!!'!AJ66=1,'No modificar!!'!AA66,'No modificar!!'!AA67)))</f>
        <v>-5</v>
      </c>
      <c r="T70" s="74" t="n">
        <f aca="false">IF('No modificar!!'!AJ64=1,'No modificar!!'!AB64,IF('No modificar!!'!AJ65=1,'No modificar!!'!AB65,IF('No modificar!!'!AJ66=1,'No modificar!!'!AB66,'No modificar!!'!AB67)))</f>
        <v>1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137</v>
      </c>
      <c r="E71" s="42"/>
      <c r="F71" s="52" t="s">
        <v>138</v>
      </c>
      <c r="G71" s="75" t="str">
        <f aca="false">D68</f>
        <v>Bélgica</v>
      </c>
      <c r="H71" s="92" t="n">
        <v>2</v>
      </c>
      <c r="I71" s="93" t="n">
        <v>1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2</v>
      </c>
      <c r="R71" s="81" t="n">
        <f aca="false">IF('No modificar!!'!AJ64=0,'No modificar!!'!Z64,IF('No modificar!!'!AJ65=0,'No modificar!!'!Z65,IF('No modificar!!'!AJ66=0,'No modificar!!'!Z66,'No modificar!!'!Z67)))</f>
        <v>7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139</v>
      </c>
      <c r="G72" s="80" t="str">
        <f aca="false">D69</f>
        <v>Panamá</v>
      </c>
      <c r="H72" s="95" t="n">
        <v>2</v>
      </c>
      <c r="I72" s="96" t="n">
        <v>2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140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141</v>
      </c>
      <c r="G77" s="86" t="str">
        <f aca="false">D78</f>
        <v>Polonia</v>
      </c>
      <c r="H77" s="87" t="n">
        <v>2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142</v>
      </c>
      <c r="E78" s="42"/>
      <c r="F78" s="52" t="s">
        <v>143</v>
      </c>
      <c r="G78" s="75" t="str">
        <f aca="false">D80</f>
        <v>Colombia</v>
      </c>
      <c r="H78" s="92" t="n">
        <v>2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5</v>
      </c>
      <c r="R78" s="67" t="n">
        <f aca="false">IF('No modificar!!'!AJ74=3,'No modificar!!'!Z74,IF('No modificar!!'!AJ75=3,'No modificar!!'!Z75,IF('No modificar!!'!AJ76=3,'No modificar!!'!Z76,'No modificar!!'!Z77)))</f>
        <v>2</v>
      </c>
      <c r="S78" s="67" t="n">
        <f aca="false">IF('No modificar!!'!AJ74=3,'No modificar!!'!AA74,IF('No modificar!!'!AJ75=3,'No modificar!!'!AA75,IF('No modificar!!'!AJ76=3,'No modificar!!'!AA76,'No modificar!!'!AA77)))</f>
        <v>3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144</v>
      </c>
      <c r="E79" s="42"/>
      <c r="F79" s="52" t="s">
        <v>145</v>
      </c>
      <c r="G79" s="75" t="str">
        <f aca="false">D78</f>
        <v>Polonia</v>
      </c>
      <c r="H79" s="92" t="n">
        <v>1</v>
      </c>
      <c r="I79" s="93" t="n">
        <v>1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Polonia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5</v>
      </c>
      <c r="R79" s="73" t="n">
        <f aca="false">IF('No modificar!!'!AJ74=2,'No modificar!!'!Z74,IF('No modificar!!'!AJ75=2,'No modificar!!'!Z75,IF('No modificar!!'!AJ76=2,'No modificar!!'!Z76,'No modificar!!'!Z77)))</f>
        <v>3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7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146</v>
      </c>
      <c r="E80" s="42"/>
      <c r="F80" s="52" t="s">
        <v>147</v>
      </c>
      <c r="G80" s="75" t="str">
        <f aca="false">D79</f>
        <v>Senegal</v>
      </c>
      <c r="H80" s="92" t="n">
        <v>0</v>
      </c>
      <c r="I80" s="93" t="n">
        <v>1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Japón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4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148</v>
      </c>
      <c r="E81" s="42"/>
      <c r="F81" s="52" t="s">
        <v>149</v>
      </c>
      <c r="G81" s="75" t="str">
        <f aca="false">D78</f>
        <v>Polonia</v>
      </c>
      <c r="H81" s="92" t="n">
        <v>2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Senegal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1</v>
      </c>
      <c r="R81" s="81" t="n">
        <f aca="false">IF('No modificar!!'!AJ74=0,'No modificar!!'!Z74,IF('No modificar!!'!AJ75=0,'No modificar!!'!Z75,IF('No modificar!!'!AJ76=0,'No modificar!!'!Z76,'No modificar!!'!Z77)))</f>
        <v>5</v>
      </c>
      <c r="S81" s="81" t="n">
        <f aca="false">IF('No modificar!!'!AJ74=0,'No modificar!!'!AA74,IF('No modificar!!'!AJ75=0,'No modificar!!'!AA75,IF('No modificar!!'!AJ76=0,'No modificar!!'!AA76,'No modificar!!'!AA77)))</f>
        <v>-4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150</v>
      </c>
      <c r="G82" s="80" t="str">
        <f aca="false">D79</f>
        <v>Senegal</v>
      </c>
      <c r="H82" s="95" t="n">
        <v>0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0"/>
      <c r="C84" s="0"/>
      <c r="D84" s="0"/>
      <c r="E84" s="0"/>
      <c r="F84" s="0"/>
      <c r="G84" s="0"/>
      <c r="H84" s="0"/>
      <c r="I84" s="0"/>
      <c r="J84" s="0"/>
      <c r="K84" s="0"/>
      <c r="L84" s="1"/>
      <c r="M84" s="0"/>
      <c r="N84" s="0"/>
      <c r="O84" s="0"/>
      <c r="P84" s="0"/>
      <c r="Q84" s="0"/>
      <c r="R84" s="0"/>
      <c r="S84" s="0"/>
      <c r="T84" s="0"/>
      <c r="U84" s="12"/>
      <c r="V84" s="0"/>
      <c r="W84" s="0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AE91" s="31"/>
      <c r="AF91" s="31"/>
      <c r="AG91" s="31"/>
      <c r="AH91" s="31"/>
      <c r="AI91" s="31"/>
    </row>
    <row r="92" customFormat="false" ht="15" hidden="false" customHeight="false" outlineLevel="0" collapsed="false">
      <c r="AE92" s="31"/>
      <c r="AF92" s="31"/>
      <c r="AG92" s="31"/>
      <c r="AH92" s="31"/>
      <c r="AI92" s="31"/>
    </row>
    <row r="93" customFormat="false" ht="15" hidden="false" customHeight="false" outlineLevel="0" collapsed="false">
      <c r="AE93" s="31"/>
      <c r="AF93" s="31"/>
      <c r="AG93" s="31"/>
      <c r="AH93" s="31"/>
      <c r="AI93" s="31"/>
    </row>
    <row r="94" customFormat="false" ht="15" hidden="false" customHeight="false" outlineLevel="0" collapsed="false">
      <c r="AE94" s="31"/>
      <c r="AF94" s="31"/>
      <c r="AG94" s="31"/>
      <c r="AH94" s="31"/>
      <c r="AI94" s="31"/>
    </row>
    <row r="95" customFormat="false" ht="15" hidden="false" customHeight="false" outlineLevel="0" collapsed="false">
      <c r="AE95" s="31"/>
      <c r="AF95" s="31"/>
      <c r="AG95" s="31"/>
      <c r="AH95" s="31"/>
      <c r="AI95" s="31"/>
    </row>
    <row r="96" customFormat="false" ht="15" hidden="false" customHeight="false" outlineLevel="0" collapsed="false">
      <c r="AE96" s="31"/>
      <c r="AF96" s="31"/>
      <c r="AG96" s="31"/>
      <c r="AH96" s="31"/>
      <c r="AI96" s="31"/>
    </row>
    <row r="97" customFormat="false" ht="15" hidden="false" customHeight="false" outlineLevel="0" collapsed="false">
      <c r="AE97" s="31"/>
      <c r="AF97" s="31"/>
      <c r="AG97" s="31"/>
      <c r="AH97" s="31"/>
      <c r="AI97" s="31"/>
    </row>
    <row r="98" customFormat="false" ht="15" hidden="false" customHeight="false" outlineLevel="0" collapsed="false">
      <c r="AE98" s="31"/>
      <c r="AF98" s="31"/>
      <c r="AG98" s="31"/>
      <c r="AH98" s="31"/>
      <c r="AI98" s="31"/>
    </row>
    <row r="99" customFormat="false" ht="15" hidden="false" customHeight="false" outlineLevel="0" collapsed="false">
      <c r="AE99" s="31"/>
      <c r="AF99" s="31"/>
      <c r="AG99" s="31"/>
      <c r="AH99" s="31"/>
      <c r="AI99" s="31"/>
    </row>
    <row r="100" customFormat="false" ht="15" hidden="false" customHeight="false" outlineLevel="0" collapsed="false"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Ernesto.ruting@brou.com.u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5" width="3.7"/>
    <col collapsed="false" customWidth="true" hidden="false" outlineLevel="0" max="3" min="3" style="105" width="10.43"/>
    <col collapsed="false" customWidth="true" hidden="false" outlineLevel="0" max="4" min="4" style="105" width="13.14"/>
    <col collapsed="false" customWidth="true" hidden="false" outlineLevel="0" max="6" min="5" style="105" width="3.7"/>
    <col collapsed="false" customWidth="true" hidden="false" outlineLevel="0" max="7" min="7" style="1" width="17.57"/>
    <col collapsed="false" customWidth="true" hidden="false" outlineLevel="0" max="8" min="8" style="1" width="3.7"/>
    <col collapsed="false" customWidth="true" hidden="false" outlineLevel="0" max="9" min="9" style="105" width="3.7"/>
    <col collapsed="false" customWidth="true" hidden="false" outlineLevel="0" max="10" min="10" style="1" width="18.71"/>
    <col collapsed="false" customWidth="true" hidden="false" outlineLevel="0" max="11" min="11" style="1" width="3.7"/>
    <col collapsed="false" customWidth="true" hidden="false" outlineLevel="0" max="12" min="12" style="105" width="7.43"/>
    <col collapsed="false" customWidth="true" hidden="false" outlineLevel="0" max="13" min="13" style="1" width="16.71"/>
    <col collapsed="false" customWidth="true" hidden="false" outlineLevel="0" max="14" min="14" style="1" width="3.7"/>
    <col collapsed="false" customWidth="true" hidden="false" outlineLevel="0" max="15" min="15" style="105" width="3.7"/>
    <col collapsed="false" customWidth="true" hidden="false" outlineLevel="0" max="16" min="16" style="1" width="15.71"/>
    <col collapsed="false" customWidth="true" hidden="false" outlineLevel="0" max="17" min="17" style="1" width="3.7"/>
    <col collapsed="false" customWidth="true" hidden="false" outlineLevel="0" max="18" min="18" style="105" width="3.7"/>
    <col collapsed="false" customWidth="true" hidden="false" outlineLevel="0" max="19" min="19" style="1" width="15.71"/>
    <col collapsed="false" customWidth="true" hidden="false" outlineLevel="0" max="20" min="20" style="105" width="3.7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6" t="s">
        <v>151</v>
      </c>
      <c r="D3" s="106"/>
      <c r="E3" s="106"/>
      <c r="F3" s="10"/>
      <c r="G3" s="107" t="s">
        <v>152</v>
      </c>
      <c r="H3" s="107"/>
      <c r="I3" s="108"/>
      <c r="J3" s="106" t="s">
        <v>153</v>
      </c>
      <c r="K3" s="106"/>
      <c r="L3" s="108"/>
      <c r="M3" s="10"/>
      <c r="N3" s="10"/>
      <c r="O3" s="10"/>
      <c r="P3" s="10"/>
      <c r="Q3" s="11"/>
      <c r="R3" s="109"/>
      <c r="S3" s="109"/>
      <c r="T3" s="109"/>
      <c r="U3" s="109"/>
      <c r="V3" s="109"/>
      <c r="W3" s="109"/>
      <c r="X3" s="109"/>
      <c r="Y3" s="109"/>
      <c r="Z3" s="109"/>
      <c r="AA3" s="110"/>
      <c r="AB3" s="111"/>
      <c r="AC3" s="111"/>
      <c r="AD3" s="60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2" t="s">
        <v>154</v>
      </c>
      <c r="D6" s="112"/>
      <c r="E6" s="112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3" t="s">
        <v>155</v>
      </c>
      <c r="D7" s="114" t="str">
        <f aca="false">IF(AND('Fase de grupos'!T8='Fase de grupos'!T9,'Fase de grupos'!S8='Fase de grupos'!S9,'Fase de grupos'!Q8='Fase de grupos'!Q9),"Manualmente",'Fase de grupos'!M8)</f>
        <v>Uruguay</v>
      </c>
      <c r="E7" s="115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3" t="s">
        <v>156</v>
      </c>
      <c r="D8" s="114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15" t="n">
        <v>2</v>
      </c>
      <c r="F8" s="10"/>
      <c r="G8" s="114" t="str">
        <f aca="false">IF(E7&gt;E8,D7,IF(E8&gt;E7,D8,"Manualmente"))</f>
        <v>España</v>
      </c>
      <c r="H8" s="114" t="n">
        <v>0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2" t="s">
        <v>157</v>
      </c>
      <c r="D9" s="112"/>
      <c r="E9" s="112"/>
      <c r="F9" s="10"/>
      <c r="G9" s="112" t="n">
        <v>1</v>
      </c>
      <c r="H9" s="112"/>
      <c r="I9" s="10"/>
      <c r="J9" s="114" t="str">
        <f aca="false">IF(H8&gt;H10,G8,IF(H10&gt;H8,G10,"Manualmente"))</f>
        <v>Francia</v>
      </c>
      <c r="K9" s="114" t="n">
        <v>2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3" t="s">
        <v>158</v>
      </c>
      <c r="D10" s="114" t="str">
        <f aca="false">IF(AND('Fase de grupos'!T28='Fase de grupos'!T29,'Fase de grupos'!S28='Fase de grupos'!S29,'Fase de grupos'!Q28='Fase de grupos'!Q29),"Manualmente",'Fase de grupos'!M28)</f>
        <v>Francia</v>
      </c>
      <c r="E10" s="115" t="n">
        <v>2</v>
      </c>
      <c r="F10" s="10"/>
      <c r="G10" s="114" t="str">
        <f aca="false">IF(E10&gt;E11,D10,IF(E11&gt;E10,D11,"Manualmente"))</f>
        <v>Francia</v>
      </c>
      <c r="H10" s="114" t="n">
        <v>2</v>
      </c>
      <c r="I10" s="10"/>
      <c r="J10" s="10"/>
      <c r="K10" s="10"/>
      <c r="L10" s="10"/>
      <c r="M10" s="107" t="s">
        <v>159</v>
      </c>
      <c r="N10" s="107"/>
      <c r="O10" s="10"/>
      <c r="P10" s="105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3" t="s">
        <v>160</v>
      </c>
      <c r="D11" s="114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5" t="n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5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16" t="s">
        <v>161</v>
      </c>
      <c r="K12" s="116"/>
      <c r="L12" s="10"/>
      <c r="M12" s="117" t="str">
        <f aca="false">IF(K9&gt;K16,J9,IF(K16&gt;K9,J16,"Manualmente"))</f>
        <v>Bélgica</v>
      </c>
      <c r="N12" s="19" t="n">
        <v>1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2" t="s">
        <v>163</v>
      </c>
      <c r="D13" s="112"/>
      <c r="E13" s="112"/>
      <c r="F13" s="10"/>
      <c r="G13" s="10"/>
      <c r="H13" s="10"/>
      <c r="I13" s="10"/>
      <c r="J13" s="10"/>
      <c r="K13" s="108"/>
      <c r="L13" s="10"/>
      <c r="M13" s="116" t="s">
        <v>164</v>
      </c>
      <c r="N13" s="116"/>
      <c r="O13" s="10"/>
      <c r="P13" s="117" t="str">
        <f aca="false">IF(N12&gt;N14,M12,IF(N14&gt;N12,M14,"Manualmente"))</f>
        <v>Bélgica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3" t="s">
        <v>165</v>
      </c>
      <c r="D14" s="114" t="str">
        <f aca="false">IF(AND('Fase de grupos'!T48='Fase de grupos'!T49,'Fase de grupos'!S48='Fase de grupos'!S49,'Fase de grupos'!Q48='Fase de grupos'!Q49),"Manualmente",'Fase de grupos'!M48)</f>
        <v>Brasil</v>
      </c>
      <c r="E14" s="115" t="n">
        <v>2</v>
      </c>
      <c r="F14" s="10"/>
      <c r="G14" s="10"/>
      <c r="H14" s="10"/>
      <c r="I14" s="10"/>
      <c r="J14" s="10"/>
      <c r="K14" s="10"/>
      <c r="L14" s="10"/>
      <c r="M14" s="117" t="str">
        <f aca="false">IF(K23&gt;K30,J23,IF(K30&gt;K23,J30,"Manualmente"))</f>
        <v>Alemania</v>
      </c>
      <c r="N14" s="117" t="n">
        <v>0</v>
      </c>
      <c r="O14" s="10"/>
      <c r="P14" s="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3" t="s">
        <v>166</v>
      </c>
      <c r="D15" s="114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15" t="n">
        <v>0</v>
      </c>
      <c r="F15" s="10"/>
      <c r="G15" s="114" t="str">
        <f aca="false">IF(E14&gt;E15,D14,IF(E15&gt;E14,D15,"Manualmente"))</f>
        <v>Brasil</v>
      </c>
      <c r="H15" s="114" t="n">
        <v>2</v>
      </c>
      <c r="I15" s="10"/>
      <c r="J15" s="10"/>
      <c r="K15" s="10"/>
      <c r="L15" s="10"/>
      <c r="M15" s="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2" t="s">
        <v>167</v>
      </c>
      <c r="D16" s="112"/>
      <c r="E16" s="112"/>
      <c r="F16" s="10"/>
      <c r="G16" s="112" t="s">
        <v>168</v>
      </c>
      <c r="H16" s="112"/>
      <c r="I16" s="10"/>
      <c r="J16" s="114" t="str">
        <f aca="false">IF(H15&gt;H17,G15,IF(H17&gt;H15,G17,"Manualmente"))</f>
        <v>Bélgica</v>
      </c>
      <c r="K16" s="114" t="n">
        <v>3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3" t="s">
        <v>170</v>
      </c>
      <c r="D17" s="114" t="str">
        <f aca="false">IF(AND('Fase de grupos'!T68='Fase de grupos'!T69,'Fase de grupos'!S68='Fase de grupos'!S69,'Fase de grupos'!Q68='Fase de grupos'!Q69),"Manualmente",'Fase de grupos'!M68)</f>
        <v>Bélgica</v>
      </c>
      <c r="E17" s="115" t="n">
        <v>2</v>
      </c>
      <c r="F17" s="10"/>
      <c r="G17" s="114" t="str">
        <f aca="false">IF(E17&gt;E18,D17,IF(E18&gt;E17,D18,"Manualmente"))</f>
        <v>Bélgica</v>
      </c>
      <c r="H17" s="114" t="n">
        <v>3</v>
      </c>
      <c r="I17" s="10"/>
      <c r="J17" s="10"/>
      <c r="K17" s="10"/>
      <c r="L17" s="10"/>
      <c r="M17" s="10"/>
      <c r="N17" s="10"/>
      <c r="O17" s="10"/>
      <c r="P17" s="117" t="s">
        <v>171</v>
      </c>
      <c r="Q17" s="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3" t="s">
        <v>172</v>
      </c>
      <c r="D18" s="114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15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5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2" t="s">
        <v>173</v>
      </c>
      <c r="D20" s="112"/>
      <c r="E20" s="112"/>
      <c r="F20" s="10"/>
      <c r="G20" s="10"/>
      <c r="H20" s="10"/>
      <c r="I20" s="10"/>
      <c r="J20" s="10"/>
      <c r="K20" s="10"/>
      <c r="L20" s="10"/>
      <c r="M20" s="106" t="s">
        <v>174</v>
      </c>
      <c r="N20" s="106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3" t="s">
        <v>175</v>
      </c>
      <c r="D21" s="114" t="str">
        <f aca="false">IF(AND('Fase de grupos'!T18='Fase de grupos'!T19,'Fase de grupos'!S18='Fase de grupos'!S19,'Fase de grupos'!Q18='Fase de grupos'!Q19),"Manualmente",'Fase de grupos'!M18)</f>
        <v>Portugal</v>
      </c>
      <c r="E21" s="115" t="n">
        <v>3</v>
      </c>
      <c r="F21" s="10"/>
      <c r="G21" s="10"/>
      <c r="H21" s="10"/>
      <c r="I21" s="10"/>
      <c r="J21" s="10"/>
      <c r="K21" s="108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3" t="s">
        <v>176</v>
      </c>
      <c r="D22" s="114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5" t="n">
        <v>1</v>
      </c>
      <c r="F22" s="10"/>
      <c r="G22" s="114" t="str">
        <f aca="false">IF(E21&gt;E22,D21,IF(E22&gt;E21,D22,"Manualmente"))</f>
        <v>Portugal</v>
      </c>
      <c r="H22" s="114" t="n">
        <v>1</v>
      </c>
      <c r="I22" s="10"/>
      <c r="J22" s="10"/>
      <c r="K22" s="10"/>
      <c r="L22" s="10"/>
      <c r="M22" s="117" t="s">
        <v>87</v>
      </c>
      <c r="N22" s="19" t="n">
        <v>2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2" t="s">
        <v>177</v>
      </c>
      <c r="D23" s="112"/>
      <c r="E23" s="112"/>
      <c r="F23" s="10"/>
      <c r="G23" s="112" t="n">
        <v>0</v>
      </c>
      <c r="H23" s="112"/>
      <c r="I23" s="10"/>
      <c r="J23" s="114" t="str">
        <f aca="false">IF(H22&gt;H24,G22,IF(H24&gt;H22,G24,"Manualmente"))</f>
        <v>Portugal</v>
      </c>
      <c r="K23" s="114" t="n">
        <v>0</v>
      </c>
      <c r="L23" s="10"/>
      <c r="M23" s="116" t="s">
        <v>178</v>
      </c>
      <c r="N23" s="116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3" t="s">
        <v>179</v>
      </c>
      <c r="D24" s="114" t="str">
        <f aca="false">IF(AND('Fase de grupos'!T38='Fase de grupos'!T39,'Fase de grupos'!S38='Fase de grupos'!S39,'Fase de grupos'!Q38='Fase de grupos'!Q39),"Manualmente",'Fase de grupos'!M38)</f>
        <v>Argentina</v>
      </c>
      <c r="E24" s="115" t="n">
        <v>2</v>
      </c>
      <c r="F24" s="10"/>
      <c r="G24" s="114" t="str">
        <f aca="false">IF(E24&gt;E25,D24,IF(E25&gt;E24,D25,"Manualmente"))</f>
        <v>Argentina</v>
      </c>
      <c r="H24" s="114" t="n">
        <v>0</v>
      </c>
      <c r="I24" s="10"/>
      <c r="J24" s="10"/>
      <c r="K24" s="10"/>
      <c r="L24" s="10"/>
      <c r="M24" s="117" t="str">
        <f aca="false">IF(K23&gt;K30,J30,IF(K30&gt;K23,J23,"Manualmente"))</f>
        <v>Portugal</v>
      </c>
      <c r="N24" s="117" t="n">
        <v>1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3" t="s">
        <v>180</v>
      </c>
      <c r="D25" s="114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15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16" t="s">
        <v>181</v>
      </c>
      <c r="K26" s="116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2" t="s">
        <v>182</v>
      </c>
      <c r="D27" s="112"/>
      <c r="E27" s="1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3" t="s">
        <v>183</v>
      </c>
      <c r="D28" s="114" t="str">
        <f aca="false">IF(AND('Fase de grupos'!T58='Fase de grupos'!T59,'Fase de grupos'!S58='Fase de grupos'!S59,'Fase de grupos'!Q58='Fase de grupos'!Q59),"Manualmente",'Fase de grupos'!M58)</f>
        <v>Alemania</v>
      </c>
      <c r="E28" s="115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3" t="s">
        <v>184</v>
      </c>
      <c r="D29" s="114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5" t="n">
        <v>0</v>
      </c>
      <c r="F29" s="10"/>
      <c r="G29" s="114" t="s">
        <v>120</v>
      </c>
      <c r="H29" s="114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2" t="s">
        <v>185</v>
      </c>
      <c r="D30" s="112"/>
      <c r="E30" s="112"/>
      <c r="F30" s="10"/>
      <c r="G30" s="112" t="s">
        <v>186</v>
      </c>
      <c r="H30" s="112"/>
      <c r="I30" s="10"/>
      <c r="J30" s="114" t="str">
        <f aca="false">IF(H29&gt;H31,G29,IF(H31&gt;H29,G31,"Manualmente"))</f>
        <v>Alemania</v>
      </c>
      <c r="K30" s="114" t="n">
        <v>1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3" t="s">
        <v>187</v>
      </c>
      <c r="D31" s="114" t="str">
        <f aca="false">IF(AND('Fase de grupos'!T78='Fase de grupos'!T79,'Fase de grupos'!S78='Fase de grupos'!S79,'Fase de grupos'!Q78='Fase de grupos'!Q79),"Manualmente",'Fase de grupos'!M78)</f>
        <v>Colombia</v>
      </c>
      <c r="E31" s="115" t="n">
        <v>0</v>
      </c>
      <c r="F31" s="10"/>
      <c r="G31" s="114" t="str">
        <f aca="false">IF(E31&gt;E32,D31,IF(E32&gt;E31,D32,"Manualmente"))</f>
        <v>Inglaterra</v>
      </c>
      <c r="H31" s="114" t="n">
        <v>0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3" t="s">
        <v>188</v>
      </c>
      <c r="D32" s="114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5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5"/>
      <c r="C49" s="105"/>
      <c r="D49" s="105"/>
      <c r="E49" s="105"/>
      <c r="F49" s="105"/>
      <c r="G49" s="1"/>
      <c r="H49" s="1"/>
      <c r="I49" s="105"/>
      <c r="J49" s="1"/>
      <c r="K49" s="1"/>
      <c r="L49" s="105"/>
      <c r="M49" s="1"/>
      <c r="N49" s="1"/>
      <c r="O49" s="105"/>
      <c r="P49" s="1"/>
      <c r="Q49" s="1"/>
      <c r="R49" s="105"/>
      <c r="S49" s="1"/>
      <c r="T49" s="105"/>
    </row>
    <row r="50" s="31" customFormat="true" ht="15" hidden="false" customHeight="false" outlineLevel="0" collapsed="false">
      <c r="A50" s="30"/>
      <c r="B50" s="105"/>
      <c r="C50" s="105"/>
      <c r="D50" s="105"/>
      <c r="E50" s="105"/>
      <c r="F50" s="105"/>
      <c r="G50" s="1"/>
      <c r="H50" s="1"/>
      <c r="I50" s="105"/>
      <c r="J50" s="1"/>
      <c r="K50" s="1"/>
      <c r="L50" s="105"/>
      <c r="M50" s="1"/>
      <c r="N50" s="1"/>
      <c r="O50" s="105"/>
      <c r="P50" s="1"/>
      <c r="Q50" s="1"/>
      <c r="R50" s="105"/>
      <c r="S50" s="1"/>
      <c r="T50" s="105"/>
    </row>
    <row r="51" s="31" customFormat="true" ht="15" hidden="false" customHeight="false" outlineLevel="0" collapsed="false">
      <c r="A51" s="30"/>
      <c r="B51" s="105"/>
      <c r="C51" s="105"/>
      <c r="D51" s="105"/>
      <c r="E51" s="105"/>
      <c r="F51" s="105"/>
      <c r="G51" s="1"/>
      <c r="H51" s="1"/>
      <c r="I51" s="105"/>
      <c r="J51" s="1"/>
      <c r="K51" s="1"/>
      <c r="L51" s="105"/>
      <c r="M51" s="1"/>
      <c r="N51" s="1"/>
      <c r="O51" s="105"/>
      <c r="P51" s="1"/>
      <c r="Q51" s="1"/>
      <c r="R51" s="105"/>
      <c r="S51" s="1"/>
      <c r="T51" s="105"/>
    </row>
    <row r="52" s="31" customFormat="true" ht="15" hidden="false" customHeight="false" outlineLevel="0" collapsed="false">
      <c r="A52" s="30"/>
      <c r="B52" s="105"/>
      <c r="C52" s="105"/>
      <c r="D52" s="105"/>
      <c r="E52" s="105"/>
      <c r="F52" s="105"/>
      <c r="G52" s="1"/>
      <c r="H52" s="1"/>
      <c r="I52" s="105"/>
      <c r="J52" s="1"/>
      <c r="K52" s="1"/>
      <c r="L52" s="105"/>
      <c r="M52" s="1"/>
      <c r="N52" s="1"/>
      <c r="O52" s="105"/>
      <c r="P52" s="1"/>
      <c r="Q52" s="1"/>
      <c r="R52" s="105"/>
      <c r="S52" s="1"/>
      <c r="T52" s="105"/>
    </row>
    <row r="53" s="31" customFormat="true" ht="15" hidden="false" customHeight="false" outlineLevel="0" collapsed="false">
      <c r="A53" s="30"/>
      <c r="B53" s="105"/>
      <c r="C53" s="105"/>
      <c r="D53" s="105"/>
      <c r="E53" s="105"/>
      <c r="F53" s="105"/>
      <c r="G53" s="1"/>
      <c r="H53" s="1"/>
      <c r="I53" s="105"/>
      <c r="J53" s="1"/>
      <c r="K53" s="1"/>
      <c r="L53" s="105"/>
      <c r="M53" s="1"/>
      <c r="N53" s="1"/>
      <c r="O53" s="105"/>
      <c r="P53" s="1"/>
      <c r="Q53" s="1"/>
      <c r="R53" s="105"/>
      <c r="S53" s="1"/>
      <c r="T53" s="105"/>
    </row>
    <row r="54" s="31" customFormat="true" ht="15" hidden="false" customHeight="false" outlineLevel="0" collapsed="false">
      <c r="A54" s="30"/>
      <c r="B54" s="105"/>
      <c r="C54" s="105"/>
      <c r="D54" s="105"/>
      <c r="E54" s="105"/>
      <c r="F54" s="105"/>
      <c r="G54" s="1"/>
      <c r="H54" s="1"/>
      <c r="I54" s="105"/>
      <c r="J54" s="1"/>
      <c r="K54" s="1"/>
      <c r="L54" s="105"/>
      <c r="M54" s="1"/>
      <c r="N54" s="1"/>
      <c r="O54" s="105"/>
      <c r="P54" s="1"/>
      <c r="Q54" s="1"/>
      <c r="R54" s="105"/>
      <c r="S54" s="1"/>
      <c r="T54" s="105"/>
    </row>
    <row r="55" s="31" customFormat="true" ht="15" hidden="false" customHeight="false" outlineLevel="0" collapsed="false">
      <c r="A55" s="30"/>
      <c r="B55" s="105"/>
      <c r="C55" s="105"/>
      <c r="D55" s="105"/>
      <c r="E55" s="105"/>
      <c r="F55" s="105"/>
      <c r="G55" s="1"/>
      <c r="H55" s="1"/>
      <c r="I55" s="105"/>
      <c r="J55" s="1"/>
      <c r="K55" s="1"/>
      <c r="L55" s="105"/>
      <c r="M55" s="1"/>
      <c r="N55" s="1"/>
      <c r="O55" s="105"/>
      <c r="P55" s="1"/>
      <c r="Q55" s="1"/>
      <c r="R55" s="105"/>
      <c r="S55" s="1"/>
      <c r="T55" s="105"/>
    </row>
    <row r="56" s="31" customFormat="true" ht="15" hidden="false" customHeight="false" outlineLevel="0" collapsed="false">
      <c r="A56" s="30"/>
      <c r="B56" s="105"/>
      <c r="C56" s="105"/>
      <c r="D56" s="105"/>
      <c r="E56" s="105"/>
      <c r="F56" s="105"/>
      <c r="G56" s="1"/>
      <c r="H56" s="1"/>
      <c r="I56" s="105"/>
      <c r="J56" s="1"/>
      <c r="K56" s="1"/>
      <c r="L56" s="105"/>
      <c r="M56" s="1"/>
      <c r="N56" s="1"/>
      <c r="O56" s="105"/>
      <c r="P56" s="1"/>
      <c r="Q56" s="1"/>
      <c r="R56" s="105"/>
      <c r="S56" s="1"/>
      <c r="T56" s="105"/>
    </row>
    <row r="57" s="31" customFormat="true" ht="15" hidden="false" customHeight="false" outlineLevel="0" collapsed="false">
      <c r="A57" s="30"/>
      <c r="B57" s="105"/>
      <c r="C57" s="105"/>
      <c r="D57" s="105"/>
      <c r="E57" s="105"/>
      <c r="F57" s="105"/>
      <c r="G57" s="1"/>
      <c r="H57" s="1"/>
      <c r="I57" s="105"/>
      <c r="J57" s="1"/>
      <c r="K57" s="1"/>
      <c r="L57" s="105"/>
      <c r="M57" s="1"/>
      <c r="N57" s="1"/>
      <c r="O57" s="105"/>
      <c r="P57" s="1"/>
      <c r="Q57" s="1"/>
      <c r="R57" s="105"/>
      <c r="S57" s="1"/>
      <c r="T57" s="105"/>
    </row>
    <row r="58" s="31" customFormat="true" ht="15" hidden="false" customHeight="false" outlineLevel="0" collapsed="false">
      <c r="A58" s="30"/>
      <c r="B58" s="105"/>
      <c r="C58" s="105"/>
      <c r="D58" s="105"/>
      <c r="E58" s="105"/>
      <c r="F58" s="105"/>
      <c r="G58" s="1"/>
      <c r="H58" s="1"/>
      <c r="I58" s="105"/>
      <c r="J58" s="1"/>
      <c r="K58" s="1"/>
      <c r="L58" s="105"/>
      <c r="M58" s="1"/>
      <c r="N58" s="1"/>
      <c r="O58" s="105"/>
      <c r="P58" s="1"/>
      <c r="Q58" s="1"/>
      <c r="R58" s="105"/>
      <c r="S58" s="1"/>
      <c r="T58" s="105"/>
    </row>
    <row r="59" s="31" customFormat="true" ht="15" hidden="false" customHeight="false" outlineLevel="0" collapsed="false">
      <c r="A59" s="30"/>
      <c r="B59" s="105"/>
      <c r="C59" s="105"/>
      <c r="D59" s="105"/>
      <c r="E59" s="105"/>
      <c r="F59" s="105"/>
      <c r="G59" s="1"/>
      <c r="H59" s="1"/>
      <c r="I59" s="105"/>
      <c r="J59" s="1"/>
      <c r="K59" s="1"/>
      <c r="L59" s="105"/>
      <c r="M59" s="1"/>
      <c r="N59" s="1"/>
      <c r="O59" s="105"/>
      <c r="P59" s="1"/>
      <c r="Q59" s="1"/>
      <c r="R59" s="105"/>
      <c r="S59" s="1"/>
      <c r="T59" s="105"/>
    </row>
    <row r="60" s="31" customFormat="true" ht="15" hidden="false" customHeight="false" outlineLevel="0" collapsed="false">
      <c r="A60" s="30"/>
      <c r="B60" s="105"/>
      <c r="C60" s="105"/>
      <c r="D60" s="105"/>
      <c r="E60" s="105"/>
      <c r="F60" s="105"/>
      <c r="G60" s="1"/>
      <c r="H60" s="1"/>
      <c r="I60" s="105"/>
      <c r="J60" s="1"/>
      <c r="K60" s="1"/>
      <c r="L60" s="105"/>
      <c r="M60" s="1"/>
      <c r="N60" s="1"/>
      <c r="O60" s="105"/>
      <c r="P60" s="1"/>
      <c r="Q60" s="1"/>
      <c r="R60" s="105"/>
      <c r="S60" s="1"/>
      <c r="T60" s="105"/>
    </row>
    <row r="61" s="31" customFormat="true" ht="15" hidden="false" customHeight="false" outlineLevel="0" collapsed="false">
      <c r="A61" s="30"/>
      <c r="B61" s="105"/>
      <c r="C61" s="105"/>
      <c r="D61" s="105"/>
      <c r="E61" s="105"/>
      <c r="F61" s="105"/>
      <c r="G61" s="1"/>
      <c r="H61" s="1"/>
      <c r="I61" s="105"/>
      <c r="J61" s="1"/>
      <c r="K61" s="1"/>
      <c r="L61" s="105"/>
      <c r="M61" s="1"/>
      <c r="N61" s="1"/>
      <c r="O61" s="105"/>
      <c r="P61" s="1"/>
      <c r="Q61" s="1"/>
      <c r="R61" s="105"/>
      <c r="S61" s="1"/>
      <c r="T61" s="105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1" width="4.7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18" t="n">
        <v>1</v>
      </c>
      <c r="C2" s="119" t="str">
        <f aca="false">'Fase de grupos'!G7</f>
        <v>Rusia</v>
      </c>
      <c r="D2" s="119" t="n">
        <f aca="false">'Fase de grupos'!H7</f>
        <v>1</v>
      </c>
      <c r="E2" s="119" t="n">
        <f aca="false">'Fase de grupos'!I7</f>
        <v>0</v>
      </c>
      <c r="F2" s="120" t="str">
        <f aca="false">'Fase de grupos'!J7</f>
        <v>Arabia Saudita</v>
      </c>
    </row>
    <row r="3" customFormat="false" ht="15" hidden="false" customHeight="false" outlineLevel="0" collapsed="false">
      <c r="B3" s="22" t="n">
        <v>2</v>
      </c>
      <c r="C3" s="23" t="str">
        <f aca="false">'Fase de grupos'!G8</f>
        <v>Egipto</v>
      </c>
      <c r="D3" s="23" t="n">
        <f aca="false">'Fase de grupos'!H8</f>
        <v>1</v>
      </c>
      <c r="E3" s="23" t="n">
        <f aca="false">'Fase de grupos'!I8</f>
        <v>1</v>
      </c>
      <c r="F3" s="24" t="str">
        <f aca="false">'Fase de grupos'!J8</f>
        <v>Uruguay</v>
      </c>
    </row>
    <row r="4" customFormat="false" ht="15" hidden="false" customHeight="false" outlineLevel="0" collapsed="false">
      <c r="B4" s="22" t="n">
        <v>3</v>
      </c>
      <c r="C4" s="23" t="str">
        <f aca="false">'Fase de grupos'!G17</f>
        <v>Portugal</v>
      </c>
      <c r="D4" s="23" t="n">
        <f aca="false">'Fase de grupos'!H17</f>
        <v>1</v>
      </c>
      <c r="E4" s="23" t="n">
        <f aca="false">'Fase de grupos'!I17</f>
        <v>0</v>
      </c>
      <c r="F4" s="24" t="str">
        <f aca="false">'Fase de grupos'!J17</f>
        <v>España</v>
      </c>
    </row>
    <row r="5" customFormat="false" ht="15" hidden="false" customHeight="false" outlineLevel="0" collapsed="false">
      <c r="B5" s="22" t="n">
        <v>4</v>
      </c>
      <c r="C5" s="23" t="str">
        <f aca="false">'Fase de grupos'!G18</f>
        <v>Marruecos</v>
      </c>
      <c r="D5" s="23" t="n">
        <f aca="false">'Fase de grupos'!H18</f>
        <v>0</v>
      </c>
      <c r="E5" s="23" t="n">
        <f aca="false">'Fase de grupos'!I18</f>
        <v>2</v>
      </c>
      <c r="F5" s="24" t="str">
        <f aca="false">'Fase de grupos'!J18</f>
        <v>Irán</v>
      </c>
    </row>
    <row r="6" customFormat="false" ht="15" hidden="false" customHeight="false" outlineLevel="0" collapsed="false">
      <c r="B6" s="22" t="n">
        <v>5</v>
      </c>
      <c r="C6" s="23" t="str">
        <f aca="false">'Fase de grupos'!G27</f>
        <v>Francia</v>
      </c>
      <c r="D6" s="23" t="n">
        <f aca="false">'Fase de grupos'!H27</f>
        <v>3</v>
      </c>
      <c r="E6" s="23" t="n">
        <f aca="false">'Fase de grupos'!I27</f>
        <v>1</v>
      </c>
      <c r="F6" s="24" t="str">
        <f aca="false">'Fase de grupos'!J27</f>
        <v>Australia</v>
      </c>
    </row>
    <row r="7" s="8" customFormat="true" ht="15" hidden="false" customHeight="false" outlineLevel="0" collapsed="false">
      <c r="B7" s="22" t="n">
        <v>6</v>
      </c>
      <c r="C7" s="23" t="str">
        <f aca="false">'Fase de grupos'!G28</f>
        <v>Perú</v>
      </c>
      <c r="D7" s="23" t="n">
        <f aca="false">'Fase de grupos'!H28</f>
        <v>0</v>
      </c>
      <c r="E7" s="23" t="n">
        <f aca="false">'Fase de grupos'!I28</f>
        <v>1</v>
      </c>
      <c r="F7" s="24" t="str">
        <f aca="false">'Fase de grupos'!J28</f>
        <v>Dinamarca</v>
      </c>
    </row>
    <row r="8" s="8" customFormat="true" ht="15" hidden="false" customHeight="false" outlineLevel="0" collapsed="false">
      <c r="B8" s="22" t="n">
        <v>7</v>
      </c>
      <c r="C8" s="23" t="str">
        <f aca="false">'Fase de grupos'!G37</f>
        <v>Argentina</v>
      </c>
      <c r="D8" s="23" t="n">
        <f aca="false">'Fase de grupos'!H37</f>
        <v>3</v>
      </c>
      <c r="E8" s="23" t="n">
        <f aca="false">'Fase de grupos'!I37</f>
        <v>0</v>
      </c>
      <c r="F8" s="24" t="str">
        <f aca="false">'Fase de grupos'!J37</f>
        <v>Islandia</v>
      </c>
    </row>
    <row r="9" s="8" customFormat="true" ht="15" hidden="false" customHeight="false" outlineLevel="0" collapsed="false">
      <c r="B9" s="22" t="n">
        <v>8</v>
      </c>
      <c r="C9" s="23" t="str">
        <f aca="false">'Fase de grupos'!G38</f>
        <v>Croacia</v>
      </c>
      <c r="D9" s="23" t="n">
        <f aca="false">'Fase de grupos'!H38</f>
        <v>2</v>
      </c>
      <c r="E9" s="23" t="n">
        <f aca="false">'Fase de grupos'!I38</f>
        <v>1</v>
      </c>
      <c r="F9" s="24" t="str">
        <f aca="false">'Fase de grupos'!J38</f>
        <v>Nigeria</v>
      </c>
    </row>
    <row r="10" s="8" customFormat="true" ht="15" hidden="false" customHeight="false" outlineLevel="0" collapsed="false">
      <c r="B10" s="22" t="n">
        <v>9</v>
      </c>
      <c r="C10" s="23" t="str">
        <f aca="false">'Fase de grupos'!G47</f>
        <v>Brasil</v>
      </c>
      <c r="D10" s="23" t="n">
        <f aca="false">'Fase de grupos'!H47</f>
        <v>3</v>
      </c>
      <c r="E10" s="23" t="n">
        <f aca="false">'Fase de grupos'!I47</f>
        <v>1</v>
      </c>
      <c r="F10" s="24" t="str">
        <f aca="false">'Fase de grupos'!J47</f>
        <v>Suiza</v>
      </c>
    </row>
    <row r="11" s="8" customFormat="true" ht="15" hidden="false" customHeight="false" outlineLevel="0" collapsed="false">
      <c r="B11" s="22" t="n">
        <v>10</v>
      </c>
      <c r="C11" s="23" t="str">
        <f aca="false">'Fase de grupos'!G48</f>
        <v>Costa Rica</v>
      </c>
      <c r="D11" s="23" t="n">
        <f aca="false">'Fase de grupos'!H48</f>
        <v>0</v>
      </c>
      <c r="E11" s="23" t="n">
        <f aca="false">'Fase de grupos'!I48</f>
        <v>1</v>
      </c>
      <c r="F11" s="24" t="str">
        <f aca="false">'Fase de grupos'!J48</f>
        <v>Serbia</v>
      </c>
    </row>
    <row r="12" s="8" customFormat="true" ht="15" hidden="false" customHeight="false" outlineLevel="0" collapsed="false">
      <c r="B12" s="22" t="n">
        <v>11</v>
      </c>
      <c r="C12" s="23" t="str">
        <f aca="false">'Fase de grupos'!G57</f>
        <v>Alemania</v>
      </c>
      <c r="D12" s="23" t="n">
        <f aca="false">'Fase de grupos'!H57</f>
        <v>2</v>
      </c>
      <c r="E12" s="23" t="n">
        <f aca="false">'Fase de grupos'!I57</f>
        <v>0</v>
      </c>
      <c r="F12" s="24" t="str">
        <f aca="false">'Fase de grupos'!J57</f>
        <v>Mexico</v>
      </c>
    </row>
    <row r="13" s="8" customFormat="true" ht="15" hidden="false" customHeight="false" outlineLevel="0" collapsed="false">
      <c r="B13" s="22" t="n">
        <v>12</v>
      </c>
      <c r="C13" s="23" t="str">
        <f aca="false">'Fase de grupos'!G58</f>
        <v>Suecia</v>
      </c>
      <c r="D13" s="23" t="n">
        <f aca="false">'Fase de grupos'!H58</f>
        <v>1</v>
      </c>
      <c r="E13" s="23" t="n">
        <f aca="false">'Fase de grupos'!I58</f>
        <v>0</v>
      </c>
      <c r="F13" s="24" t="str">
        <f aca="false">'Fase de grupos'!J58</f>
        <v>Corea del Sur</v>
      </c>
    </row>
    <row r="14" s="8" customFormat="true" ht="15" hidden="false" customHeight="false" outlineLevel="0" collapsed="false">
      <c r="B14" s="22" t="n">
        <v>13</v>
      </c>
      <c r="C14" s="23" t="str">
        <f aca="false">'Fase de grupos'!G67</f>
        <v>Bélgica</v>
      </c>
      <c r="D14" s="23" t="n">
        <f aca="false">'Fase de grupos'!H67</f>
        <v>4</v>
      </c>
      <c r="E14" s="23" t="n">
        <f aca="false">'Fase de grupos'!I67</f>
        <v>0</v>
      </c>
      <c r="F14" s="24" t="str">
        <f aca="false">'Fase de grupos'!J67</f>
        <v>Panamá</v>
      </c>
    </row>
    <row r="15" s="8" customFormat="true" ht="15" hidden="false" customHeight="false" outlineLevel="0" collapsed="false">
      <c r="B15" s="22" t="n">
        <v>14</v>
      </c>
      <c r="C15" s="23" t="str">
        <f aca="false">'Fase de grupos'!G68</f>
        <v>Túnez</v>
      </c>
      <c r="D15" s="23" t="n">
        <f aca="false">'Fase de grupos'!H68</f>
        <v>0</v>
      </c>
      <c r="E15" s="23" t="n">
        <f aca="false">'Fase de grupos'!I68</f>
        <v>3</v>
      </c>
      <c r="F15" s="24" t="str">
        <f aca="false">'Fase de grupos'!J68</f>
        <v>Inglaterra</v>
      </c>
    </row>
    <row r="16" s="8" customFormat="true" ht="15" hidden="false" customHeight="false" outlineLevel="0" collapsed="false">
      <c r="B16" s="22" t="n">
        <v>15</v>
      </c>
      <c r="C16" s="23" t="str">
        <f aca="false">'Fase de grupos'!G77</f>
        <v>Polonia</v>
      </c>
      <c r="D16" s="23" t="n">
        <f aca="false">'Fase de grupos'!H77</f>
        <v>2</v>
      </c>
      <c r="E16" s="23" t="n">
        <f aca="false">'Fase de grupos'!I77</f>
        <v>1</v>
      </c>
      <c r="F16" s="24" t="str">
        <f aca="false">'Fase de grupos'!J77</f>
        <v>Senegal</v>
      </c>
    </row>
    <row r="17" customFormat="false" ht="15.75" hidden="false" customHeight="false" outlineLevel="0" collapsed="false">
      <c r="B17" s="121" t="n">
        <v>16</v>
      </c>
      <c r="C17" s="27" t="str">
        <f aca="false">'Fase de grupos'!G78</f>
        <v>Colombia</v>
      </c>
      <c r="D17" s="27" t="n">
        <f aca="false">'Fase de grupos'!H78</f>
        <v>2</v>
      </c>
      <c r="E17" s="27" t="n">
        <f aca="false">'Fase de grupos'!I78</f>
        <v>1</v>
      </c>
      <c r="F17" s="122" t="str">
        <f aca="false">'Fase de grupos'!J78</f>
        <v>Japón</v>
      </c>
    </row>
    <row r="18" s="8" customFormat="true" ht="15" hidden="false" customHeight="false" outlineLevel="0" collapsed="false">
      <c r="B18" s="23"/>
      <c r="C18" s="23"/>
      <c r="D18" s="23"/>
      <c r="E18" s="23"/>
      <c r="F18" s="23"/>
    </row>
    <row r="19" customFormat="false" ht="15.75" hidden="false" customHeight="false" outlineLevel="0" collapsed="false"/>
    <row r="20" customFormat="false" ht="15" hidden="false" customHeight="false" outlineLevel="0" collapsed="false">
      <c r="B20" s="118" t="n">
        <v>17</v>
      </c>
      <c r="C20" s="119" t="str">
        <f aca="false">'Fase de grupos'!G9</f>
        <v>Rusia</v>
      </c>
      <c r="D20" s="119" t="n">
        <f aca="false">'Fase de grupos'!H9</f>
        <v>1</v>
      </c>
      <c r="E20" s="119" t="n">
        <f aca="false">'Fase de grupos'!I9</f>
        <v>0</v>
      </c>
      <c r="F20" s="120" t="str">
        <f aca="false">'Fase de grupos'!J9</f>
        <v>Egipto</v>
      </c>
    </row>
    <row r="21" customFormat="false" ht="15" hidden="false" customHeight="false" outlineLevel="0" collapsed="false">
      <c r="B21" s="22" t="n">
        <v>18</v>
      </c>
      <c r="C21" s="23" t="str">
        <f aca="false">'Fase de grupos'!G10</f>
        <v>Arabia Saudita</v>
      </c>
      <c r="D21" s="23" t="n">
        <f aca="false">'Fase de grupos'!H10</f>
        <v>0</v>
      </c>
      <c r="E21" s="23" t="n">
        <f aca="false">'Fase de grupos'!I10</f>
        <v>2</v>
      </c>
      <c r="F21" s="24" t="str">
        <f aca="false">'Fase de grupos'!J10</f>
        <v>Uruguay</v>
      </c>
    </row>
    <row r="22" customFormat="false" ht="15" hidden="false" customHeight="false" outlineLevel="0" collapsed="false">
      <c r="B22" s="22" t="n">
        <v>19</v>
      </c>
      <c r="C22" s="23" t="str">
        <f aca="false">'Fase de grupos'!G19</f>
        <v>Portugal</v>
      </c>
      <c r="D22" s="23" t="n">
        <f aca="false">'Fase de grupos'!H19</f>
        <v>3</v>
      </c>
      <c r="E22" s="23" t="n">
        <f aca="false">'Fase de grupos'!I19</f>
        <v>0</v>
      </c>
      <c r="F22" s="24" t="str">
        <f aca="false">'Fase de grupos'!J19</f>
        <v>Marruecos</v>
      </c>
    </row>
    <row r="23" customFormat="false" ht="15" hidden="false" customHeight="false" outlineLevel="0" collapsed="false">
      <c r="B23" s="22" t="n">
        <v>20</v>
      </c>
      <c r="C23" s="23" t="str">
        <f aca="false">'Fase de grupos'!G20</f>
        <v>España</v>
      </c>
      <c r="D23" s="23" t="n">
        <f aca="false">'Fase de grupos'!H20</f>
        <v>2</v>
      </c>
      <c r="E23" s="23" t="n">
        <f aca="false">'Fase de grupos'!I20</f>
        <v>0</v>
      </c>
      <c r="F23" s="24" t="str">
        <f aca="false">'Fase de grupos'!J20</f>
        <v>Irán</v>
      </c>
    </row>
    <row r="24" customFormat="false" ht="15" hidden="false" customHeight="false" outlineLevel="0" collapsed="false">
      <c r="B24" s="22" t="n">
        <v>21</v>
      </c>
      <c r="C24" s="23" t="str">
        <f aca="false">'Fase de grupos'!G29</f>
        <v>Francia</v>
      </c>
      <c r="D24" s="23" t="n">
        <f aca="false">'Fase de grupos'!H29</f>
        <v>2</v>
      </c>
      <c r="E24" s="23" t="n">
        <f aca="false">'Fase de grupos'!I29</f>
        <v>1</v>
      </c>
      <c r="F24" s="24" t="str">
        <f aca="false">'Fase de grupos'!J29</f>
        <v>Perú</v>
      </c>
    </row>
    <row r="25" customFormat="false" ht="15" hidden="false" customHeight="false" outlineLevel="0" collapsed="false">
      <c r="B25" s="22" t="n">
        <v>22</v>
      </c>
      <c r="C25" s="23" t="str">
        <f aca="false">'Fase de grupos'!G30</f>
        <v>Australia</v>
      </c>
      <c r="D25" s="23" t="n">
        <f aca="false">'Fase de grupos'!H30</f>
        <v>0</v>
      </c>
      <c r="E25" s="23" t="n">
        <f aca="false">'Fase de grupos'!I30</f>
        <v>1</v>
      </c>
      <c r="F25" s="24" t="str">
        <f aca="false">'Fase de grupos'!J30</f>
        <v>Dinamarca</v>
      </c>
    </row>
    <row r="26" customFormat="false" ht="15" hidden="false" customHeight="false" outlineLevel="0" collapsed="false">
      <c r="B26" s="22" t="n">
        <v>23</v>
      </c>
      <c r="C26" s="23" t="str">
        <f aca="false">'Fase de grupos'!G39</f>
        <v>Argentina</v>
      </c>
      <c r="D26" s="23" t="n">
        <f aca="false">'Fase de grupos'!H39</f>
        <v>1</v>
      </c>
      <c r="E26" s="23" t="n">
        <f aca="false">'Fase de grupos'!I39</f>
        <v>1</v>
      </c>
      <c r="F26" s="24" t="str">
        <f aca="false">'Fase de grupos'!J39</f>
        <v>Croacia</v>
      </c>
    </row>
    <row r="27" s="8" customFormat="true" ht="15" hidden="false" customHeight="false" outlineLevel="0" collapsed="false">
      <c r="B27" s="22" t="n">
        <v>24</v>
      </c>
      <c r="C27" s="23" t="str">
        <f aca="false">'Fase de grupos'!G40</f>
        <v>Islandia</v>
      </c>
      <c r="D27" s="23" t="n">
        <f aca="false">'Fase de grupos'!H40</f>
        <v>1</v>
      </c>
      <c r="E27" s="23" t="n">
        <f aca="false">'Fase de grupos'!I40</f>
        <v>1</v>
      </c>
      <c r="F27" s="24" t="str">
        <f aca="false">'Fase de grupos'!J40</f>
        <v>Nigeria</v>
      </c>
    </row>
    <row r="28" s="8" customFormat="true" ht="15" hidden="false" customHeight="false" outlineLevel="0" collapsed="false">
      <c r="B28" s="22" t="n">
        <v>25</v>
      </c>
      <c r="C28" s="23" t="str">
        <f aca="false">'Fase de grupos'!G49</f>
        <v>Brasil</v>
      </c>
      <c r="D28" s="23" t="n">
        <f aca="false">'Fase de grupos'!H49</f>
        <v>3</v>
      </c>
      <c r="E28" s="23" t="n">
        <f aca="false">'Fase de grupos'!I49</f>
        <v>1</v>
      </c>
      <c r="F28" s="24" t="str">
        <f aca="false">'Fase de grupos'!J49</f>
        <v>Costa Rica</v>
      </c>
    </row>
    <row r="29" s="8" customFormat="true" ht="15" hidden="false" customHeight="false" outlineLevel="0" collapsed="false">
      <c r="B29" s="22" t="n">
        <v>26</v>
      </c>
      <c r="C29" s="23" t="str">
        <f aca="false">'Fase de grupos'!G50</f>
        <v>Suiza</v>
      </c>
      <c r="D29" s="23" t="n">
        <f aca="false">'Fase de grupos'!H50</f>
        <v>2</v>
      </c>
      <c r="E29" s="23" t="n">
        <f aca="false">'Fase de grupos'!I50</f>
        <v>1</v>
      </c>
      <c r="F29" s="24" t="str">
        <f aca="false">'Fase de grupos'!J50</f>
        <v>Serbia</v>
      </c>
    </row>
    <row r="30" s="8" customFormat="true" ht="15" hidden="false" customHeight="false" outlineLevel="0" collapsed="false">
      <c r="B30" s="22" t="n">
        <v>27</v>
      </c>
      <c r="C30" s="23" t="str">
        <f aca="false">'Fase de grupos'!G59</f>
        <v>Alemania</v>
      </c>
      <c r="D30" s="23" t="n">
        <f aca="false">'Fase de grupos'!H59</f>
        <v>2</v>
      </c>
      <c r="E30" s="23" t="n">
        <f aca="false">'Fase de grupos'!I59</f>
        <v>2</v>
      </c>
      <c r="F30" s="24" t="str">
        <f aca="false">'Fase de grupos'!J59</f>
        <v>Suecia</v>
      </c>
    </row>
    <row r="31" s="8" customFormat="true" ht="15" hidden="false" customHeight="false" outlineLevel="0" collapsed="false">
      <c r="B31" s="22" t="n">
        <v>28</v>
      </c>
      <c r="C31" s="23" t="str">
        <f aca="false">'Fase de grupos'!G60</f>
        <v>México</v>
      </c>
      <c r="D31" s="23" t="n">
        <f aca="false">'Fase de grupos'!H60</f>
        <v>2</v>
      </c>
      <c r="E31" s="23" t="n">
        <f aca="false">'Fase de grupos'!I60</f>
        <v>1</v>
      </c>
      <c r="F31" s="24" t="str">
        <f aca="false">'Fase de grupos'!J60</f>
        <v>Corea del Sur</v>
      </c>
    </row>
    <row r="32" s="8" customFormat="true" ht="15" hidden="false" customHeight="false" outlineLevel="0" collapsed="false">
      <c r="B32" s="22" t="n">
        <v>29</v>
      </c>
      <c r="C32" s="23" t="str">
        <f aca="false">'Fase de grupos'!G69</f>
        <v>Bélgica</v>
      </c>
      <c r="D32" s="23" t="n">
        <f aca="false">'Fase de grupos'!H69</f>
        <v>2</v>
      </c>
      <c r="E32" s="23" t="n">
        <f aca="false">'Fase de grupos'!I69</f>
        <v>0</v>
      </c>
      <c r="F32" s="24" t="str">
        <f aca="false">'Fase de grupos'!J69</f>
        <v>Túnez</v>
      </c>
    </row>
    <row r="33" s="8" customFormat="true" ht="15" hidden="false" customHeight="false" outlineLevel="0" collapsed="false">
      <c r="B33" s="22" t="n">
        <v>30</v>
      </c>
      <c r="C33" s="23" t="str">
        <f aca="false">'Fase de grupos'!G70</f>
        <v>Panamá</v>
      </c>
      <c r="D33" s="23" t="n">
        <f aca="false">'Fase de grupos'!H70</f>
        <v>0</v>
      </c>
      <c r="E33" s="23" t="n">
        <f aca="false">'Fase de grupos'!I70</f>
        <v>1</v>
      </c>
      <c r="F33" s="24" t="str">
        <f aca="false">'Fase de grupos'!J70</f>
        <v>Inglaterra</v>
      </c>
    </row>
    <row r="34" s="8" customFormat="true" ht="15" hidden="false" customHeight="false" outlineLevel="0" collapsed="false">
      <c r="B34" s="22" t="n">
        <v>31</v>
      </c>
      <c r="C34" s="23" t="str">
        <f aca="false">'Fase de grupos'!G79</f>
        <v>Polonia</v>
      </c>
      <c r="D34" s="23" t="n">
        <f aca="false">'Fase de grupos'!H79</f>
        <v>1</v>
      </c>
      <c r="E34" s="23" t="n">
        <f aca="false">'Fase de grupos'!I79</f>
        <v>1</v>
      </c>
      <c r="F34" s="24" t="str">
        <f aca="false">'Fase de grupos'!J79</f>
        <v>Colombia</v>
      </c>
    </row>
    <row r="35" s="8" customFormat="true" ht="15.75" hidden="false" customHeight="false" outlineLevel="0" collapsed="false">
      <c r="B35" s="121" t="n">
        <v>32</v>
      </c>
      <c r="C35" s="27" t="str">
        <f aca="false">'Fase de grupos'!G80</f>
        <v>Senegal</v>
      </c>
      <c r="D35" s="27" t="n">
        <f aca="false">'Fase de grupos'!H80</f>
        <v>0</v>
      </c>
      <c r="E35" s="27" t="n">
        <f aca="false">'Fase de grupos'!I80</f>
        <v>1</v>
      </c>
      <c r="F35" s="122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18" t="n">
        <v>33</v>
      </c>
      <c r="C38" s="119" t="str">
        <f aca="false">'Fase de grupos'!G11</f>
        <v>Rusia</v>
      </c>
      <c r="D38" s="119" t="n">
        <f aca="false">'Fase de grupos'!H11</f>
        <v>1</v>
      </c>
      <c r="E38" s="119" t="n">
        <f aca="false">'Fase de grupos'!I11</f>
        <v>2</v>
      </c>
      <c r="F38" s="120" t="str">
        <f aca="false">'Fase de grupos'!J11</f>
        <v>Uruguay</v>
      </c>
    </row>
    <row r="39" customFormat="false" ht="15" hidden="false" customHeight="false" outlineLevel="0" collapsed="false">
      <c r="B39" s="22" t="n">
        <v>34</v>
      </c>
      <c r="C39" s="23" t="str">
        <f aca="false">'Fase de grupos'!G12</f>
        <v>Arabia Saudita</v>
      </c>
      <c r="D39" s="23" t="n">
        <f aca="false">'Fase de grupos'!H12</f>
        <v>1</v>
      </c>
      <c r="E39" s="23" t="n">
        <f aca="false">'Fase de grupos'!I12</f>
        <v>2</v>
      </c>
      <c r="F39" s="24" t="str">
        <f aca="false">'Fase de grupos'!J12</f>
        <v>Egipto</v>
      </c>
    </row>
    <row r="40" customFormat="false" ht="15" hidden="false" customHeight="false" outlineLevel="0" collapsed="false">
      <c r="B40" s="22" t="n">
        <v>35</v>
      </c>
      <c r="C40" s="23" t="str">
        <f aca="false">'Fase de grupos'!G21</f>
        <v>Portugal</v>
      </c>
      <c r="D40" s="23" t="n">
        <f aca="false">'Fase de grupos'!H21</f>
        <v>3</v>
      </c>
      <c r="E40" s="23" t="n">
        <f aca="false">'Fase de grupos'!I21</f>
        <v>0</v>
      </c>
      <c r="F40" s="24" t="str">
        <f aca="false">'Fase de grupos'!J21</f>
        <v>Irán</v>
      </c>
    </row>
    <row r="41" customFormat="false" ht="15" hidden="false" customHeight="false" outlineLevel="0" collapsed="false">
      <c r="B41" s="22" t="n">
        <v>36</v>
      </c>
      <c r="C41" s="23" t="str">
        <f aca="false">'Fase de grupos'!G22</f>
        <v>España</v>
      </c>
      <c r="D41" s="23" t="n">
        <f aca="false">'Fase de grupos'!H22</f>
        <v>1</v>
      </c>
      <c r="E41" s="23" t="n">
        <f aca="false">'Fase de grupos'!I22</f>
        <v>0</v>
      </c>
      <c r="F41" s="24" t="str">
        <f aca="false">'Fase de grupos'!J22</f>
        <v>Marruecos</v>
      </c>
    </row>
    <row r="42" customFormat="false" ht="15" hidden="false" customHeight="false" outlineLevel="0" collapsed="false">
      <c r="B42" s="22" t="n">
        <v>37</v>
      </c>
      <c r="C42" s="23" t="str">
        <f aca="false">'Fase de grupos'!G31</f>
        <v>Francia</v>
      </c>
      <c r="D42" s="23" t="n">
        <f aca="false">'Fase de grupos'!H31</f>
        <v>2</v>
      </c>
      <c r="E42" s="23" t="n">
        <f aca="false">'Fase de grupos'!I31</f>
        <v>1</v>
      </c>
      <c r="F42" s="24" t="str">
        <f aca="false">'Fase de grupos'!J31</f>
        <v>Dinamarca</v>
      </c>
    </row>
    <row r="43" customFormat="false" ht="15" hidden="false" customHeight="false" outlineLevel="0" collapsed="false">
      <c r="B43" s="22" t="n">
        <v>38</v>
      </c>
      <c r="C43" s="23" t="str">
        <f aca="false">'Fase de grupos'!G32</f>
        <v>Australia</v>
      </c>
      <c r="D43" s="23" t="n">
        <f aca="false">'Fase de grupos'!H32</f>
        <v>1</v>
      </c>
      <c r="E43" s="23" t="n">
        <f aca="false">'Fase de grupos'!I32</f>
        <v>1</v>
      </c>
      <c r="F43" s="24" t="str">
        <f aca="false">'Fase de grupos'!J32</f>
        <v>Perú</v>
      </c>
    </row>
    <row r="44" s="8" customFormat="true" ht="15" hidden="false" customHeight="false" outlineLevel="0" collapsed="false">
      <c r="B44" s="22" t="n">
        <v>39</v>
      </c>
      <c r="C44" s="23" t="str">
        <f aca="false">'Fase de grupos'!G41</f>
        <v>Argentina</v>
      </c>
      <c r="D44" s="23" t="n">
        <f aca="false">'Fase de grupos'!H41</f>
        <v>2</v>
      </c>
      <c r="E44" s="23" t="n">
        <f aca="false">'Fase de grupos'!I41</f>
        <v>1</v>
      </c>
      <c r="F44" s="24" t="str">
        <f aca="false">'Fase de grupos'!J41</f>
        <v>Nigeria</v>
      </c>
    </row>
    <row r="45" s="8" customFormat="true" ht="15" hidden="false" customHeight="false" outlineLevel="0" collapsed="false">
      <c r="B45" s="22" t="n">
        <v>40</v>
      </c>
      <c r="C45" s="23" t="str">
        <f aca="false">'Fase de grupos'!G42</f>
        <v>Islandia</v>
      </c>
      <c r="D45" s="23" t="n">
        <f aca="false">'Fase de grupos'!H42</f>
        <v>0</v>
      </c>
      <c r="E45" s="23" t="n">
        <f aca="false">'Fase de grupos'!I42</f>
        <v>2</v>
      </c>
      <c r="F45" s="24" t="str">
        <f aca="false">'Fase de grupos'!J42</f>
        <v>Croacia</v>
      </c>
    </row>
    <row r="46" s="8" customFormat="true" ht="15" hidden="false" customHeight="false" outlineLevel="0" collapsed="false">
      <c r="B46" s="22" t="n">
        <v>41</v>
      </c>
      <c r="C46" s="23" t="str">
        <f aca="false">'Fase de grupos'!G51</f>
        <v>Brasil</v>
      </c>
      <c r="D46" s="23" t="n">
        <f aca="false">'Fase de grupos'!H51</f>
        <v>3</v>
      </c>
      <c r="E46" s="23" t="n">
        <f aca="false">'Fase de grupos'!I51</f>
        <v>0</v>
      </c>
      <c r="F46" s="24" t="str">
        <f aca="false">'Fase de grupos'!J51</f>
        <v>Serbia</v>
      </c>
    </row>
    <row r="47" s="8" customFormat="true" ht="15" hidden="false" customHeight="false" outlineLevel="0" collapsed="false">
      <c r="B47" s="22" t="n">
        <v>42</v>
      </c>
      <c r="C47" s="23" t="str">
        <f aca="false">'Fase de grupos'!G52</f>
        <v>Suiza</v>
      </c>
      <c r="D47" s="23" t="n">
        <f aca="false">'Fase de grupos'!H52</f>
        <v>2</v>
      </c>
      <c r="E47" s="23" t="n">
        <f aca="false">'Fase de grupos'!I52</f>
        <v>1</v>
      </c>
      <c r="F47" s="24" t="str">
        <f aca="false">'Fase de grupos'!J52</f>
        <v>Costa Rica</v>
      </c>
    </row>
    <row r="48" s="8" customFormat="true" ht="15" hidden="false" customHeight="false" outlineLevel="0" collapsed="false">
      <c r="B48" s="22" t="n">
        <v>43</v>
      </c>
      <c r="C48" s="23" t="str">
        <f aca="false">'Fase de grupos'!G61</f>
        <v>Alemania</v>
      </c>
      <c r="D48" s="23" t="n">
        <f aca="false">'Fase de grupos'!H61</f>
        <v>3</v>
      </c>
      <c r="E48" s="23" t="n">
        <f aca="false">'Fase de grupos'!I61</f>
        <v>0</v>
      </c>
      <c r="F48" s="24" t="str">
        <f aca="false">'Fase de grupos'!J61</f>
        <v>Corea del Sur</v>
      </c>
    </row>
    <row r="49" s="8" customFormat="true" ht="15" hidden="false" customHeight="false" outlineLevel="0" collapsed="false">
      <c r="B49" s="22" t="n">
        <v>44</v>
      </c>
      <c r="C49" s="23" t="str">
        <f aca="false">'Fase de grupos'!G62</f>
        <v>México</v>
      </c>
      <c r="D49" s="23" t="n">
        <f aca="false">'Fase de grupos'!H62</f>
        <v>0</v>
      </c>
      <c r="E49" s="23" t="n">
        <f aca="false">'Fase de grupos'!I62</f>
        <v>0</v>
      </c>
      <c r="F49" s="24" t="str">
        <f aca="false">'Fase de grupos'!J62</f>
        <v>Suecia</v>
      </c>
    </row>
    <row r="50" s="8" customFormat="true" ht="15" hidden="false" customHeight="false" outlineLevel="0" collapsed="false">
      <c r="B50" s="22" t="n">
        <v>45</v>
      </c>
      <c r="C50" s="23" t="str">
        <f aca="false">'Fase de grupos'!G71</f>
        <v>Bélgica</v>
      </c>
      <c r="D50" s="23" t="n">
        <f aca="false">'Fase de grupos'!H71</f>
        <v>2</v>
      </c>
      <c r="E50" s="23" t="n">
        <f aca="false">'Fase de grupos'!I71</f>
        <v>1</v>
      </c>
      <c r="F50" s="24" t="str">
        <f aca="false">'Fase de grupos'!J71</f>
        <v>Inglaterra</v>
      </c>
    </row>
    <row r="51" s="8" customFormat="true" ht="15" hidden="false" customHeight="false" outlineLevel="0" collapsed="false">
      <c r="B51" s="22" t="n">
        <v>46</v>
      </c>
      <c r="C51" s="23" t="str">
        <f aca="false">'Fase de grupos'!G72</f>
        <v>Panamá</v>
      </c>
      <c r="D51" s="23" t="n">
        <f aca="false">'Fase de grupos'!H72</f>
        <v>2</v>
      </c>
      <c r="E51" s="23" t="n">
        <f aca="false">'Fase de grupos'!I72</f>
        <v>2</v>
      </c>
      <c r="F51" s="24" t="str">
        <f aca="false">'Fase de grupos'!J72</f>
        <v>Túnez</v>
      </c>
    </row>
    <row r="52" s="8" customFormat="true" ht="15" hidden="false" customHeight="false" outlineLevel="0" collapsed="false">
      <c r="B52" s="22" t="n">
        <v>47</v>
      </c>
      <c r="C52" s="23" t="str">
        <f aca="false">'Fase de grupos'!G81</f>
        <v>Polonia</v>
      </c>
      <c r="D52" s="23" t="n">
        <f aca="false">'Fase de grupos'!H81</f>
        <v>2</v>
      </c>
      <c r="E52" s="23" t="n">
        <f aca="false">'Fase de grupos'!I81</f>
        <v>1</v>
      </c>
      <c r="F52" s="24" t="str">
        <f aca="false">'Fase de grupos'!J81</f>
        <v>Japón</v>
      </c>
    </row>
    <row r="53" customFormat="false" ht="15.75" hidden="false" customHeight="false" outlineLevel="0" collapsed="false">
      <c r="B53" s="121" t="n">
        <v>48</v>
      </c>
      <c r="C53" s="27" t="str">
        <f aca="false">'Fase de grupos'!G82</f>
        <v>Senegal</v>
      </c>
      <c r="D53" s="27" t="n">
        <f aca="false">'Fase de grupos'!H82</f>
        <v>0</v>
      </c>
      <c r="E53" s="27" t="n">
        <f aca="false">'Fase de grupos'!I82</f>
        <v>2</v>
      </c>
      <c r="F53" s="122" t="str">
        <f aca="false">'Fase de grupos'!J82</f>
        <v>Colombia</v>
      </c>
    </row>
    <row r="54" s="8" customFormat="true" ht="15" hidden="false" customHeight="false" outlineLevel="0" collapsed="false">
      <c r="B54" s="23"/>
      <c r="C54" s="23"/>
      <c r="D54" s="23"/>
      <c r="E54" s="23"/>
      <c r="F54" s="23"/>
    </row>
    <row r="55" s="8" customFormat="true" ht="15.75" hidden="false" customHeight="false" outlineLevel="0" collapsed="false">
      <c r="B55" s="23"/>
      <c r="C55" s="23"/>
      <c r="D55" s="23"/>
      <c r="E55" s="23"/>
      <c r="F55" s="23"/>
    </row>
    <row r="56" s="8" customFormat="true" ht="15" hidden="false" customHeight="false" outlineLevel="0" collapsed="false">
      <c r="B56" s="118" t="n">
        <v>49</v>
      </c>
      <c r="C56" s="123" t="str">
        <f aca="false">'Fase final'!D7</f>
        <v>Uruguay</v>
      </c>
      <c r="D56" s="123" t="n">
        <f aca="false">'Fase final'!E7</f>
        <v>1</v>
      </c>
      <c r="E56" s="123" t="n">
        <f aca="false">'Fase final'!E8</f>
        <v>2</v>
      </c>
      <c r="F56" s="124" t="str">
        <f aca="false">'Fase final'!D8</f>
        <v>España</v>
      </c>
    </row>
    <row r="57" s="8" customFormat="true" ht="15" hidden="false" customHeight="false" outlineLevel="0" collapsed="false">
      <c r="B57" s="22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0</v>
      </c>
      <c r="F57" s="125" t="str">
        <f aca="false">'Fase final'!D11</f>
        <v>Croacia</v>
      </c>
    </row>
    <row r="58" s="8" customFormat="true" ht="15" hidden="false" customHeight="false" outlineLevel="0" collapsed="false">
      <c r="B58" s="22" t="n">
        <v>51</v>
      </c>
      <c r="C58" s="60" t="str">
        <f aca="false">'Fase final'!D14</f>
        <v>Brasil</v>
      </c>
      <c r="D58" s="60" t="n">
        <f aca="false">'Fase final'!E14</f>
        <v>2</v>
      </c>
      <c r="E58" s="60" t="n">
        <f aca="false">'Fase final'!E15</f>
        <v>0</v>
      </c>
      <c r="F58" s="125" t="str">
        <f aca="false">'Fase final'!D15</f>
        <v>Suecia</v>
      </c>
    </row>
    <row r="59" s="8" customFormat="true" ht="15" hidden="false" customHeight="false" outlineLevel="0" collapsed="false">
      <c r="B59" s="22" t="n">
        <v>52</v>
      </c>
      <c r="C59" s="60" t="str">
        <f aca="false">'Fase final'!D17</f>
        <v>Bélgica</v>
      </c>
      <c r="D59" s="60" t="n">
        <f aca="false">'Fase final'!E17</f>
        <v>2</v>
      </c>
      <c r="E59" s="60" t="n">
        <f aca="false">'Fase final'!E18</f>
        <v>1</v>
      </c>
      <c r="F59" s="125" t="str">
        <f aca="false">'Fase final'!D18</f>
        <v>Polonia</v>
      </c>
    </row>
    <row r="60" s="8" customFormat="true" ht="15" hidden="false" customHeight="false" outlineLevel="0" collapsed="false">
      <c r="B60" s="22" t="n">
        <v>53</v>
      </c>
      <c r="C60" s="60" t="str">
        <f aca="false">'Fase final'!D21</f>
        <v>Portugal</v>
      </c>
      <c r="D60" s="60" t="n">
        <f aca="false">'Fase final'!E21</f>
        <v>3</v>
      </c>
      <c r="E60" s="60" t="n">
        <f aca="false">'Fase final'!E22</f>
        <v>1</v>
      </c>
      <c r="F60" s="125" t="str">
        <f aca="false">'Fase final'!D22</f>
        <v>Rusia</v>
      </c>
    </row>
    <row r="61" s="8" customFormat="true" ht="15" hidden="false" customHeight="false" outlineLevel="0" collapsed="false">
      <c r="B61" s="22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0</v>
      </c>
      <c r="F61" s="125" t="str">
        <f aca="false">'Fase final'!D25</f>
        <v>Dinamarca</v>
      </c>
    </row>
    <row r="62" s="8" customFormat="true" ht="15" hidden="false" customHeight="false" outlineLevel="0" collapsed="false">
      <c r="B62" s="22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0</v>
      </c>
      <c r="F62" s="125" t="str">
        <f aca="false">'Fase final'!D29</f>
        <v>Suiza</v>
      </c>
    </row>
    <row r="63" s="8" customFormat="true" ht="15.75" hidden="false" customHeight="false" outlineLevel="0" collapsed="false">
      <c r="B63" s="121" t="n">
        <v>56</v>
      </c>
      <c r="C63" s="126" t="str">
        <f aca="false">'Fase final'!D31</f>
        <v>Colombia</v>
      </c>
      <c r="D63" s="126" t="n">
        <f aca="false">'Fase final'!E31</f>
        <v>0</v>
      </c>
      <c r="E63" s="126" t="n">
        <f aca="false">'Fase final'!E32</f>
        <v>1</v>
      </c>
      <c r="F63" s="127" t="str">
        <f aca="false">'Fase final'!D32</f>
        <v>Inglaterra</v>
      </c>
    </row>
    <row r="64" s="8" customFormat="true" ht="15" hidden="false" customHeight="false" outlineLevel="0" collapsed="false">
      <c r="B64" s="23"/>
      <c r="C64" s="23"/>
      <c r="D64" s="23"/>
      <c r="E64" s="23"/>
      <c r="F64" s="23"/>
    </row>
    <row r="65" customFormat="false" ht="15.75" hidden="false" customHeight="false" outlineLevel="0" collapsed="false"/>
    <row r="66" customFormat="false" ht="15" hidden="false" customHeight="false" outlineLevel="0" collapsed="false">
      <c r="B66" s="118" t="n">
        <v>57</v>
      </c>
      <c r="C66" s="123" t="str">
        <f aca="false">'Fase final'!G8</f>
        <v>España</v>
      </c>
      <c r="D66" s="123" t="n">
        <f aca="false">'Fase final'!H8</f>
        <v>0</v>
      </c>
      <c r="E66" s="128" t="n">
        <f aca="false">'Fase final'!H10</f>
        <v>2</v>
      </c>
      <c r="F66" s="129" t="str">
        <f aca="false">'Fase final'!G10</f>
        <v>Francia</v>
      </c>
    </row>
    <row r="67" customFormat="false" ht="15" hidden="false" customHeight="false" outlineLevel="0" collapsed="false">
      <c r="B67" s="22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3</v>
      </c>
      <c r="F67" s="130" t="str">
        <f aca="false">'Fase final'!G17</f>
        <v>Bélgica</v>
      </c>
    </row>
    <row r="68" customFormat="false" ht="15" hidden="false" customHeight="false" outlineLevel="0" collapsed="false">
      <c r="B68" s="22" t="n">
        <v>59</v>
      </c>
      <c r="C68" s="60" t="str">
        <f aca="false">'Fase final'!G22</f>
        <v>Portugal</v>
      </c>
      <c r="D68" s="60" t="n">
        <f aca="false">'Fase final'!H22</f>
        <v>1</v>
      </c>
      <c r="E68" s="60" t="n">
        <f aca="false">'Fase final'!H24</f>
        <v>0</v>
      </c>
      <c r="F68" s="130" t="str">
        <f aca="false">'Fase final'!G24</f>
        <v>Argentina</v>
      </c>
    </row>
    <row r="69" customFormat="false" ht="15.75" hidden="false" customHeight="false" outlineLevel="0" collapsed="false">
      <c r="B69" s="121" t="n">
        <v>60</v>
      </c>
      <c r="C69" s="126" t="str">
        <f aca="false">'Fase final'!G29</f>
        <v>Alemania</v>
      </c>
      <c r="D69" s="126" t="n">
        <f aca="false">'Fase final'!H29</f>
        <v>2</v>
      </c>
      <c r="E69" s="126" t="n">
        <f aca="false">'Fase final'!H31</f>
        <v>0</v>
      </c>
      <c r="F69" s="131" t="str">
        <f aca="false">'Fase final'!G31</f>
        <v>Inglaterra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18" t="n">
        <v>61</v>
      </c>
      <c r="C72" s="119" t="str">
        <f aca="false">'Fase final'!J9</f>
        <v>Francia</v>
      </c>
      <c r="D72" s="119" t="n">
        <f aca="false">'Fase final'!K9</f>
        <v>2</v>
      </c>
      <c r="E72" s="119" t="n">
        <f aca="false">'Fase final'!K16</f>
        <v>3</v>
      </c>
      <c r="F72" s="120" t="str">
        <f aca="false">'Fase final'!J16</f>
        <v>Bélgica</v>
      </c>
    </row>
    <row r="73" customFormat="false" ht="15.75" hidden="false" customHeight="false" outlineLevel="0" collapsed="false">
      <c r="B73" s="121" t="n">
        <v>62</v>
      </c>
      <c r="C73" s="27" t="str">
        <f aca="false">'Fase final'!J23</f>
        <v>Portugal</v>
      </c>
      <c r="D73" s="27" t="n">
        <f aca="false">'Fase final'!K23</f>
        <v>0</v>
      </c>
      <c r="E73" s="27" t="n">
        <f aca="false">'Fase final'!K30</f>
        <v>1</v>
      </c>
      <c r="F73" s="122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18" t="n">
        <v>63</v>
      </c>
      <c r="C76" s="119" t="str">
        <f aca="false">'Fase final'!M12</f>
        <v>Bélgica</v>
      </c>
      <c r="D76" s="119" t="n">
        <f aca="false">'Fase final'!N12</f>
        <v>1</v>
      </c>
      <c r="E76" s="119" t="n">
        <f aca="false">'Fase final'!N14</f>
        <v>0</v>
      </c>
      <c r="F76" s="120" t="str">
        <f aca="false">'Fase final'!M14</f>
        <v>Alemania</v>
      </c>
    </row>
    <row r="77" customFormat="false" ht="15.75" hidden="false" customHeight="false" outlineLevel="0" collapsed="false">
      <c r="B77" s="121" t="n">
        <v>64</v>
      </c>
      <c r="C77" s="27" t="str">
        <f aca="false">'Fase final'!M22</f>
        <v>Francia</v>
      </c>
      <c r="D77" s="27" t="n">
        <f aca="false">'Fase final'!N22</f>
        <v>2</v>
      </c>
      <c r="E77" s="27" t="n">
        <f aca="false">'Fase final'!N24</f>
        <v>1</v>
      </c>
      <c r="F77" s="122" t="str">
        <f aca="false">'Fase final'!M24</f>
        <v>Portugal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18" t="s">
        <v>189</v>
      </c>
      <c r="C80" s="120" t="str">
        <f aca="false">'Fase final'!D7</f>
        <v>Uruguay</v>
      </c>
    </row>
    <row r="81" customFormat="false" ht="15" hidden="false" customHeight="false" outlineLevel="0" collapsed="false">
      <c r="B81" s="22" t="s">
        <v>190</v>
      </c>
      <c r="C81" s="24" t="str">
        <f aca="false">'Fase final'!D22</f>
        <v>Rusia</v>
      </c>
    </row>
    <row r="82" customFormat="false" ht="15" hidden="false" customHeight="false" outlineLevel="0" collapsed="false">
      <c r="B82" s="22" t="s">
        <v>191</v>
      </c>
      <c r="C82" s="24" t="str">
        <f aca="false">'Fase final'!D21</f>
        <v>Portugal</v>
      </c>
    </row>
    <row r="83" customFormat="false" ht="15" hidden="false" customHeight="false" outlineLevel="0" collapsed="false">
      <c r="B83" s="22" t="s">
        <v>192</v>
      </c>
      <c r="C83" s="24" t="str">
        <f aca="false">'Fase final'!D8</f>
        <v>España</v>
      </c>
    </row>
    <row r="84" customFormat="false" ht="15" hidden="false" customHeight="false" outlineLevel="0" collapsed="false">
      <c r="B84" s="22" t="s">
        <v>193</v>
      </c>
      <c r="C84" s="24" t="str">
        <f aca="false">'Fase final'!D10</f>
        <v>Francia</v>
      </c>
    </row>
    <row r="85" customFormat="false" ht="15" hidden="false" customHeight="false" outlineLevel="0" collapsed="false">
      <c r="B85" s="22" t="s">
        <v>194</v>
      </c>
      <c r="C85" s="24" t="str">
        <f aca="false">'Fase final'!D25</f>
        <v>Dinamarca</v>
      </c>
    </row>
    <row r="86" customFormat="false" ht="15" hidden="false" customHeight="false" outlineLevel="0" collapsed="false">
      <c r="B86" s="22" t="s">
        <v>195</v>
      </c>
      <c r="C86" s="24" t="str">
        <f aca="false">'Fase final'!D24</f>
        <v>Argentina</v>
      </c>
    </row>
    <row r="87" s="8" customFormat="true" ht="15" hidden="false" customHeight="false" outlineLevel="0" collapsed="false">
      <c r="B87" s="22" t="s">
        <v>196</v>
      </c>
      <c r="C87" s="24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22" t="s">
        <v>197</v>
      </c>
      <c r="C88" s="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22" t="s">
        <v>198</v>
      </c>
      <c r="C89" s="24" t="str">
        <f aca="false">'Fase final'!D29</f>
        <v>Suiza</v>
      </c>
      <c r="E89" s="1"/>
      <c r="F89" s="1"/>
    </row>
    <row r="90" s="8" customFormat="true" ht="15" hidden="false" customHeight="false" outlineLevel="0" collapsed="false">
      <c r="B90" s="22" t="s">
        <v>199</v>
      </c>
      <c r="C90" s="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22" t="s">
        <v>200</v>
      </c>
      <c r="C91" s="24" t="str">
        <f aca="false">'Fase final'!D15</f>
        <v>Suecia</v>
      </c>
      <c r="E91" s="1"/>
      <c r="F91" s="1"/>
    </row>
    <row r="92" s="8" customFormat="true" ht="15" hidden="false" customHeight="false" outlineLevel="0" collapsed="false">
      <c r="B92" s="22" t="s">
        <v>201</v>
      </c>
      <c r="C92" s="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22" t="s">
        <v>202</v>
      </c>
      <c r="C93" s="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22" t="s">
        <v>203</v>
      </c>
      <c r="C94" s="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1" t="s">
        <v>204</v>
      </c>
      <c r="C95" s="122" t="str">
        <f aca="false">'Fase final'!D18</f>
        <v>Polonia</v>
      </c>
      <c r="E95" s="1"/>
      <c r="F95" s="1"/>
    </row>
    <row r="96" s="8" customFormat="true" ht="15" hidden="false" customHeight="false" outlineLevel="0" collapsed="false">
      <c r="B96" s="23"/>
      <c r="C96" s="23"/>
      <c r="E96" s="1"/>
      <c r="F96" s="1"/>
    </row>
    <row r="97" s="8" customFormat="true" ht="15.75" hidden="false" customHeight="false" outlineLevel="0" collapsed="false">
      <c r="B97" s="23"/>
      <c r="C97" s="23"/>
      <c r="E97" s="1"/>
      <c r="F97" s="1"/>
    </row>
    <row r="98" s="8" customFormat="true" ht="15" hidden="false" customHeight="false" outlineLevel="0" collapsed="false">
      <c r="B98" s="118" t="s">
        <v>205</v>
      </c>
      <c r="C98" s="120" t="str">
        <f aca="false">'Fase final'!G8</f>
        <v>España</v>
      </c>
      <c r="E98" s="1"/>
      <c r="F98" s="1"/>
    </row>
    <row r="99" s="8" customFormat="true" ht="15" hidden="false" customHeight="false" outlineLevel="0" collapsed="false">
      <c r="B99" s="22" t="s">
        <v>206</v>
      </c>
      <c r="C99" s="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22" t="s">
        <v>207</v>
      </c>
      <c r="C100" s="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22" t="s">
        <v>208</v>
      </c>
      <c r="C101" s="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22" t="s">
        <v>209</v>
      </c>
      <c r="C102" s="24" t="str">
        <f aca="false">'Fase final'!G22</f>
        <v>Portugal</v>
      </c>
      <c r="E102" s="1"/>
      <c r="F102" s="1"/>
    </row>
    <row r="103" s="8" customFormat="true" ht="15" hidden="false" customHeight="false" outlineLevel="0" collapsed="false">
      <c r="B103" s="22" t="s">
        <v>210</v>
      </c>
      <c r="C103" s="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22" t="s">
        <v>211</v>
      </c>
      <c r="C104" s="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1" t="s">
        <v>212</v>
      </c>
      <c r="C105" s="122" t="str">
        <f aca="false">'Fase final'!G31</f>
        <v>Inglaterra</v>
      </c>
      <c r="E105" s="1"/>
      <c r="F105" s="1"/>
    </row>
    <row r="106" s="8" customFormat="true" ht="15" hidden="false" customHeight="false" outlineLevel="0" collapsed="false">
      <c r="B106" s="23"/>
      <c r="C106" s="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18" t="s">
        <v>213</v>
      </c>
      <c r="C108" s="120" t="str">
        <f aca="false">C72</f>
        <v>Francia</v>
      </c>
    </row>
    <row r="109" customFormat="false" ht="15" hidden="false" customHeight="false" outlineLevel="0" collapsed="false">
      <c r="B109" s="22" t="s">
        <v>214</v>
      </c>
      <c r="C109" s="24" t="str">
        <f aca="false">F72</f>
        <v>Bélgica</v>
      </c>
    </row>
    <row r="110" customFormat="false" ht="15" hidden="false" customHeight="false" outlineLevel="0" collapsed="false">
      <c r="B110" s="22" t="s">
        <v>215</v>
      </c>
      <c r="C110" s="24" t="str">
        <f aca="false">C73</f>
        <v>Portugal</v>
      </c>
    </row>
    <row r="111" customFormat="false" ht="15.75" hidden="false" customHeight="false" outlineLevel="0" collapsed="false">
      <c r="B111" s="121" t="s">
        <v>216</v>
      </c>
      <c r="C111" s="122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18" t="s">
        <v>217</v>
      </c>
      <c r="C114" s="120" t="str">
        <f aca="false">C76</f>
        <v>Bélgica</v>
      </c>
    </row>
    <row r="115" customFormat="false" ht="15" hidden="false" customHeight="false" outlineLevel="0" collapsed="false">
      <c r="B115" s="22" t="s">
        <v>218</v>
      </c>
      <c r="C115" s="24" t="str">
        <f aca="false">F76</f>
        <v>Alemania</v>
      </c>
    </row>
    <row r="116" customFormat="false" ht="15" hidden="false" customHeight="false" outlineLevel="0" collapsed="false">
      <c r="B116" s="22" t="s">
        <v>219</v>
      </c>
      <c r="C116" s="24" t="str">
        <f aca="false">C77</f>
        <v>Francia</v>
      </c>
    </row>
    <row r="117" customFormat="false" ht="15.75" hidden="false" customHeight="false" outlineLevel="0" collapsed="false">
      <c r="B117" s="121" t="s">
        <v>220</v>
      </c>
      <c r="C117" s="122" t="str">
        <f aca="false">F77</f>
        <v>Portugal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32" t="s">
        <v>26</v>
      </c>
      <c r="C120" s="19" t="str">
        <f aca="false">'Fase final'!P13</f>
        <v>Bélgica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32" t="s">
        <v>221</v>
      </c>
      <c r="C122" s="19" t="str">
        <f aca="false">'Fase final'!P17</f>
        <v>RONALDO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"/>
    <col collapsed="false" customWidth="true" hidden="false" outlineLevel="0" max="21" min="21" style="1" width="15.71"/>
    <col collapsed="false" customWidth="true" hidden="false" outlineLevel="0" max="27" min="22" style="0" width="3.7"/>
    <col collapsed="false" customWidth="true" hidden="false" outlineLevel="0" max="28" min="28" style="0" width="4.7"/>
    <col collapsed="false" customWidth="true" hidden="false" outlineLevel="0" max="36" min="29" style="0" width="3.7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33" t="str">
        <f aca="false">B4</f>
        <v>Rusia</v>
      </c>
      <c r="H2" s="133"/>
      <c r="I2" s="133"/>
      <c r="J2" s="133" t="str">
        <f aca="false">E4</f>
        <v>Arabia Saudita</v>
      </c>
      <c r="K2" s="133"/>
      <c r="L2" s="133"/>
      <c r="M2" s="133" t="str">
        <f aca="false">B5</f>
        <v>Egipto</v>
      </c>
      <c r="N2" s="133"/>
      <c r="O2" s="133"/>
      <c r="P2" s="120" t="str">
        <f aca="false">E5</f>
        <v>Uruguay</v>
      </c>
      <c r="Q2" s="120"/>
      <c r="R2" s="120"/>
      <c r="S2" s="23"/>
    </row>
    <row r="3" customFormat="false" ht="15.75" hidden="false" customHeight="false" outlineLevel="0" collapsed="false">
      <c r="G3" s="117" t="s">
        <v>222</v>
      </c>
      <c r="H3" s="117" t="s">
        <v>223</v>
      </c>
      <c r="I3" s="19" t="s">
        <v>224</v>
      </c>
      <c r="J3" s="117" t="s">
        <v>222</v>
      </c>
      <c r="K3" s="117" t="s">
        <v>223</v>
      </c>
      <c r="L3" s="19" t="s">
        <v>224</v>
      </c>
      <c r="M3" s="117" t="s">
        <v>222</v>
      </c>
      <c r="N3" s="117" t="s">
        <v>223</v>
      </c>
      <c r="O3" s="19" t="s">
        <v>224</v>
      </c>
      <c r="P3" s="117" t="s">
        <v>222</v>
      </c>
      <c r="Q3" s="117" t="s">
        <v>223</v>
      </c>
      <c r="R3" s="19" t="s">
        <v>224</v>
      </c>
      <c r="S3" s="23"/>
      <c r="V3" s="118" t="s">
        <v>55</v>
      </c>
      <c r="W3" s="119" t="s">
        <v>56</v>
      </c>
      <c r="X3" s="119" t="s">
        <v>57</v>
      </c>
      <c r="Y3" s="119" t="s">
        <v>58</v>
      </c>
      <c r="Z3" s="119" t="s">
        <v>59</v>
      </c>
      <c r="AA3" s="120"/>
      <c r="AB3" s="120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18" t="n">
        <f aca="false">'Fase de grupos'!H7</f>
        <v>1</v>
      </c>
      <c r="D4" s="120" t="n">
        <f aca="false">'Fase de grupos'!I7</f>
        <v>0</v>
      </c>
      <c r="E4" s="1" t="str">
        <f aca="false">'Fase de grupos'!J7</f>
        <v>Arabia Saudita</v>
      </c>
      <c r="G4" s="22" t="n">
        <f aca="false">IF(C4&gt;D4,1,0)</f>
        <v>1</v>
      </c>
      <c r="H4" s="23" t="n">
        <f aca="false">IF(C4=D4,1,0)</f>
        <v>0</v>
      </c>
      <c r="I4" s="24" t="n">
        <f aca="false">IF(C4&lt;D4,1,0)</f>
        <v>0</v>
      </c>
      <c r="J4" s="22" t="n">
        <f aca="false">IF(D4&gt;C4,1,0)</f>
        <v>0</v>
      </c>
      <c r="K4" s="23" t="n">
        <f aca="false">IF(D4=C4,1,0)</f>
        <v>0</v>
      </c>
      <c r="L4" s="24" t="n">
        <f aca="false">IF(D4&lt;C4,1,0)</f>
        <v>1</v>
      </c>
      <c r="M4" s="22"/>
      <c r="N4" s="23"/>
      <c r="O4" s="24"/>
      <c r="P4" s="23"/>
      <c r="Q4" s="23"/>
      <c r="R4" s="24"/>
      <c r="S4" s="23"/>
      <c r="T4" s="0" t="n">
        <v>1</v>
      </c>
      <c r="U4" s="118" t="str">
        <f aca="false">G2</f>
        <v>Rusia</v>
      </c>
      <c r="V4" s="118" t="n">
        <f aca="false">G10</f>
        <v>2</v>
      </c>
      <c r="W4" s="119" t="n">
        <f aca="false">H10</f>
        <v>0</v>
      </c>
      <c r="X4" s="119" t="n">
        <f aca="false">I10</f>
        <v>1</v>
      </c>
      <c r="Y4" s="119" t="n">
        <f aca="false">C4+C6+C8</f>
        <v>3</v>
      </c>
      <c r="Z4" s="119" t="n">
        <f aca="false">D4+D6+D8</f>
        <v>2</v>
      </c>
      <c r="AA4" s="119" t="n">
        <f aca="false">Y4-Z4</f>
        <v>1</v>
      </c>
      <c r="AB4" s="133" t="n">
        <f aca="false">3*V4+W4</f>
        <v>6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22" t="n">
        <f aca="false">'Fase de grupos'!H8</f>
        <v>1</v>
      </c>
      <c r="D5" s="24" t="n">
        <f aca="false">'Fase de grupos'!I8</f>
        <v>1</v>
      </c>
      <c r="E5" s="1" t="str">
        <f aca="false">'Fase de grupos'!J8</f>
        <v>Uruguay</v>
      </c>
      <c r="G5" s="22"/>
      <c r="H5" s="23"/>
      <c r="I5" s="24"/>
      <c r="J5" s="22"/>
      <c r="K5" s="23"/>
      <c r="L5" s="24"/>
      <c r="M5" s="22" t="n">
        <f aca="false">IF(C5&gt;D5,1,0)</f>
        <v>0</v>
      </c>
      <c r="N5" s="23" t="n">
        <f aca="false">IF(C5=D5,1,0)</f>
        <v>1</v>
      </c>
      <c r="O5" s="24" t="n">
        <f aca="false">IF(C5&lt;D5,1,0)</f>
        <v>0</v>
      </c>
      <c r="P5" s="23" t="n">
        <f aca="false">IF(D5&gt;C5,1,0)</f>
        <v>0</v>
      </c>
      <c r="Q5" s="23" t="n">
        <f aca="false">IF(D5=C5,1,0)</f>
        <v>1</v>
      </c>
      <c r="R5" s="24" t="n">
        <f aca="false">IF(D5&lt;C5,1,0)</f>
        <v>0</v>
      </c>
      <c r="S5" s="23"/>
      <c r="T5" s="0" t="n">
        <v>2</v>
      </c>
      <c r="U5" s="22" t="str">
        <f aca="false">J2</f>
        <v>Arabia Saudita</v>
      </c>
      <c r="V5" s="22" t="n">
        <f aca="false">J10</f>
        <v>0</v>
      </c>
      <c r="W5" s="23" t="n">
        <f aca="false">K10</f>
        <v>0</v>
      </c>
      <c r="X5" s="23" t="n">
        <f aca="false">L10</f>
        <v>3</v>
      </c>
      <c r="Y5" s="23" t="n">
        <f aca="false">D4+C7+C9</f>
        <v>1</v>
      </c>
      <c r="Z5" s="23" t="n">
        <f aca="false">C4+D7+D9</f>
        <v>5</v>
      </c>
      <c r="AA5" s="23" t="n">
        <f aca="false">Y5-Z5</f>
        <v>-4</v>
      </c>
      <c r="AB5" s="134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22" t="n">
        <f aca="false">'Fase de grupos'!H9</f>
        <v>1</v>
      </c>
      <c r="D6" s="24" t="n">
        <f aca="false">'Fase de grupos'!I9</f>
        <v>0</v>
      </c>
      <c r="E6" s="1" t="str">
        <f aca="false">'Fase de grupos'!J9</f>
        <v>Egipto</v>
      </c>
      <c r="G6" s="22" t="n">
        <f aca="false">IF(C6&gt;D6,1,0)</f>
        <v>1</v>
      </c>
      <c r="H6" s="23" t="n">
        <f aca="false">IF(C6=D6,1,0)</f>
        <v>0</v>
      </c>
      <c r="I6" s="24" t="n">
        <f aca="false">IF(C6&lt;D6,1,0)</f>
        <v>0</v>
      </c>
      <c r="J6" s="22"/>
      <c r="K6" s="23"/>
      <c r="L6" s="24"/>
      <c r="M6" s="22" t="n">
        <f aca="false">IF(D6&gt;C6,1,0)</f>
        <v>0</v>
      </c>
      <c r="N6" s="23" t="n">
        <f aca="false">IF(D6=C6,1,0)</f>
        <v>0</v>
      </c>
      <c r="O6" s="24" t="n">
        <f aca="false">IF(D6&lt;C6,1,0)</f>
        <v>1</v>
      </c>
      <c r="P6" s="23"/>
      <c r="Q6" s="23"/>
      <c r="R6" s="24"/>
      <c r="S6" s="23"/>
      <c r="T6" s="0" t="n">
        <v>3</v>
      </c>
      <c r="U6" s="22" t="str">
        <f aca="false">M2</f>
        <v>Egipto</v>
      </c>
      <c r="V6" s="22" t="n">
        <f aca="false">M10</f>
        <v>1</v>
      </c>
      <c r="W6" s="23" t="n">
        <f aca="false">N10</f>
        <v>1</v>
      </c>
      <c r="X6" s="23" t="n">
        <f aca="false">O10</f>
        <v>1</v>
      </c>
      <c r="Y6" s="23" t="n">
        <f aca="false">C5+D6+D9</f>
        <v>3</v>
      </c>
      <c r="Z6" s="23" t="n">
        <f aca="false">D5+C6+C9</f>
        <v>3</v>
      </c>
      <c r="AA6" s="23" t="n">
        <f aca="false">Y6-Z6</f>
        <v>0</v>
      </c>
      <c r="AB6" s="134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22" t="n">
        <f aca="false">'Fase de grupos'!H10</f>
        <v>0</v>
      </c>
      <c r="D7" s="24" t="n">
        <f aca="false">'Fase de grupos'!I10</f>
        <v>2</v>
      </c>
      <c r="E7" s="1" t="str">
        <f aca="false">'Fase de grupos'!J10</f>
        <v>Uruguay</v>
      </c>
      <c r="G7" s="22"/>
      <c r="H7" s="23"/>
      <c r="I7" s="24"/>
      <c r="J7" s="22" t="n">
        <f aca="false">IF(C7&gt;D7,1,0)</f>
        <v>0</v>
      </c>
      <c r="K7" s="23" t="n">
        <f aca="false">IF(C7=D7,1,0)</f>
        <v>0</v>
      </c>
      <c r="L7" s="24" t="n">
        <f aca="false">IF(C7&lt;D7,1,0)</f>
        <v>1</v>
      </c>
      <c r="M7" s="22"/>
      <c r="N7" s="23"/>
      <c r="O7" s="24"/>
      <c r="P7" s="23" t="n">
        <f aca="false">IF(D7&gt;C7,1,0)</f>
        <v>1</v>
      </c>
      <c r="Q7" s="23" t="n">
        <f aca="false">IF(D7=C7,1,0)</f>
        <v>0</v>
      </c>
      <c r="R7" s="24" t="n">
        <f aca="false">IF(D7&lt;C7,1,0)</f>
        <v>0</v>
      </c>
      <c r="S7" s="23"/>
      <c r="T7" s="0" t="n">
        <v>4</v>
      </c>
      <c r="U7" s="121" t="str">
        <f aca="false">P2</f>
        <v>Uruguay</v>
      </c>
      <c r="V7" s="121" t="n">
        <f aca="false">P10</f>
        <v>2</v>
      </c>
      <c r="W7" s="27" t="n">
        <f aca="false">Q10</f>
        <v>1</v>
      </c>
      <c r="X7" s="27" t="n">
        <f aca="false">R10</f>
        <v>0</v>
      </c>
      <c r="Y7" s="27" t="n">
        <f aca="false">D5+D7+D8</f>
        <v>5</v>
      </c>
      <c r="Z7" s="27" t="n">
        <f aca="false">C5+C7+C8</f>
        <v>2</v>
      </c>
      <c r="AA7" s="27" t="n">
        <f aca="false">Y7-Z7</f>
        <v>3</v>
      </c>
      <c r="AB7" s="135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22" t="n">
        <f aca="false">'Fase de grupos'!H11</f>
        <v>1</v>
      </c>
      <c r="D8" s="24" t="n">
        <f aca="false">'Fase de grupos'!I11</f>
        <v>2</v>
      </c>
      <c r="E8" s="1" t="str">
        <f aca="false">'Fase de grupos'!J11</f>
        <v>Uruguay</v>
      </c>
      <c r="G8" s="22" t="n">
        <f aca="false">IF(C8&gt;D8,1,0)</f>
        <v>0</v>
      </c>
      <c r="H8" s="23" t="n">
        <f aca="false">IF(C8=D8,1,0)</f>
        <v>0</v>
      </c>
      <c r="I8" s="24" t="n">
        <f aca="false">IF(C8&lt;D8,1,0)</f>
        <v>1</v>
      </c>
      <c r="J8" s="22"/>
      <c r="K8" s="23"/>
      <c r="L8" s="24"/>
      <c r="M8" s="22"/>
      <c r="N8" s="23"/>
      <c r="O8" s="24"/>
      <c r="P8" s="23" t="n">
        <f aca="false">IF(D8&gt;C8,1,0)</f>
        <v>1</v>
      </c>
      <c r="Q8" s="23" t="n">
        <f aca="false">IF(D8=C8,1,0)</f>
        <v>0</v>
      </c>
      <c r="R8" s="24" t="n">
        <f aca="false">IF(D8&lt;C8,1,0)</f>
        <v>0</v>
      </c>
      <c r="S8" s="23"/>
    </row>
    <row r="9" customFormat="false" ht="15.75" hidden="false" customHeight="false" outlineLevel="0" collapsed="false">
      <c r="B9" s="1" t="str">
        <f aca="false">'Fase de grupos'!G12</f>
        <v>Arabia Saudita</v>
      </c>
      <c r="C9" s="121" t="n">
        <f aca="false">'Fase de grupos'!H12</f>
        <v>1</v>
      </c>
      <c r="D9" s="122" t="n">
        <f aca="false">'Fase de grupos'!I12</f>
        <v>2</v>
      </c>
      <c r="E9" s="1" t="str">
        <f aca="false">'Fase de grupos'!J12</f>
        <v>Egipto</v>
      </c>
      <c r="G9" s="22"/>
      <c r="H9" s="23"/>
      <c r="I9" s="24"/>
      <c r="J9" s="22" t="n">
        <f aca="false">IF(C9&gt;D9,1,0)</f>
        <v>0</v>
      </c>
      <c r="K9" s="23" t="n">
        <f aca="false">IF(C9=D9,1,0)</f>
        <v>0</v>
      </c>
      <c r="L9" s="24" t="n">
        <f aca="false">IF(C9&lt;D9,1,0)</f>
        <v>1</v>
      </c>
      <c r="M9" s="22" t="n">
        <f aca="false">IF(D9&gt;C9,1,0)</f>
        <v>1</v>
      </c>
      <c r="N9" s="23" t="n">
        <f aca="false">IF(D9=C9,1,0)</f>
        <v>0</v>
      </c>
      <c r="O9" s="24" t="n">
        <f aca="false">IF(D9&lt;C9,1,0)</f>
        <v>0</v>
      </c>
      <c r="P9" s="23"/>
      <c r="Q9" s="23"/>
      <c r="R9" s="24"/>
      <c r="S9" s="23"/>
    </row>
    <row r="10" customFormat="false" ht="15.75" hidden="false" customHeight="false" outlineLevel="0" collapsed="false">
      <c r="G10" s="132" t="n">
        <f aca="false">SUM(G4:G9)</f>
        <v>2</v>
      </c>
      <c r="H10" s="136" t="n">
        <f aca="false">SUM(H4:H9)</f>
        <v>0</v>
      </c>
      <c r="I10" s="19" t="n">
        <f aca="false">SUM(I4:I9)</f>
        <v>1</v>
      </c>
      <c r="J10" s="132" t="n">
        <f aca="false">SUM(J4:J9)</f>
        <v>0</v>
      </c>
      <c r="K10" s="136" t="n">
        <f aca="false">SUM(K4:K9)</f>
        <v>0</v>
      </c>
      <c r="L10" s="19" t="n">
        <f aca="false">SUM(L4:L9)</f>
        <v>3</v>
      </c>
      <c r="M10" s="132" t="n">
        <f aca="false">SUM(M4:M9)</f>
        <v>1</v>
      </c>
      <c r="N10" s="136" t="n">
        <f aca="false">SUM(N4:N9)</f>
        <v>1</v>
      </c>
      <c r="O10" s="19" t="n">
        <f aca="false">SUM(O4:O9)</f>
        <v>1</v>
      </c>
      <c r="P10" s="136" t="n">
        <f aca="false">SUM(P4:P9)</f>
        <v>2</v>
      </c>
      <c r="Q10" s="136" t="n">
        <f aca="false">SUM(Q4:Q9)</f>
        <v>1</v>
      </c>
      <c r="R10" s="19" t="n">
        <f aca="false">SUM(R4:R9)</f>
        <v>0</v>
      </c>
      <c r="S10" s="23"/>
    </row>
    <row r="11" customFormat="false" ht="15.75" hidden="false" customHeight="false" outlineLevel="0" collapsed="false"/>
    <row r="12" customFormat="false" ht="15.75" hidden="false" customHeight="false" outlineLevel="0" collapsed="false">
      <c r="G12" s="133" t="str">
        <f aca="false">B14</f>
        <v>Portugal</v>
      </c>
      <c r="H12" s="133"/>
      <c r="I12" s="133"/>
      <c r="J12" s="133" t="str">
        <f aca="false">E14</f>
        <v>España</v>
      </c>
      <c r="K12" s="133"/>
      <c r="L12" s="133"/>
      <c r="M12" s="133" t="str">
        <f aca="false">B15</f>
        <v>Marruecos</v>
      </c>
      <c r="N12" s="133"/>
      <c r="O12" s="133"/>
      <c r="P12" s="120" t="str">
        <f aca="false">E15</f>
        <v>Irán</v>
      </c>
      <c r="Q12" s="120"/>
      <c r="R12" s="120"/>
      <c r="S12" s="23"/>
    </row>
    <row r="13" customFormat="false" ht="15.75" hidden="false" customHeight="false" outlineLevel="0" collapsed="false">
      <c r="G13" s="117" t="s">
        <v>222</v>
      </c>
      <c r="H13" s="117" t="s">
        <v>223</v>
      </c>
      <c r="I13" s="19" t="s">
        <v>224</v>
      </c>
      <c r="J13" s="117" t="s">
        <v>222</v>
      </c>
      <c r="K13" s="117" t="s">
        <v>223</v>
      </c>
      <c r="L13" s="19" t="s">
        <v>224</v>
      </c>
      <c r="M13" s="117" t="s">
        <v>222</v>
      </c>
      <c r="N13" s="117" t="s">
        <v>223</v>
      </c>
      <c r="O13" s="19" t="s">
        <v>224</v>
      </c>
      <c r="P13" s="117" t="s">
        <v>222</v>
      </c>
      <c r="Q13" s="117" t="s">
        <v>223</v>
      </c>
      <c r="R13" s="19" t="s">
        <v>224</v>
      </c>
      <c r="S13" s="23"/>
      <c r="V13" s="118" t="s">
        <v>55</v>
      </c>
      <c r="W13" s="119" t="s">
        <v>56</v>
      </c>
      <c r="X13" s="119" t="s">
        <v>57</v>
      </c>
      <c r="Y13" s="119" t="s">
        <v>58</v>
      </c>
      <c r="Z13" s="119" t="s">
        <v>59</v>
      </c>
      <c r="AA13" s="120"/>
      <c r="AB13" s="120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18" t="n">
        <f aca="false">'Fase de grupos'!H17</f>
        <v>1</v>
      </c>
      <c r="D14" s="120" t="n">
        <f aca="false">'Fase de grupos'!I17</f>
        <v>0</v>
      </c>
      <c r="E14" s="1" t="str">
        <f aca="false">'Fase de grupos'!J17</f>
        <v>España</v>
      </c>
      <c r="G14" s="22" t="n">
        <f aca="false">IF(C14&gt;D14,1,0)</f>
        <v>1</v>
      </c>
      <c r="H14" s="23" t="n">
        <f aca="false">IF(C14=D14,1,0)</f>
        <v>0</v>
      </c>
      <c r="I14" s="24" t="n">
        <f aca="false">IF(C14&lt;D14,1,0)</f>
        <v>0</v>
      </c>
      <c r="J14" s="22" t="n">
        <f aca="false">IF(D14&gt;C14,1,0)</f>
        <v>0</v>
      </c>
      <c r="K14" s="23" t="n">
        <f aca="false">IF(D14=C14,1,0)</f>
        <v>0</v>
      </c>
      <c r="L14" s="24" t="n">
        <f aca="false">IF(D14&lt;C14,1,0)</f>
        <v>1</v>
      </c>
      <c r="M14" s="22"/>
      <c r="N14" s="23"/>
      <c r="O14" s="24"/>
      <c r="P14" s="23"/>
      <c r="Q14" s="23"/>
      <c r="R14" s="24"/>
      <c r="S14" s="23"/>
      <c r="T14" s="0" t="n">
        <v>1</v>
      </c>
      <c r="U14" s="118" t="str">
        <f aca="false">G12</f>
        <v>Portugal</v>
      </c>
      <c r="V14" s="118" t="n">
        <f aca="false">G20</f>
        <v>3</v>
      </c>
      <c r="W14" s="119" t="n">
        <f aca="false">H20</f>
        <v>0</v>
      </c>
      <c r="X14" s="119" t="n">
        <f aca="false">I20</f>
        <v>0</v>
      </c>
      <c r="Y14" s="119" t="n">
        <f aca="false">C14+C16+C18</f>
        <v>7</v>
      </c>
      <c r="Z14" s="119" t="n">
        <f aca="false">D14+D16+D18</f>
        <v>0</v>
      </c>
      <c r="AA14" s="119" t="n">
        <f aca="false">Y14-Z14</f>
        <v>7</v>
      </c>
      <c r="AB14" s="133" t="n">
        <f aca="false">3*V14+W14</f>
        <v>9</v>
      </c>
      <c r="AD14" s="0" t="n">
        <f aca="false">IF(OR(AB14&gt;AB15,AND(AB14=AB15,AA14&gt;AA15),AND(AB14=AB15,AA14=AA15,Y14&gt;Y15)),1,0)</f>
        <v>1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3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22" t="n">
        <f aca="false">'Fase de grupos'!H18</f>
        <v>0</v>
      </c>
      <c r="D15" s="24" t="n">
        <f aca="false">'Fase de grupos'!I18</f>
        <v>2</v>
      </c>
      <c r="E15" s="1" t="str">
        <f aca="false">'Fase de grupos'!J18</f>
        <v>Irán</v>
      </c>
      <c r="G15" s="22"/>
      <c r="H15" s="23"/>
      <c r="I15" s="24"/>
      <c r="J15" s="22"/>
      <c r="K15" s="23"/>
      <c r="L15" s="24"/>
      <c r="M15" s="22" t="n">
        <f aca="false">IF(C15&gt;D15,1,0)</f>
        <v>0</v>
      </c>
      <c r="N15" s="23" t="n">
        <f aca="false">IF(C15=D15,1,0)</f>
        <v>0</v>
      </c>
      <c r="O15" s="24" t="n">
        <f aca="false">IF(C15&lt;D15,1,0)</f>
        <v>1</v>
      </c>
      <c r="P15" s="23" t="n">
        <f aca="false">IF(D15&gt;C15,1,0)</f>
        <v>1</v>
      </c>
      <c r="Q15" s="23" t="n">
        <f aca="false">IF(D15=C15,1,0)</f>
        <v>0</v>
      </c>
      <c r="R15" s="24" t="n">
        <f aca="false">IF(D15&lt;C15,1,0)</f>
        <v>0</v>
      </c>
      <c r="S15" s="23"/>
      <c r="T15" s="0" t="n">
        <v>2</v>
      </c>
      <c r="U15" s="22" t="str">
        <f aca="false">J12</f>
        <v>España</v>
      </c>
      <c r="V15" s="22" t="n">
        <f aca="false">J20</f>
        <v>2</v>
      </c>
      <c r="W15" s="23" t="n">
        <f aca="false">K20</f>
        <v>0</v>
      </c>
      <c r="X15" s="23" t="n">
        <f aca="false">L20</f>
        <v>1</v>
      </c>
      <c r="Y15" s="23" t="n">
        <f aca="false">D14+C17+C19</f>
        <v>3</v>
      </c>
      <c r="Z15" s="23" t="n">
        <f aca="false">C14+D17+D19</f>
        <v>1</v>
      </c>
      <c r="AA15" s="23" t="n">
        <f aca="false">Y15-Z15</f>
        <v>2</v>
      </c>
      <c r="AB15" s="134" t="n">
        <f aca="false">3*V15+W15</f>
        <v>6</v>
      </c>
      <c r="AD15" s="0" t="n">
        <f aca="false">IF(OR(AB15&gt;AB14,AND(AB15=AB14,AA15&gt;AA14),AND(AB15=AB14,AA15=AA14,Y15&gt;Y14)),1,0)</f>
        <v>0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2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customFormat="false" ht="15" hidden="false" customHeight="false" outlineLevel="0" collapsed="false">
      <c r="B16" s="1" t="str">
        <f aca="false">'Fase de grupos'!G19</f>
        <v>Portugal</v>
      </c>
      <c r="C16" s="22" t="n">
        <f aca="false">'Fase de grupos'!H19</f>
        <v>3</v>
      </c>
      <c r="D16" s="24" t="n">
        <f aca="false">'Fase de grupos'!I19</f>
        <v>0</v>
      </c>
      <c r="E16" s="1" t="str">
        <f aca="false">'Fase de grupos'!J19</f>
        <v>Marruecos</v>
      </c>
      <c r="G16" s="22" t="n">
        <f aca="false">IF(C16&gt;D16,1,0)</f>
        <v>1</v>
      </c>
      <c r="H16" s="23" t="n">
        <f aca="false">IF(C16=D16,1,0)</f>
        <v>0</v>
      </c>
      <c r="I16" s="24" t="n">
        <f aca="false">IF(C16&lt;D16,1,0)</f>
        <v>0</v>
      </c>
      <c r="J16" s="22"/>
      <c r="K16" s="23"/>
      <c r="L16" s="24"/>
      <c r="M16" s="22" t="n">
        <f aca="false">IF(D16&gt;C16,1,0)</f>
        <v>0</v>
      </c>
      <c r="N16" s="23" t="n">
        <f aca="false">IF(D16=C16,1,0)</f>
        <v>0</v>
      </c>
      <c r="O16" s="24" t="n">
        <f aca="false">IF(D16&lt;C16,1,0)</f>
        <v>1</v>
      </c>
      <c r="P16" s="23"/>
      <c r="Q16" s="23"/>
      <c r="R16" s="24"/>
      <c r="S16" s="23"/>
      <c r="T16" s="0" t="n">
        <v>3</v>
      </c>
      <c r="U16" s="22" t="str">
        <f aca="false">M12</f>
        <v>Marruecos</v>
      </c>
      <c r="V16" s="22" t="n">
        <f aca="false">M20</f>
        <v>0</v>
      </c>
      <c r="W16" s="23" t="n">
        <f aca="false">N20</f>
        <v>0</v>
      </c>
      <c r="X16" s="23" t="n">
        <f aca="false">O20</f>
        <v>3</v>
      </c>
      <c r="Y16" s="23" t="n">
        <f aca="false">C15+D16+D19</f>
        <v>0</v>
      </c>
      <c r="Z16" s="23" t="n">
        <f aca="false">D15+C16+C19</f>
        <v>6</v>
      </c>
      <c r="AA16" s="23" t="n">
        <f aca="false">Y16-Z16</f>
        <v>-6</v>
      </c>
      <c r="AB16" s="134" t="n">
        <f aca="false">3*V16+W16</f>
        <v>0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22" t="n">
        <f aca="false">'Fase de grupos'!H20</f>
        <v>2</v>
      </c>
      <c r="D17" s="24" t="n">
        <f aca="false">'Fase de grupos'!I20</f>
        <v>0</v>
      </c>
      <c r="E17" s="1" t="str">
        <f aca="false">'Fase de grupos'!J20</f>
        <v>Irán</v>
      </c>
      <c r="G17" s="22"/>
      <c r="H17" s="23"/>
      <c r="I17" s="24"/>
      <c r="J17" s="22" t="n">
        <f aca="false">IF(C17&gt;D17,1,0)</f>
        <v>1</v>
      </c>
      <c r="K17" s="23" t="n">
        <f aca="false">IF(C17=D17,1,0)</f>
        <v>0</v>
      </c>
      <c r="L17" s="24" t="n">
        <f aca="false">IF(C17&lt;D17,1,0)</f>
        <v>0</v>
      </c>
      <c r="M17" s="22"/>
      <c r="N17" s="23"/>
      <c r="O17" s="24"/>
      <c r="P17" s="23" t="n">
        <f aca="false">IF(D17&gt;C17,1,0)</f>
        <v>0</v>
      </c>
      <c r="Q17" s="23" t="n">
        <f aca="false">IF(D17=C17,1,0)</f>
        <v>0</v>
      </c>
      <c r="R17" s="24" t="n">
        <f aca="false">IF(D17&lt;C17,1,0)</f>
        <v>1</v>
      </c>
      <c r="S17" s="23"/>
      <c r="T17" s="0" t="n">
        <v>4</v>
      </c>
      <c r="U17" s="121" t="str">
        <f aca="false">P12</f>
        <v>Irán</v>
      </c>
      <c r="V17" s="121" t="n">
        <f aca="false">P20</f>
        <v>1</v>
      </c>
      <c r="W17" s="27" t="n">
        <f aca="false">Q20</f>
        <v>0</v>
      </c>
      <c r="X17" s="27" t="n">
        <f aca="false">R20</f>
        <v>2</v>
      </c>
      <c r="Y17" s="27" t="n">
        <f aca="false">D15+D17+D18</f>
        <v>2</v>
      </c>
      <c r="Z17" s="27" t="n">
        <f aca="false">C15+C17+C18</f>
        <v>5</v>
      </c>
      <c r="AA17" s="27" t="n">
        <f aca="false">Y17-Z17</f>
        <v>-3</v>
      </c>
      <c r="AB17" s="135" t="n">
        <f aca="false">3*V17+W17</f>
        <v>3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22" t="n">
        <f aca="false">'Fase de grupos'!H21</f>
        <v>3</v>
      </c>
      <c r="D18" s="24" t="n">
        <f aca="false">'Fase de grupos'!I21</f>
        <v>0</v>
      </c>
      <c r="E18" s="1" t="str">
        <f aca="false">'Fase de grupos'!J21</f>
        <v>Irán</v>
      </c>
      <c r="G18" s="22" t="n">
        <f aca="false">IF(C18&gt;D18,1,0)</f>
        <v>1</v>
      </c>
      <c r="H18" s="23" t="n">
        <f aca="false">IF(C18=D18,1,0)</f>
        <v>0</v>
      </c>
      <c r="I18" s="24" t="n">
        <f aca="false">IF(C18&lt;D18,1,0)</f>
        <v>0</v>
      </c>
      <c r="J18" s="22"/>
      <c r="K18" s="23"/>
      <c r="L18" s="24"/>
      <c r="M18" s="22"/>
      <c r="N18" s="23"/>
      <c r="O18" s="24"/>
      <c r="P18" s="23" t="n">
        <f aca="false">IF(D18&gt;C18,1,0)</f>
        <v>0</v>
      </c>
      <c r="Q18" s="23" t="n">
        <f aca="false">IF(D18=C18,1,0)</f>
        <v>0</v>
      </c>
      <c r="R18" s="24" t="n">
        <f aca="false">IF(D18&lt;C18,1,0)</f>
        <v>1</v>
      </c>
      <c r="S18" s="23"/>
    </row>
    <row r="19" customFormat="false" ht="15.75" hidden="false" customHeight="false" outlineLevel="0" collapsed="false">
      <c r="B19" s="1" t="str">
        <f aca="false">'Fase de grupos'!G22</f>
        <v>España</v>
      </c>
      <c r="C19" s="121" t="n">
        <f aca="false">'Fase de grupos'!H22</f>
        <v>1</v>
      </c>
      <c r="D19" s="122" t="n">
        <f aca="false">'Fase de grupos'!I22</f>
        <v>0</v>
      </c>
      <c r="E19" s="1" t="str">
        <f aca="false">'Fase de grupos'!J22</f>
        <v>Marruecos</v>
      </c>
      <c r="G19" s="22"/>
      <c r="H19" s="23"/>
      <c r="I19" s="24"/>
      <c r="J19" s="22" t="n">
        <f aca="false">IF(C19&gt;D19,1,0)</f>
        <v>1</v>
      </c>
      <c r="K19" s="23" t="n">
        <f aca="false">IF(C19=D19,1,0)</f>
        <v>0</v>
      </c>
      <c r="L19" s="24" t="n">
        <f aca="false">IF(C19&lt;D19,1,0)</f>
        <v>0</v>
      </c>
      <c r="M19" s="22" t="n">
        <f aca="false">IF(D19&gt;C19,1,0)</f>
        <v>0</v>
      </c>
      <c r="N19" s="23" t="n">
        <f aca="false">IF(D19=C19,1,0)</f>
        <v>0</v>
      </c>
      <c r="O19" s="24" t="n">
        <f aca="false">IF(D19&lt;C19,1,0)</f>
        <v>1</v>
      </c>
      <c r="P19" s="23"/>
      <c r="Q19" s="23"/>
      <c r="R19" s="24"/>
      <c r="S19" s="23"/>
    </row>
    <row r="20" customFormat="false" ht="15.75" hidden="false" customHeight="false" outlineLevel="0" collapsed="false">
      <c r="G20" s="132" t="n">
        <f aca="false">SUM(G14:G19)</f>
        <v>3</v>
      </c>
      <c r="H20" s="136" t="n">
        <f aca="false">SUM(H14:H19)</f>
        <v>0</v>
      </c>
      <c r="I20" s="19" t="n">
        <f aca="false">SUM(I14:I19)</f>
        <v>0</v>
      </c>
      <c r="J20" s="132" t="n">
        <f aca="false">SUM(J14:J19)</f>
        <v>2</v>
      </c>
      <c r="K20" s="136" t="n">
        <f aca="false">SUM(K14:K19)</f>
        <v>0</v>
      </c>
      <c r="L20" s="19" t="n">
        <f aca="false">SUM(L14:L19)</f>
        <v>1</v>
      </c>
      <c r="M20" s="132" t="n">
        <f aca="false">SUM(M14:M19)</f>
        <v>0</v>
      </c>
      <c r="N20" s="136" t="n">
        <f aca="false">SUM(N14:N19)</f>
        <v>0</v>
      </c>
      <c r="O20" s="19" t="n">
        <f aca="false">SUM(O14:O19)</f>
        <v>3</v>
      </c>
      <c r="P20" s="136" t="n">
        <f aca="false">SUM(P14:P19)</f>
        <v>1</v>
      </c>
      <c r="Q20" s="136" t="n">
        <f aca="false">SUM(Q14:Q19)</f>
        <v>0</v>
      </c>
      <c r="R20" s="19" t="n">
        <f aca="false">SUM(R14:R19)</f>
        <v>2</v>
      </c>
      <c r="S20" s="23"/>
    </row>
    <row r="21" customFormat="false" ht="15.75" hidden="false" customHeight="false" outlineLevel="0" collapsed="false"/>
    <row r="22" customFormat="false" ht="15.75" hidden="false" customHeight="false" outlineLevel="0" collapsed="false">
      <c r="G22" s="133" t="str">
        <f aca="false">B24</f>
        <v>Francia</v>
      </c>
      <c r="H22" s="133"/>
      <c r="I22" s="133"/>
      <c r="J22" s="133" t="str">
        <f aca="false">E24</f>
        <v>Australia</v>
      </c>
      <c r="K22" s="133"/>
      <c r="L22" s="133"/>
      <c r="M22" s="133" t="str">
        <f aca="false">B25</f>
        <v>Perú</v>
      </c>
      <c r="N22" s="133"/>
      <c r="O22" s="133"/>
      <c r="P22" s="120" t="str">
        <f aca="false">E25</f>
        <v>Dinamarca</v>
      </c>
      <c r="Q22" s="120"/>
      <c r="R22" s="120"/>
      <c r="S22" s="23"/>
    </row>
    <row r="23" customFormat="false" ht="15.75" hidden="false" customHeight="false" outlineLevel="0" collapsed="false">
      <c r="G23" s="117" t="s">
        <v>222</v>
      </c>
      <c r="H23" s="117" t="s">
        <v>223</v>
      </c>
      <c r="I23" s="19" t="s">
        <v>224</v>
      </c>
      <c r="J23" s="117" t="s">
        <v>222</v>
      </c>
      <c r="K23" s="117" t="s">
        <v>223</v>
      </c>
      <c r="L23" s="19" t="s">
        <v>224</v>
      </c>
      <c r="M23" s="117" t="s">
        <v>222</v>
      </c>
      <c r="N23" s="117" t="s">
        <v>223</v>
      </c>
      <c r="O23" s="19" t="s">
        <v>224</v>
      </c>
      <c r="P23" s="117" t="s">
        <v>222</v>
      </c>
      <c r="Q23" s="117" t="s">
        <v>223</v>
      </c>
      <c r="R23" s="19" t="s">
        <v>224</v>
      </c>
      <c r="S23" s="23"/>
      <c r="V23" s="118" t="s">
        <v>55</v>
      </c>
      <c r="W23" s="119" t="s">
        <v>56</v>
      </c>
      <c r="X23" s="119" t="s">
        <v>57</v>
      </c>
      <c r="Y23" s="119" t="s">
        <v>58</v>
      </c>
      <c r="Z23" s="119" t="s">
        <v>59</v>
      </c>
      <c r="AA23" s="120"/>
      <c r="AB23" s="120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18" t="n">
        <f aca="false">'Fase de grupos'!H27</f>
        <v>3</v>
      </c>
      <c r="D24" s="120" t="n">
        <f aca="false">'Fase de grupos'!I27</f>
        <v>1</v>
      </c>
      <c r="E24" s="1" t="str">
        <f aca="false">'Fase de grupos'!J27</f>
        <v>Australia</v>
      </c>
      <c r="G24" s="22" t="n">
        <f aca="false">IF(C24&gt;D24,1,0)</f>
        <v>1</v>
      </c>
      <c r="H24" s="23" t="n">
        <f aca="false">IF(C24=D24,1,0)</f>
        <v>0</v>
      </c>
      <c r="I24" s="24" t="n">
        <f aca="false">IF(C24&lt;D24,1,0)</f>
        <v>0</v>
      </c>
      <c r="J24" s="22" t="n">
        <f aca="false">IF(D24&gt;C24,1,0)</f>
        <v>0</v>
      </c>
      <c r="K24" s="23" t="n">
        <f aca="false">IF(D24=C24,1,0)</f>
        <v>0</v>
      </c>
      <c r="L24" s="24" t="n">
        <f aca="false">IF(D24&lt;C24,1,0)</f>
        <v>1</v>
      </c>
      <c r="M24" s="22"/>
      <c r="N24" s="23"/>
      <c r="O24" s="24"/>
      <c r="P24" s="23"/>
      <c r="Q24" s="23"/>
      <c r="R24" s="24"/>
      <c r="S24" s="23"/>
      <c r="T24" s="0" t="n">
        <v>1</v>
      </c>
      <c r="U24" s="118" t="str">
        <f aca="false">G22</f>
        <v>Francia</v>
      </c>
      <c r="V24" s="118" t="n">
        <f aca="false">G30</f>
        <v>3</v>
      </c>
      <c r="W24" s="119" t="n">
        <f aca="false">H30</f>
        <v>0</v>
      </c>
      <c r="X24" s="119" t="n">
        <f aca="false">I30</f>
        <v>0</v>
      </c>
      <c r="Y24" s="119" t="n">
        <f aca="false">C24+C26+C28</f>
        <v>7</v>
      </c>
      <c r="Z24" s="119" t="n">
        <f aca="false">D24+D26+D28</f>
        <v>3</v>
      </c>
      <c r="AA24" s="119" t="n">
        <f aca="false">Y24-Z24</f>
        <v>4</v>
      </c>
      <c r="AB24" s="133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22" t="n">
        <f aca="false">'Fase de grupos'!H28</f>
        <v>0</v>
      </c>
      <c r="D25" s="24" t="n">
        <f aca="false">'Fase de grupos'!I28</f>
        <v>1</v>
      </c>
      <c r="E25" s="1" t="str">
        <f aca="false">'Fase de grupos'!J28</f>
        <v>Dinamarca</v>
      </c>
      <c r="G25" s="22"/>
      <c r="H25" s="23"/>
      <c r="I25" s="24"/>
      <c r="J25" s="22"/>
      <c r="K25" s="23"/>
      <c r="L25" s="24"/>
      <c r="M25" s="22" t="n">
        <f aca="false">IF(C25&gt;D25,1,0)</f>
        <v>0</v>
      </c>
      <c r="N25" s="23" t="n">
        <f aca="false">IF(C25=D25,1,0)</f>
        <v>0</v>
      </c>
      <c r="O25" s="24" t="n">
        <f aca="false">IF(C25&lt;D25,1,0)</f>
        <v>1</v>
      </c>
      <c r="P25" s="23" t="n">
        <f aca="false">IF(D25&gt;C25,1,0)</f>
        <v>1</v>
      </c>
      <c r="Q25" s="23" t="n">
        <f aca="false">IF(D25=C25,1,0)</f>
        <v>0</v>
      </c>
      <c r="R25" s="24" t="n">
        <f aca="false">IF(D25&lt;C25,1,0)</f>
        <v>0</v>
      </c>
      <c r="S25" s="23"/>
      <c r="T25" s="0" t="n">
        <v>2</v>
      </c>
      <c r="U25" s="22" t="str">
        <f aca="false">J22</f>
        <v>Australia</v>
      </c>
      <c r="V25" s="22" t="n">
        <f aca="false">J30</f>
        <v>0</v>
      </c>
      <c r="W25" s="23" t="n">
        <f aca="false">K30</f>
        <v>1</v>
      </c>
      <c r="X25" s="23" t="n">
        <f aca="false">L30</f>
        <v>2</v>
      </c>
      <c r="Y25" s="23" t="n">
        <f aca="false">D24+C27+C29</f>
        <v>2</v>
      </c>
      <c r="Z25" s="23" t="n">
        <f aca="false">C24+D27+D29</f>
        <v>5</v>
      </c>
      <c r="AA25" s="23" t="n">
        <f aca="false">Y25-Z25</f>
        <v>-3</v>
      </c>
      <c r="AB25" s="134" t="n">
        <f aca="false">3*V25+W25</f>
        <v>1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22" t="n">
        <f aca="false">'Fase de grupos'!H29</f>
        <v>2</v>
      </c>
      <c r="D26" s="24" t="n">
        <f aca="false">'Fase de grupos'!I29</f>
        <v>1</v>
      </c>
      <c r="E26" s="1" t="str">
        <f aca="false">'Fase de grupos'!J29</f>
        <v>Perú</v>
      </c>
      <c r="G26" s="22" t="n">
        <f aca="false">IF(C26&gt;D26,1,0)</f>
        <v>1</v>
      </c>
      <c r="H26" s="23" t="n">
        <f aca="false">IF(C26=D26,1,0)</f>
        <v>0</v>
      </c>
      <c r="I26" s="24" t="n">
        <f aca="false">IF(C26&lt;D26,1,0)</f>
        <v>0</v>
      </c>
      <c r="J26" s="22"/>
      <c r="K26" s="23"/>
      <c r="L26" s="24"/>
      <c r="M26" s="22" t="n">
        <f aca="false">IF(D26&gt;C26,1,0)</f>
        <v>0</v>
      </c>
      <c r="N26" s="23" t="n">
        <f aca="false">IF(D26=C26,1,0)</f>
        <v>0</v>
      </c>
      <c r="O26" s="24" t="n">
        <f aca="false">IF(D26&lt;C26,1,0)</f>
        <v>1</v>
      </c>
      <c r="P26" s="23"/>
      <c r="Q26" s="23"/>
      <c r="R26" s="24"/>
      <c r="S26" s="23"/>
      <c r="T26" s="0" t="n">
        <v>3</v>
      </c>
      <c r="U26" s="22" t="str">
        <f aca="false">M22</f>
        <v>Perú</v>
      </c>
      <c r="V26" s="22" t="n">
        <f aca="false">M30</f>
        <v>0</v>
      </c>
      <c r="W26" s="23" t="n">
        <f aca="false">N30</f>
        <v>1</v>
      </c>
      <c r="X26" s="23" t="n">
        <f aca="false">O30</f>
        <v>2</v>
      </c>
      <c r="Y26" s="23" t="n">
        <f aca="false">C25+D26+D29</f>
        <v>2</v>
      </c>
      <c r="Z26" s="23" t="n">
        <f aca="false">D25+C26+C29</f>
        <v>4</v>
      </c>
      <c r="AA26" s="23" t="n">
        <f aca="false">Y26-Z26</f>
        <v>-2</v>
      </c>
      <c r="AB26" s="134" t="n">
        <f aca="false">3*V26+W26</f>
        <v>1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0</v>
      </c>
      <c r="AH26" s="0" t="n">
        <f aca="false">SUM(AD26:AF26)</f>
        <v>1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22" t="n">
        <f aca="false">'Fase de grupos'!H30</f>
        <v>0</v>
      </c>
      <c r="D27" s="24" t="n">
        <f aca="false">'Fase de grupos'!I30</f>
        <v>1</v>
      </c>
      <c r="E27" s="1" t="str">
        <f aca="false">'Fase de grupos'!J30</f>
        <v>Dinamarca</v>
      </c>
      <c r="G27" s="22"/>
      <c r="H27" s="23"/>
      <c r="I27" s="24"/>
      <c r="J27" s="22" t="n">
        <f aca="false">IF(C27&gt;D27,1,0)</f>
        <v>0</v>
      </c>
      <c r="K27" s="23" t="n">
        <f aca="false">IF(C27=D27,1,0)</f>
        <v>0</v>
      </c>
      <c r="L27" s="24" t="n">
        <f aca="false">IF(C27&lt;D27,1,0)</f>
        <v>1</v>
      </c>
      <c r="M27" s="22"/>
      <c r="N27" s="23"/>
      <c r="O27" s="24"/>
      <c r="P27" s="23" t="n">
        <f aca="false">IF(D27&gt;C27,1,0)</f>
        <v>1</v>
      </c>
      <c r="Q27" s="23" t="n">
        <f aca="false">IF(D27=C27,1,0)</f>
        <v>0</v>
      </c>
      <c r="R27" s="24" t="n">
        <f aca="false">IF(D27&lt;C27,1,0)</f>
        <v>0</v>
      </c>
      <c r="S27" s="23"/>
      <c r="T27" s="0" t="n">
        <v>4</v>
      </c>
      <c r="U27" s="121" t="str">
        <f aca="false">P22</f>
        <v>Dinamarca</v>
      </c>
      <c r="V27" s="121" t="n">
        <f aca="false">P30</f>
        <v>2</v>
      </c>
      <c r="W27" s="27" t="n">
        <f aca="false">Q30</f>
        <v>0</v>
      </c>
      <c r="X27" s="27" t="n">
        <f aca="false">R30</f>
        <v>1</v>
      </c>
      <c r="Y27" s="27" t="n">
        <f aca="false">D25+D27+D28</f>
        <v>3</v>
      </c>
      <c r="Z27" s="27" t="n">
        <f aca="false">C25+C27+C28</f>
        <v>2</v>
      </c>
      <c r="AA27" s="27" t="n">
        <f aca="false">Y27-Z27</f>
        <v>1</v>
      </c>
      <c r="AB27" s="135" t="n">
        <f aca="false">3*V27+W27</f>
        <v>6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2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customFormat="false" ht="15" hidden="false" customHeight="false" outlineLevel="0" collapsed="false">
      <c r="B28" s="1" t="str">
        <f aca="false">'Fase de grupos'!G31</f>
        <v>Francia</v>
      </c>
      <c r="C28" s="22" t="n">
        <f aca="false">'Fase de grupos'!H31</f>
        <v>2</v>
      </c>
      <c r="D28" s="24" t="n">
        <f aca="false">'Fase de grupos'!I31</f>
        <v>1</v>
      </c>
      <c r="E28" s="1" t="str">
        <f aca="false">'Fase de grupos'!J31</f>
        <v>Dinamarca</v>
      </c>
      <c r="G28" s="22" t="n">
        <f aca="false">IF(C28&gt;D28,1,0)</f>
        <v>1</v>
      </c>
      <c r="H28" s="23" t="n">
        <f aca="false">IF(C28=D28,1,0)</f>
        <v>0</v>
      </c>
      <c r="I28" s="24" t="n">
        <f aca="false">IF(C28&lt;D28,1,0)</f>
        <v>0</v>
      </c>
      <c r="J28" s="22"/>
      <c r="K28" s="23"/>
      <c r="L28" s="24"/>
      <c r="M28" s="22"/>
      <c r="N28" s="23"/>
      <c r="O28" s="24"/>
      <c r="P28" s="23" t="n">
        <f aca="false">IF(D28&gt;C28,1,0)</f>
        <v>0</v>
      </c>
      <c r="Q28" s="23" t="n">
        <f aca="false">IF(D28=C28,1,0)</f>
        <v>0</v>
      </c>
      <c r="R28" s="24" t="n">
        <f aca="false">IF(D28&lt;C28,1,0)</f>
        <v>1</v>
      </c>
      <c r="S28" s="23"/>
    </row>
    <row r="29" customFormat="false" ht="15.75" hidden="false" customHeight="false" outlineLevel="0" collapsed="false">
      <c r="B29" s="1" t="str">
        <f aca="false">'Fase de grupos'!G32</f>
        <v>Australia</v>
      </c>
      <c r="C29" s="121" t="n">
        <f aca="false">'Fase de grupos'!H32</f>
        <v>1</v>
      </c>
      <c r="D29" s="122" t="n">
        <f aca="false">'Fase de grupos'!I32</f>
        <v>1</v>
      </c>
      <c r="E29" s="1" t="str">
        <f aca="false">'Fase de grupos'!J32</f>
        <v>Perú</v>
      </c>
      <c r="G29" s="22"/>
      <c r="H29" s="23"/>
      <c r="I29" s="24"/>
      <c r="J29" s="22" t="n">
        <f aca="false">IF(C29&gt;D29,1,0)</f>
        <v>0</v>
      </c>
      <c r="K29" s="23" t="n">
        <f aca="false">IF(C29=D29,1,0)</f>
        <v>1</v>
      </c>
      <c r="L29" s="24" t="n">
        <f aca="false">IF(C29&lt;D29,1,0)</f>
        <v>0</v>
      </c>
      <c r="M29" s="22" t="n">
        <f aca="false">IF(D29&gt;C29,1,0)</f>
        <v>0</v>
      </c>
      <c r="N29" s="23" t="n">
        <f aca="false">IF(D29=C29,1,0)</f>
        <v>1</v>
      </c>
      <c r="O29" s="24" t="n">
        <f aca="false">IF(D29&lt;C29,1,0)</f>
        <v>0</v>
      </c>
      <c r="P29" s="23"/>
      <c r="Q29" s="23"/>
      <c r="R29" s="24"/>
      <c r="S29" s="23"/>
      <c r="U29" s="23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customFormat="false" ht="15.75" hidden="false" customHeight="false" outlineLevel="0" collapsed="false">
      <c r="G30" s="132" t="n">
        <f aca="false">SUM(G24:G29)</f>
        <v>3</v>
      </c>
      <c r="H30" s="136" t="n">
        <f aca="false">SUM(H24:H29)</f>
        <v>0</v>
      </c>
      <c r="I30" s="19" t="n">
        <f aca="false">SUM(I24:I29)</f>
        <v>0</v>
      </c>
      <c r="J30" s="132" t="n">
        <f aca="false">SUM(J24:J29)</f>
        <v>0</v>
      </c>
      <c r="K30" s="136" t="n">
        <f aca="false">SUM(K24:K29)</f>
        <v>1</v>
      </c>
      <c r="L30" s="19" t="n">
        <f aca="false">SUM(L24:L29)</f>
        <v>2</v>
      </c>
      <c r="M30" s="132" t="n">
        <f aca="false">SUM(M24:M29)</f>
        <v>0</v>
      </c>
      <c r="N30" s="136" t="n">
        <f aca="false">SUM(N24:N29)</f>
        <v>1</v>
      </c>
      <c r="O30" s="19" t="n">
        <f aca="false">SUM(O24:O29)</f>
        <v>2</v>
      </c>
      <c r="P30" s="136" t="n">
        <f aca="false">SUM(P24:P29)</f>
        <v>2</v>
      </c>
      <c r="Q30" s="136" t="n">
        <f aca="false">SUM(Q24:Q29)</f>
        <v>0</v>
      </c>
      <c r="R30" s="19" t="n">
        <f aca="false">SUM(R24:R29)</f>
        <v>1</v>
      </c>
      <c r="S30" s="23"/>
      <c r="U30" s="23"/>
      <c r="V30" s="23"/>
      <c r="W30" s="23"/>
      <c r="X30" s="23"/>
      <c r="Y30" s="23"/>
      <c r="Z30" s="23"/>
      <c r="AA30" s="23"/>
      <c r="AB30" s="23"/>
      <c r="AC30" s="60"/>
      <c r="AD30" s="60"/>
      <c r="AE30" s="60"/>
      <c r="AF30" s="60"/>
      <c r="AG30" s="60"/>
      <c r="AH30" s="60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60"/>
      <c r="AD31" s="60"/>
      <c r="AE31" s="60"/>
      <c r="AF31" s="60"/>
      <c r="AG31" s="60"/>
      <c r="AH31" s="60"/>
    </row>
    <row r="32" customFormat="false" ht="15.75" hidden="false" customHeight="false" outlineLevel="0" collapsed="false">
      <c r="G32" s="133" t="str">
        <f aca="false">B34</f>
        <v>Argentina</v>
      </c>
      <c r="H32" s="133"/>
      <c r="I32" s="133"/>
      <c r="J32" s="133" t="str">
        <f aca="false">E34</f>
        <v>Islandia</v>
      </c>
      <c r="K32" s="133"/>
      <c r="L32" s="133"/>
      <c r="M32" s="133" t="str">
        <f aca="false">B35</f>
        <v>Croacia</v>
      </c>
      <c r="N32" s="133"/>
      <c r="O32" s="133"/>
      <c r="P32" s="120" t="str">
        <f aca="false">E35</f>
        <v>Nigeria</v>
      </c>
      <c r="Q32" s="120"/>
      <c r="R32" s="120"/>
      <c r="U32" s="23"/>
      <c r="V32" s="23"/>
      <c r="W32" s="23"/>
      <c r="X32" s="23"/>
      <c r="Y32" s="23"/>
      <c r="Z32" s="23"/>
      <c r="AA32" s="23"/>
      <c r="AB32" s="23"/>
      <c r="AC32" s="60"/>
      <c r="AD32" s="60"/>
      <c r="AE32" s="60"/>
      <c r="AF32" s="60"/>
      <c r="AG32" s="60"/>
      <c r="AH32" s="60"/>
    </row>
    <row r="33" customFormat="false" ht="15.75" hidden="false" customHeight="false" outlineLevel="0" collapsed="false">
      <c r="G33" s="117" t="s">
        <v>222</v>
      </c>
      <c r="H33" s="117" t="s">
        <v>223</v>
      </c>
      <c r="I33" s="19" t="s">
        <v>224</v>
      </c>
      <c r="J33" s="117" t="s">
        <v>222</v>
      </c>
      <c r="K33" s="117" t="s">
        <v>223</v>
      </c>
      <c r="L33" s="19" t="s">
        <v>224</v>
      </c>
      <c r="M33" s="117" t="s">
        <v>222</v>
      </c>
      <c r="N33" s="117" t="s">
        <v>223</v>
      </c>
      <c r="O33" s="19" t="s">
        <v>224</v>
      </c>
      <c r="P33" s="117" t="s">
        <v>222</v>
      </c>
      <c r="Q33" s="117" t="s">
        <v>223</v>
      </c>
      <c r="R33" s="19" t="s">
        <v>224</v>
      </c>
      <c r="V33" s="118" t="s">
        <v>55</v>
      </c>
      <c r="W33" s="119" t="s">
        <v>56</v>
      </c>
      <c r="X33" s="119" t="s">
        <v>57</v>
      </c>
      <c r="Y33" s="119" t="s">
        <v>58</v>
      </c>
      <c r="Z33" s="119" t="s">
        <v>59</v>
      </c>
      <c r="AA33" s="120"/>
      <c r="AB33" s="120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18" t="n">
        <f aca="false">'Fase de grupos'!H37</f>
        <v>3</v>
      </c>
      <c r="D34" s="120" t="n">
        <f aca="false">'Fase de grupos'!I37</f>
        <v>0</v>
      </c>
      <c r="E34" s="1" t="str">
        <f aca="false">'Fase de grupos'!J37</f>
        <v>Islandia</v>
      </c>
      <c r="G34" s="22" t="n">
        <f aca="false">IF(C34&gt;D34,1,0)</f>
        <v>1</v>
      </c>
      <c r="H34" s="23" t="n">
        <f aca="false">IF(C34=D34,1,0)</f>
        <v>0</v>
      </c>
      <c r="I34" s="24" t="n">
        <f aca="false">IF(C34&lt;D34,1,0)</f>
        <v>0</v>
      </c>
      <c r="J34" s="22" t="n">
        <f aca="false">IF(D34&gt;C34,1,0)</f>
        <v>0</v>
      </c>
      <c r="K34" s="23" t="n">
        <f aca="false">IF(D34=C34,1,0)</f>
        <v>0</v>
      </c>
      <c r="L34" s="24" t="n">
        <f aca="false">IF(D34&lt;C34,1,0)</f>
        <v>1</v>
      </c>
      <c r="M34" s="22"/>
      <c r="N34" s="23"/>
      <c r="O34" s="24"/>
      <c r="P34" s="23"/>
      <c r="Q34" s="23"/>
      <c r="R34" s="24"/>
      <c r="T34" s="0" t="n">
        <v>1</v>
      </c>
      <c r="U34" s="118" t="str">
        <f aca="false">G32</f>
        <v>Argentina</v>
      </c>
      <c r="V34" s="118" t="n">
        <f aca="false">G40</f>
        <v>2</v>
      </c>
      <c r="W34" s="119" t="n">
        <f aca="false">H40</f>
        <v>1</v>
      </c>
      <c r="X34" s="119" t="n">
        <f aca="false">I40</f>
        <v>0</v>
      </c>
      <c r="Y34" s="119" t="n">
        <f aca="false">C34+C36+C38</f>
        <v>6</v>
      </c>
      <c r="Z34" s="119" t="n">
        <f aca="false">D34+D36+D38</f>
        <v>2</v>
      </c>
      <c r="AA34" s="119" t="n">
        <f aca="false">Y34-Z34</f>
        <v>4</v>
      </c>
      <c r="AB34" s="133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22" t="n">
        <f aca="false">'Fase de grupos'!H38</f>
        <v>2</v>
      </c>
      <c r="D35" s="24" t="n">
        <f aca="false">'Fase de grupos'!I38</f>
        <v>1</v>
      </c>
      <c r="E35" s="1" t="str">
        <f aca="false">'Fase de grupos'!J38</f>
        <v>Nigeria</v>
      </c>
      <c r="G35" s="22"/>
      <c r="H35" s="23"/>
      <c r="I35" s="24"/>
      <c r="J35" s="22"/>
      <c r="K35" s="23"/>
      <c r="L35" s="24"/>
      <c r="M35" s="22" t="n">
        <f aca="false">IF(C35&gt;D35,1,0)</f>
        <v>1</v>
      </c>
      <c r="N35" s="23" t="n">
        <f aca="false">IF(C35=D35,1,0)</f>
        <v>0</v>
      </c>
      <c r="O35" s="24" t="n">
        <f aca="false">IF(C35&lt;D35,1,0)</f>
        <v>0</v>
      </c>
      <c r="P35" s="23" t="n">
        <f aca="false">IF(D35&gt;C35,1,0)</f>
        <v>0</v>
      </c>
      <c r="Q35" s="23" t="n">
        <f aca="false">IF(D35=C35,1,0)</f>
        <v>0</v>
      </c>
      <c r="R35" s="24" t="n">
        <f aca="false">IF(D35&lt;C35,1,0)</f>
        <v>1</v>
      </c>
      <c r="T35" s="0" t="n">
        <v>2</v>
      </c>
      <c r="U35" s="22" t="str">
        <f aca="false">J32</f>
        <v>Islandia</v>
      </c>
      <c r="V35" s="22" t="n">
        <f aca="false">J40</f>
        <v>0</v>
      </c>
      <c r="W35" s="23" t="n">
        <f aca="false">K40</f>
        <v>1</v>
      </c>
      <c r="X35" s="23" t="n">
        <f aca="false">L40</f>
        <v>2</v>
      </c>
      <c r="Y35" s="23" t="n">
        <f aca="false">D34+C37+C39</f>
        <v>1</v>
      </c>
      <c r="Z35" s="23" t="n">
        <f aca="false">C34+D37+D39</f>
        <v>6</v>
      </c>
      <c r="AA35" s="23" t="n">
        <f aca="false">Y35-Z35</f>
        <v>-5</v>
      </c>
      <c r="AB35" s="134" t="n">
        <f aca="false">3*V35+W35</f>
        <v>1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22" t="n">
        <f aca="false">'Fase de grupos'!H39</f>
        <v>1</v>
      </c>
      <c r="D36" s="24" t="n">
        <f aca="false">'Fase de grupos'!I39</f>
        <v>1</v>
      </c>
      <c r="E36" s="1" t="str">
        <f aca="false">'Fase de grupos'!J39</f>
        <v>Croacia</v>
      </c>
      <c r="G36" s="22" t="n">
        <f aca="false">IF(C36&gt;D36,1,0)</f>
        <v>0</v>
      </c>
      <c r="H36" s="23" t="n">
        <f aca="false">IF(C36=D36,1,0)</f>
        <v>1</v>
      </c>
      <c r="I36" s="24" t="n">
        <f aca="false">IF(C36&lt;D36,1,0)</f>
        <v>0</v>
      </c>
      <c r="J36" s="22"/>
      <c r="K36" s="23"/>
      <c r="L36" s="24"/>
      <c r="M36" s="22" t="n">
        <f aca="false">IF(D36&gt;C36,1,0)</f>
        <v>0</v>
      </c>
      <c r="N36" s="23" t="n">
        <f aca="false">IF(D36=C36,1,0)</f>
        <v>1</v>
      </c>
      <c r="O36" s="24" t="n">
        <f aca="false">IF(D36&lt;C36,1,0)</f>
        <v>0</v>
      </c>
      <c r="P36" s="23"/>
      <c r="Q36" s="23"/>
      <c r="R36" s="24"/>
      <c r="T36" s="0" t="n">
        <v>3</v>
      </c>
      <c r="U36" s="22" t="str">
        <f aca="false">M32</f>
        <v>Croacia</v>
      </c>
      <c r="V36" s="22" t="n">
        <f aca="false">M40</f>
        <v>2</v>
      </c>
      <c r="W36" s="23" t="n">
        <f aca="false">N40</f>
        <v>1</v>
      </c>
      <c r="X36" s="23" t="n">
        <f aca="false">O40</f>
        <v>0</v>
      </c>
      <c r="Y36" s="23" t="n">
        <f aca="false">C35+D36+D39</f>
        <v>5</v>
      </c>
      <c r="Z36" s="23" t="n">
        <f aca="false">D35+C36+C39</f>
        <v>2</v>
      </c>
      <c r="AA36" s="23" t="n">
        <f aca="false">Y36-Z36</f>
        <v>3</v>
      </c>
      <c r="AB36" s="134" t="n">
        <f aca="false">3*V36+W36</f>
        <v>7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22" t="n">
        <f aca="false">'Fase de grupos'!H40</f>
        <v>1</v>
      </c>
      <c r="D37" s="24" t="n">
        <f aca="false">'Fase de grupos'!I40</f>
        <v>1</v>
      </c>
      <c r="E37" s="1" t="str">
        <f aca="false">'Fase de grupos'!J40</f>
        <v>Nigeria</v>
      </c>
      <c r="G37" s="22"/>
      <c r="H37" s="23"/>
      <c r="I37" s="24"/>
      <c r="J37" s="22" t="n">
        <f aca="false">IF(C37&gt;D37,1,0)</f>
        <v>0</v>
      </c>
      <c r="K37" s="23" t="n">
        <f aca="false">IF(C37=D37,1,0)</f>
        <v>1</v>
      </c>
      <c r="L37" s="24" t="n">
        <f aca="false">IF(C37&lt;D37,1,0)</f>
        <v>0</v>
      </c>
      <c r="M37" s="22"/>
      <c r="N37" s="23"/>
      <c r="O37" s="24"/>
      <c r="P37" s="23" t="n">
        <f aca="false">IF(D37&gt;C37,1,0)</f>
        <v>0</v>
      </c>
      <c r="Q37" s="23" t="n">
        <f aca="false">IF(D37=C37,1,0)</f>
        <v>1</v>
      </c>
      <c r="R37" s="24" t="n">
        <f aca="false">IF(D37&lt;C37,1,0)</f>
        <v>0</v>
      </c>
      <c r="T37" s="0" t="n">
        <v>4</v>
      </c>
      <c r="U37" s="121" t="str">
        <f aca="false">P32</f>
        <v>Nigeria</v>
      </c>
      <c r="V37" s="121" t="n">
        <f aca="false">P40</f>
        <v>0</v>
      </c>
      <c r="W37" s="27" t="n">
        <f aca="false">Q40</f>
        <v>1</v>
      </c>
      <c r="X37" s="27" t="n">
        <f aca="false">R40</f>
        <v>2</v>
      </c>
      <c r="Y37" s="27" t="n">
        <f aca="false">D35+D37+D38</f>
        <v>3</v>
      </c>
      <c r="Z37" s="27" t="n">
        <f aca="false">C35+C37+C38</f>
        <v>5</v>
      </c>
      <c r="AA37" s="27" t="n">
        <f aca="false">Y37-Z37</f>
        <v>-2</v>
      </c>
      <c r="AB37" s="135" t="n">
        <f aca="false">3*V37+W37</f>
        <v>1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22" t="n">
        <f aca="false">'Fase de grupos'!H41</f>
        <v>2</v>
      </c>
      <c r="D38" s="24" t="n">
        <f aca="false">'Fase de grupos'!I41</f>
        <v>1</v>
      </c>
      <c r="E38" s="1" t="str">
        <f aca="false">'Fase de grupos'!J41</f>
        <v>Nigeria</v>
      </c>
      <c r="G38" s="22" t="n">
        <f aca="false">IF(C38&gt;D38,1,0)</f>
        <v>1</v>
      </c>
      <c r="H38" s="23" t="n">
        <f aca="false">IF(C38=D38,1,0)</f>
        <v>0</v>
      </c>
      <c r="I38" s="24" t="n">
        <f aca="false">IF(C38&lt;D38,1,0)</f>
        <v>0</v>
      </c>
      <c r="J38" s="22"/>
      <c r="K38" s="23"/>
      <c r="L38" s="24"/>
      <c r="M38" s="22"/>
      <c r="N38" s="23"/>
      <c r="O38" s="24"/>
      <c r="P38" s="23" t="n">
        <f aca="false">IF(D38&gt;C38,1,0)</f>
        <v>0</v>
      </c>
      <c r="Q38" s="23" t="n">
        <f aca="false">IF(D38=C38,1,0)</f>
        <v>0</v>
      </c>
      <c r="R38" s="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1" t="n">
        <f aca="false">'Fase de grupos'!H42</f>
        <v>0</v>
      </c>
      <c r="D39" s="122" t="n">
        <f aca="false">'Fase de grupos'!I42</f>
        <v>2</v>
      </c>
      <c r="E39" s="1" t="str">
        <f aca="false">'Fase de grupos'!J42</f>
        <v>Croacia</v>
      </c>
      <c r="G39" s="22"/>
      <c r="H39" s="23"/>
      <c r="I39" s="24"/>
      <c r="J39" s="22" t="n">
        <f aca="false">IF(C39&gt;D39,1,0)</f>
        <v>0</v>
      </c>
      <c r="K39" s="23" t="n">
        <f aca="false">IF(C39=D39,1,0)</f>
        <v>0</v>
      </c>
      <c r="L39" s="24" t="n">
        <f aca="false">IF(C39&lt;D39,1,0)</f>
        <v>1</v>
      </c>
      <c r="M39" s="22" t="n">
        <f aca="false">IF(D39&gt;C39,1,0)</f>
        <v>1</v>
      </c>
      <c r="N39" s="23" t="n">
        <f aca="false">IF(D39=C39,1,0)</f>
        <v>0</v>
      </c>
      <c r="O39" s="24" t="n">
        <f aca="false">IF(D39&lt;C39,1,0)</f>
        <v>0</v>
      </c>
      <c r="P39" s="23"/>
      <c r="Q39" s="23"/>
      <c r="R39" s="24"/>
    </row>
    <row r="40" customFormat="false" ht="15.75" hidden="false" customHeight="false" outlineLevel="0" collapsed="false">
      <c r="G40" s="132" t="n">
        <f aca="false">SUM(G34:G39)</f>
        <v>2</v>
      </c>
      <c r="H40" s="136" t="n">
        <f aca="false">SUM(H34:H39)</f>
        <v>1</v>
      </c>
      <c r="I40" s="19" t="n">
        <f aca="false">SUM(I34:I39)</f>
        <v>0</v>
      </c>
      <c r="J40" s="132" t="n">
        <f aca="false">SUM(J34:J39)</f>
        <v>0</v>
      </c>
      <c r="K40" s="136" t="n">
        <f aca="false">SUM(K34:K39)</f>
        <v>1</v>
      </c>
      <c r="L40" s="19" t="n">
        <f aca="false">SUM(L34:L39)</f>
        <v>2</v>
      </c>
      <c r="M40" s="132" t="n">
        <f aca="false">SUM(M34:M39)</f>
        <v>2</v>
      </c>
      <c r="N40" s="136" t="n">
        <f aca="false">SUM(N34:N39)</f>
        <v>1</v>
      </c>
      <c r="O40" s="19" t="n">
        <f aca="false">SUM(O34:O39)</f>
        <v>0</v>
      </c>
      <c r="P40" s="136" t="n">
        <f aca="false">SUM(P34:P39)</f>
        <v>0</v>
      </c>
      <c r="Q40" s="136" t="n">
        <f aca="false">SUM(Q34:Q39)</f>
        <v>1</v>
      </c>
      <c r="R40" s="19" t="n">
        <f aca="false">SUM(R34:R39)</f>
        <v>2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33" t="str">
        <f aca="false">B44</f>
        <v>Brasil</v>
      </c>
      <c r="H42" s="133"/>
      <c r="I42" s="133"/>
      <c r="J42" s="133" t="str">
        <f aca="false">E44</f>
        <v>Suiza</v>
      </c>
      <c r="K42" s="133"/>
      <c r="L42" s="133"/>
      <c r="M42" s="133" t="str">
        <f aca="false">B45</f>
        <v>Costa Rica</v>
      </c>
      <c r="N42" s="133"/>
      <c r="O42" s="133"/>
      <c r="P42" s="120" t="str">
        <f aca="false">E45</f>
        <v>Serbia</v>
      </c>
      <c r="Q42" s="120"/>
      <c r="R42" s="120"/>
      <c r="U42" s="23"/>
      <c r="V42" s="23"/>
      <c r="W42" s="23"/>
      <c r="X42" s="23"/>
      <c r="Y42" s="23"/>
      <c r="Z42" s="23"/>
      <c r="AA42" s="23"/>
      <c r="AB42" s="23"/>
      <c r="AC42" s="60"/>
      <c r="AD42" s="60"/>
      <c r="AE42" s="60"/>
      <c r="AF42" s="60"/>
      <c r="AG42" s="60"/>
      <c r="AH42" s="60"/>
    </row>
    <row r="43" customFormat="false" ht="15.75" hidden="false" customHeight="false" outlineLevel="0" collapsed="false">
      <c r="G43" s="117" t="s">
        <v>222</v>
      </c>
      <c r="H43" s="117" t="s">
        <v>223</v>
      </c>
      <c r="I43" s="19" t="s">
        <v>224</v>
      </c>
      <c r="J43" s="117" t="s">
        <v>222</v>
      </c>
      <c r="K43" s="117" t="s">
        <v>223</v>
      </c>
      <c r="L43" s="19" t="s">
        <v>224</v>
      </c>
      <c r="M43" s="117" t="s">
        <v>222</v>
      </c>
      <c r="N43" s="117" t="s">
        <v>223</v>
      </c>
      <c r="O43" s="19" t="s">
        <v>224</v>
      </c>
      <c r="P43" s="117" t="s">
        <v>222</v>
      </c>
      <c r="Q43" s="117" t="s">
        <v>223</v>
      </c>
      <c r="R43" s="19" t="s">
        <v>224</v>
      </c>
      <c r="V43" s="118" t="s">
        <v>55</v>
      </c>
      <c r="W43" s="119" t="s">
        <v>56</v>
      </c>
      <c r="X43" s="119" t="s">
        <v>57</v>
      </c>
      <c r="Y43" s="119" t="s">
        <v>58</v>
      </c>
      <c r="Z43" s="119" t="s">
        <v>59</v>
      </c>
      <c r="AA43" s="120"/>
      <c r="AB43" s="120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18" t="n">
        <f aca="false">'Fase de grupos'!H47</f>
        <v>3</v>
      </c>
      <c r="D44" s="120" t="n">
        <f aca="false">'Fase de grupos'!I47</f>
        <v>1</v>
      </c>
      <c r="E44" s="1" t="str">
        <f aca="false">'Fase de grupos'!J47</f>
        <v>Suiza</v>
      </c>
      <c r="G44" s="22" t="n">
        <f aca="false">IF(C44&gt;D44,1,0)</f>
        <v>1</v>
      </c>
      <c r="H44" s="23" t="n">
        <f aca="false">IF(C44=D44,1,0)</f>
        <v>0</v>
      </c>
      <c r="I44" s="24" t="n">
        <f aca="false">IF(C44&lt;D44,1,0)</f>
        <v>0</v>
      </c>
      <c r="J44" s="22" t="n">
        <f aca="false">IF(D44&gt;C44,1,0)</f>
        <v>0</v>
      </c>
      <c r="K44" s="23" t="n">
        <f aca="false">IF(D44=C44,1,0)</f>
        <v>0</v>
      </c>
      <c r="L44" s="24" t="n">
        <f aca="false">IF(D44&lt;C44,1,0)</f>
        <v>1</v>
      </c>
      <c r="M44" s="22"/>
      <c r="N44" s="23"/>
      <c r="O44" s="24"/>
      <c r="P44" s="23"/>
      <c r="Q44" s="23"/>
      <c r="R44" s="24"/>
      <c r="T44" s="0" t="n">
        <v>1</v>
      </c>
      <c r="U44" s="118" t="str">
        <f aca="false">G42</f>
        <v>Brasil</v>
      </c>
      <c r="V44" s="118" t="n">
        <f aca="false">G50</f>
        <v>3</v>
      </c>
      <c r="W44" s="119" t="n">
        <f aca="false">H50</f>
        <v>0</v>
      </c>
      <c r="X44" s="119" t="n">
        <f aca="false">I50</f>
        <v>0</v>
      </c>
      <c r="Y44" s="119" t="n">
        <f aca="false">C44+C46+C48</f>
        <v>9</v>
      </c>
      <c r="Z44" s="119" t="n">
        <f aca="false">D44+D46+D48</f>
        <v>2</v>
      </c>
      <c r="AA44" s="119" t="n">
        <f aca="false">Y44-Z44</f>
        <v>7</v>
      </c>
      <c r="AB44" s="133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22" t="n">
        <f aca="false">'Fase de grupos'!H48</f>
        <v>0</v>
      </c>
      <c r="D45" s="24" t="n">
        <f aca="false">'Fase de grupos'!I48</f>
        <v>1</v>
      </c>
      <c r="E45" s="1" t="str">
        <f aca="false">'Fase de grupos'!J48</f>
        <v>Serbia</v>
      </c>
      <c r="G45" s="22"/>
      <c r="H45" s="23"/>
      <c r="I45" s="24"/>
      <c r="J45" s="22"/>
      <c r="K45" s="23"/>
      <c r="L45" s="24"/>
      <c r="M45" s="22" t="n">
        <f aca="false">IF(C45&gt;D45,1,0)</f>
        <v>0</v>
      </c>
      <c r="N45" s="23" t="n">
        <f aca="false">IF(C45=D45,1,0)</f>
        <v>0</v>
      </c>
      <c r="O45" s="24" t="n">
        <f aca="false">IF(C45&lt;D45,1,0)</f>
        <v>1</v>
      </c>
      <c r="P45" s="23" t="n">
        <f aca="false">IF(D45&gt;C45,1,0)</f>
        <v>1</v>
      </c>
      <c r="Q45" s="23" t="n">
        <f aca="false">IF(D45=C45,1,0)</f>
        <v>0</v>
      </c>
      <c r="R45" s="24" t="n">
        <f aca="false">IF(D45&lt;C45,1,0)</f>
        <v>0</v>
      </c>
      <c r="T45" s="0" t="n">
        <v>2</v>
      </c>
      <c r="U45" s="22" t="str">
        <f aca="false">J42</f>
        <v>Suiza</v>
      </c>
      <c r="V45" s="22" t="n">
        <f aca="false">J50</f>
        <v>2</v>
      </c>
      <c r="W45" s="23" t="n">
        <f aca="false">K50</f>
        <v>0</v>
      </c>
      <c r="X45" s="23" t="n">
        <f aca="false">L50</f>
        <v>1</v>
      </c>
      <c r="Y45" s="23" t="n">
        <f aca="false">D44+C47+C49</f>
        <v>5</v>
      </c>
      <c r="Z45" s="23" t="n">
        <f aca="false">C44+D47+D49</f>
        <v>5</v>
      </c>
      <c r="AA45" s="23" t="n">
        <f aca="false">Y45-Z45</f>
        <v>0</v>
      </c>
      <c r="AB45" s="134" t="n">
        <f aca="false">3*V45+W45</f>
        <v>6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22" t="n">
        <f aca="false">'Fase de grupos'!H49</f>
        <v>3</v>
      </c>
      <c r="D46" s="24" t="n">
        <f aca="false">'Fase de grupos'!I49</f>
        <v>1</v>
      </c>
      <c r="E46" s="1" t="str">
        <f aca="false">'Fase de grupos'!J49</f>
        <v>Costa Rica</v>
      </c>
      <c r="G46" s="22" t="n">
        <f aca="false">IF(C46&gt;D46,1,0)</f>
        <v>1</v>
      </c>
      <c r="H46" s="23" t="n">
        <f aca="false">IF(C46=D46,1,0)</f>
        <v>0</v>
      </c>
      <c r="I46" s="24" t="n">
        <f aca="false">IF(C46&lt;D46,1,0)</f>
        <v>0</v>
      </c>
      <c r="J46" s="22"/>
      <c r="K46" s="23"/>
      <c r="L46" s="24"/>
      <c r="M46" s="22" t="n">
        <f aca="false">IF(D46&gt;C46,1,0)</f>
        <v>0</v>
      </c>
      <c r="N46" s="23" t="n">
        <f aca="false">IF(D46=C46,1,0)</f>
        <v>0</v>
      </c>
      <c r="O46" s="24" t="n">
        <f aca="false">IF(D46&lt;C46,1,0)</f>
        <v>1</v>
      </c>
      <c r="P46" s="23"/>
      <c r="Q46" s="23"/>
      <c r="R46" s="24"/>
      <c r="T46" s="0" t="n">
        <v>3</v>
      </c>
      <c r="U46" s="22" t="str">
        <f aca="false">M42</f>
        <v>Costa Rica</v>
      </c>
      <c r="V46" s="22" t="n">
        <f aca="false">M50</f>
        <v>0</v>
      </c>
      <c r="W46" s="23" t="n">
        <f aca="false">N50</f>
        <v>0</v>
      </c>
      <c r="X46" s="23" t="n">
        <f aca="false">O50</f>
        <v>3</v>
      </c>
      <c r="Y46" s="23" t="n">
        <f aca="false">C45+D46+D49</f>
        <v>2</v>
      </c>
      <c r="Z46" s="23" t="n">
        <f aca="false">D45+C46+C49</f>
        <v>6</v>
      </c>
      <c r="AA46" s="23" t="n">
        <f aca="false">Y46-Z46</f>
        <v>-4</v>
      </c>
      <c r="AB46" s="134" t="n">
        <f aca="false">3*V46+W46</f>
        <v>0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1" t="str">
        <f aca="false">'Fase de grupos'!G50</f>
        <v>Suiza</v>
      </c>
      <c r="C47" s="22" t="n">
        <f aca="false">'Fase de grupos'!H50</f>
        <v>2</v>
      </c>
      <c r="D47" s="24" t="n">
        <f aca="false">'Fase de grupos'!I50</f>
        <v>1</v>
      </c>
      <c r="E47" s="1" t="str">
        <f aca="false">'Fase de grupos'!J50</f>
        <v>Serbia</v>
      </c>
      <c r="G47" s="22"/>
      <c r="H47" s="23"/>
      <c r="I47" s="24"/>
      <c r="J47" s="22" t="n">
        <f aca="false">IF(C47&gt;D47,1,0)</f>
        <v>1</v>
      </c>
      <c r="K47" s="23" t="n">
        <f aca="false">IF(C47=D47,1,0)</f>
        <v>0</v>
      </c>
      <c r="L47" s="24" t="n">
        <f aca="false">IF(C47&lt;D47,1,0)</f>
        <v>0</v>
      </c>
      <c r="M47" s="22"/>
      <c r="N47" s="23"/>
      <c r="O47" s="24"/>
      <c r="P47" s="23" t="n">
        <f aca="false">IF(D47&gt;C47,1,0)</f>
        <v>0</v>
      </c>
      <c r="Q47" s="23" t="n">
        <f aca="false">IF(D47=C47,1,0)</f>
        <v>0</v>
      </c>
      <c r="R47" s="24" t="n">
        <f aca="false">IF(D47&lt;C47,1,0)</f>
        <v>1</v>
      </c>
      <c r="T47" s="0" t="n">
        <v>4</v>
      </c>
      <c r="U47" s="121" t="str">
        <f aca="false">P42</f>
        <v>Serbia</v>
      </c>
      <c r="V47" s="121" t="n">
        <f aca="false">P50</f>
        <v>1</v>
      </c>
      <c r="W47" s="27" t="n">
        <f aca="false">Q50</f>
        <v>0</v>
      </c>
      <c r="X47" s="27" t="n">
        <f aca="false">R50</f>
        <v>2</v>
      </c>
      <c r="Y47" s="27" t="n">
        <f aca="false">D45+D47+D48</f>
        <v>2</v>
      </c>
      <c r="Z47" s="27" t="n">
        <f aca="false">C45+C47+C48</f>
        <v>5</v>
      </c>
      <c r="AA47" s="27" t="n">
        <f aca="false">Y47-Z47</f>
        <v>-3</v>
      </c>
      <c r="AB47" s="135" t="n">
        <f aca="false">3*V47+W47</f>
        <v>3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1</v>
      </c>
      <c r="AH47" s="0" t="n">
        <f aca="false">SUM(AD47:AF47)</f>
        <v>1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customFormat="false" ht="15" hidden="false" customHeight="false" outlineLevel="0" collapsed="false">
      <c r="B48" s="1" t="str">
        <f aca="false">'Fase de grupos'!G51</f>
        <v>Brasil</v>
      </c>
      <c r="C48" s="22" t="n">
        <f aca="false">'Fase de grupos'!H51</f>
        <v>3</v>
      </c>
      <c r="D48" s="24" t="n">
        <f aca="false">'Fase de grupos'!I51</f>
        <v>0</v>
      </c>
      <c r="E48" s="1" t="str">
        <f aca="false">'Fase de grupos'!J51</f>
        <v>Serbia</v>
      </c>
      <c r="G48" s="22" t="n">
        <f aca="false">IF(C48&gt;D48,1,0)</f>
        <v>1</v>
      </c>
      <c r="H48" s="23" t="n">
        <f aca="false">IF(C48=D48,1,0)</f>
        <v>0</v>
      </c>
      <c r="I48" s="24" t="n">
        <f aca="false">IF(C48&lt;D48,1,0)</f>
        <v>0</v>
      </c>
      <c r="J48" s="22"/>
      <c r="K48" s="23"/>
      <c r="L48" s="24"/>
      <c r="M48" s="22"/>
      <c r="N48" s="23"/>
      <c r="O48" s="24"/>
      <c r="P48" s="23" t="n">
        <f aca="false">IF(D48&gt;C48,1,0)</f>
        <v>0</v>
      </c>
      <c r="Q48" s="23" t="n">
        <f aca="false">IF(D48=C48,1,0)</f>
        <v>0</v>
      </c>
      <c r="R48" s="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1" t="n">
        <f aca="false">'Fase de grupos'!H52</f>
        <v>2</v>
      </c>
      <c r="D49" s="122" t="n">
        <f aca="false">'Fase de grupos'!I52</f>
        <v>1</v>
      </c>
      <c r="E49" s="1" t="str">
        <f aca="false">'Fase de grupos'!J52</f>
        <v>Costa Rica</v>
      </c>
      <c r="G49" s="22"/>
      <c r="H49" s="23"/>
      <c r="I49" s="24"/>
      <c r="J49" s="22" t="n">
        <f aca="false">IF(C49&gt;D49,1,0)</f>
        <v>1</v>
      </c>
      <c r="K49" s="23" t="n">
        <f aca="false">IF(C49=D49,1,0)</f>
        <v>0</v>
      </c>
      <c r="L49" s="24" t="n">
        <f aca="false">IF(C49&lt;D49,1,0)</f>
        <v>0</v>
      </c>
      <c r="M49" s="22" t="n">
        <f aca="false">IF(D49&gt;C49,1,0)</f>
        <v>0</v>
      </c>
      <c r="N49" s="23" t="n">
        <f aca="false">IF(D49=C49,1,0)</f>
        <v>0</v>
      </c>
      <c r="O49" s="24" t="n">
        <f aca="false">IF(D49&lt;C49,1,0)</f>
        <v>1</v>
      </c>
      <c r="P49" s="23"/>
      <c r="Q49" s="23"/>
      <c r="R49" s="24"/>
    </row>
    <row r="50" customFormat="false" ht="15.75" hidden="false" customHeight="false" outlineLevel="0" collapsed="false">
      <c r="G50" s="132" t="n">
        <f aca="false">SUM(G44:G49)</f>
        <v>3</v>
      </c>
      <c r="H50" s="136" t="n">
        <f aca="false">SUM(H44:H49)</f>
        <v>0</v>
      </c>
      <c r="I50" s="19" t="n">
        <f aca="false">SUM(I44:I49)</f>
        <v>0</v>
      </c>
      <c r="J50" s="132" t="n">
        <f aca="false">SUM(J44:J49)</f>
        <v>2</v>
      </c>
      <c r="K50" s="136" t="n">
        <f aca="false">SUM(K44:K49)</f>
        <v>0</v>
      </c>
      <c r="L50" s="19" t="n">
        <f aca="false">SUM(L44:L49)</f>
        <v>1</v>
      </c>
      <c r="M50" s="132" t="n">
        <f aca="false">SUM(M44:M49)</f>
        <v>0</v>
      </c>
      <c r="N50" s="136" t="n">
        <f aca="false">SUM(N44:N49)</f>
        <v>0</v>
      </c>
      <c r="O50" s="19" t="n">
        <f aca="false">SUM(O44:O49)</f>
        <v>3</v>
      </c>
      <c r="P50" s="136" t="n">
        <f aca="false">SUM(P44:P49)</f>
        <v>1</v>
      </c>
      <c r="Q50" s="136" t="n">
        <f aca="false">SUM(Q44:Q49)</f>
        <v>0</v>
      </c>
      <c r="R50" s="19" t="n">
        <f aca="false">SUM(R44:R49)</f>
        <v>2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33" t="str">
        <f aca="false">B54</f>
        <v>Alemania</v>
      </c>
      <c r="H52" s="133"/>
      <c r="I52" s="133"/>
      <c r="J52" s="133" t="str">
        <f aca="false">E54</f>
        <v>Mexico</v>
      </c>
      <c r="K52" s="133"/>
      <c r="L52" s="133"/>
      <c r="M52" s="133" t="str">
        <f aca="false">B55</f>
        <v>Suecia</v>
      </c>
      <c r="N52" s="133"/>
      <c r="O52" s="133"/>
      <c r="P52" s="120" t="str">
        <f aca="false">E55</f>
        <v>Corea del Sur</v>
      </c>
      <c r="Q52" s="120"/>
      <c r="R52" s="120"/>
      <c r="U52" s="23"/>
      <c r="V52" s="23"/>
      <c r="W52" s="23"/>
      <c r="X52" s="23"/>
      <c r="Y52" s="23"/>
      <c r="Z52" s="23"/>
      <c r="AA52" s="23"/>
      <c r="AB52" s="23"/>
      <c r="AC52" s="60"/>
      <c r="AD52" s="60"/>
      <c r="AE52" s="60"/>
      <c r="AF52" s="60"/>
      <c r="AG52" s="60"/>
      <c r="AH52" s="60"/>
    </row>
    <row r="53" customFormat="false" ht="15.75" hidden="false" customHeight="false" outlineLevel="0" collapsed="false">
      <c r="G53" s="117" t="s">
        <v>222</v>
      </c>
      <c r="H53" s="117" t="s">
        <v>223</v>
      </c>
      <c r="I53" s="19" t="s">
        <v>224</v>
      </c>
      <c r="J53" s="117" t="s">
        <v>222</v>
      </c>
      <c r="K53" s="117" t="s">
        <v>223</v>
      </c>
      <c r="L53" s="19" t="s">
        <v>224</v>
      </c>
      <c r="M53" s="117" t="s">
        <v>222</v>
      </c>
      <c r="N53" s="117" t="s">
        <v>223</v>
      </c>
      <c r="O53" s="19" t="s">
        <v>224</v>
      </c>
      <c r="P53" s="117" t="s">
        <v>222</v>
      </c>
      <c r="Q53" s="117" t="s">
        <v>223</v>
      </c>
      <c r="R53" s="19" t="s">
        <v>224</v>
      </c>
      <c r="V53" s="118" t="s">
        <v>55</v>
      </c>
      <c r="W53" s="119" t="s">
        <v>56</v>
      </c>
      <c r="X53" s="119" t="s">
        <v>57</v>
      </c>
      <c r="Y53" s="119" t="s">
        <v>58</v>
      </c>
      <c r="Z53" s="119" t="s">
        <v>59</v>
      </c>
      <c r="AA53" s="120"/>
      <c r="AB53" s="120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18" t="n">
        <f aca="false">'Fase de grupos'!H57</f>
        <v>2</v>
      </c>
      <c r="D54" s="120" t="n">
        <f aca="false">'Fase de grupos'!I57</f>
        <v>0</v>
      </c>
      <c r="E54" s="1" t="str">
        <f aca="false">'Fase de grupos'!J57</f>
        <v>Mexico</v>
      </c>
      <c r="G54" s="22" t="n">
        <f aca="false">IF(C54&gt;D54,1,0)</f>
        <v>1</v>
      </c>
      <c r="H54" s="23" t="n">
        <f aca="false">IF(C54=D54,1,0)</f>
        <v>0</v>
      </c>
      <c r="I54" s="24" t="n">
        <f aca="false">IF(C54&lt;D54,1,0)</f>
        <v>0</v>
      </c>
      <c r="J54" s="22" t="n">
        <f aca="false">IF(D54&gt;C54,1,0)</f>
        <v>0</v>
      </c>
      <c r="K54" s="23" t="n">
        <f aca="false">IF(D54=C54,1,0)</f>
        <v>0</v>
      </c>
      <c r="L54" s="24" t="n">
        <f aca="false">IF(D54&lt;C54,1,0)</f>
        <v>1</v>
      </c>
      <c r="M54" s="22"/>
      <c r="N54" s="23"/>
      <c r="O54" s="24"/>
      <c r="P54" s="23"/>
      <c r="Q54" s="23"/>
      <c r="R54" s="24"/>
      <c r="T54" s="0" t="n">
        <v>1</v>
      </c>
      <c r="U54" s="118" t="str">
        <f aca="false">G52</f>
        <v>Alemania</v>
      </c>
      <c r="V54" s="118" t="n">
        <f aca="false">G60</f>
        <v>2</v>
      </c>
      <c r="W54" s="119" t="n">
        <f aca="false">H60</f>
        <v>1</v>
      </c>
      <c r="X54" s="119" t="n">
        <f aca="false">I60</f>
        <v>0</v>
      </c>
      <c r="Y54" s="119" t="n">
        <f aca="false">C54+C56+C58</f>
        <v>7</v>
      </c>
      <c r="Z54" s="119" t="n">
        <f aca="false">D54+D56+D58</f>
        <v>2</v>
      </c>
      <c r="AA54" s="119" t="n">
        <f aca="false">Y54-Z54</f>
        <v>5</v>
      </c>
      <c r="AB54" s="133" t="n">
        <f aca="false">3*V54+W54</f>
        <v>7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22" t="n">
        <f aca="false">'Fase de grupos'!H58</f>
        <v>1</v>
      </c>
      <c r="D55" s="24" t="n">
        <f aca="false">'Fase de grupos'!I58</f>
        <v>0</v>
      </c>
      <c r="E55" s="1" t="str">
        <f aca="false">'Fase de grupos'!J58</f>
        <v>Corea del Sur</v>
      </c>
      <c r="G55" s="22"/>
      <c r="H55" s="23"/>
      <c r="I55" s="24"/>
      <c r="J55" s="22"/>
      <c r="K55" s="23"/>
      <c r="L55" s="24"/>
      <c r="M55" s="22" t="n">
        <f aca="false">IF(C55&gt;D55,1,0)</f>
        <v>1</v>
      </c>
      <c r="N55" s="23" t="n">
        <f aca="false">IF(C55=D55,1,0)</f>
        <v>0</v>
      </c>
      <c r="O55" s="24" t="n">
        <f aca="false">IF(C55&lt;D55,1,0)</f>
        <v>0</v>
      </c>
      <c r="P55" s="23" t="n">
        <f aca="false">IF(D55&gt;C55,1,0)</f>
        <v>0</v>
      </c>
      <c r="Q55" s="23" t="n">
        <f aca="false">IF(D55=C55,1,0)</f>
        <v>0</v>
      </c>
      <c r="R55" s="24" t="n">
        <f aca="false">IF(D55&lt;C55,1,0)</f>
        <v>1</v>
      </c>
      <c r="T55" s="0" t="n">
        <v>2</v>
      </c>
      <c r="U55" s="22" t="str">
        <f aca="false">J52</f>
        <v>Mexico</v>
      </c>
      <c r="V55" s="22" t="n">
        <f aca="false">J60</f>
        <v>1</v>
      </c>
      <c r="W55" s="23" t="n">
        <f aca="false">K60</f>
        <v>1</v>
      </c>
      <c r="X55" s="23" t="n">
        <f aca="false">L60</f>
        <v>1</v>
      </c>
      <c r="Y55" s="23" t="n">
        <f aca="false">D54+C57+C59</f>
        <v>2</v>
      </c>
      <c r="Z55" s="23" t="n">
        <f aca="false">C54+D57+D59</f>
        <v>3</v>
      </c>
      <c r="AA55" s="23" t="n">
        <f aca="false">Y55-Z55</f>
        <v>-1</v>
      </c>
      <c r="AB55" s="134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1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22" t="n">
        <f aca="false">'Fase de grupos'!H59</f>
        <v>2</v>
      </c>
      <c r="D56" s="24" t="n">
        <f aca="false">'Fase de grupos'!I59</f>
        <v>2</v>
      </c>
      <c r="E56" s="1" t="str">
        <f aca="false">'Fase de grupos'!J59</f>
        <v>Suecia</v>
      </c>
      <c r="G56" s="22" t="n">
        <f aca="false">IF(C56&gt;D56,1,0)</f>
        <v>0</v>
      </c>
      <c r="H56" s="23" t="n">
        <f aca="false">IF(C56=D56,1,0)</f>
        <v>1</v>
      </c>
      <c r="I56" s="24" t="n">
        <f aca="false">IF(C56&lt;D56,1,0)</f>
        <v>0</v>
      </c>
      <c r="J56" s="22"/>
      <c r="K56" s="23"/>
      <c r="L56" s="24"/>
      <c r="M56" s="22" t="n">
        <f aca="false">IF(D56&gt;C56,1,0)</f>
        <v>0</v>
      </c>
      <c r="N56" s="23" t="n">
        <f aca="false">IF(D56=C56,1,0)</f>
        <v>1</v>
      </c>
      <c r="O56" s="24" t="n">
        <f aca="false">IF(D56&lt;C56,1,0)</f>
        <v>0</v>
      </c>
      <c r="P56" s="23"/>
      <c r="Q56" s="23"/>
      <c r="R56" s="24"/>
      <c r="T56" s="0" t="n">
        <v>3</v>
      </c>
      <c r="U56" s="22" t="str">
        <f aca="false">M52</f>
        <v>Suecia</v>
      </c>
      <c r="V56" s="22" t="n">
        <f aca="false">M60</f>
        <v>1</v>
      </c>
      <c r="W56" s="23" t="n">
        <f aca="false">N60</f>
        <v>2</v>
      </c>
      <c r="X56" s="23" t="n">
        <f aca="false">O60</f>
        <v>0</v>
      </c>
      <c r="Y56" s="23" t="n">
        <f aca="false">C55+D56+D59</f>
        <v>3</v>
      </c>
      <c r="Z56" s="23" t="n">
        <f aca="false">D55+C56+C59</f>
        <v>2</v>
      </c>
      <c r="AA56" s="23" t="n">
        <f aca="false">Y56-Z56</f>
        <v>1</v>
      </c>
      <c r="AB56" s="134" t="n">
        <f aca="false">3*V56+W56</f>
        <v>5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22" t="n">
        <f aca="false">'Fase de grupos'!H60</f>
        <v>2</v>
      </c>
      <c r="D57" s="24" t="n">
        <f aca="false">'Fase de grupos'!I60</f>
        <v>1</v>
      </c>
      <c r="E57" s="1" t="str">
        <f aca="false">'Fase de grupos'!J60</f>
        <v>Corea del Sur</v>
      </c>
      <c r="G57" s="22"/>
      <c r="H57" s="23"/>
      <c r="I57" s="24"/>
      <c r="J57" s="22" t="n">
        <f aca="false">IF(C57&gt;D57,1,0)</f>
        <v>1</v>
      </c>
      <c r="K57" s="23" t="n">
        <f aca="false">IF(C57=D57,1,0)</f>
        <v>0</v>
      </c>
      <c r="L57" s="24" t="n">
        <f aca="false">IF(C57&lt;D57,1,0)</f>
        <v>0</v>
      </c>
      <c r="M57" s="22"/>
      <c r="N57" s="23"/>
      <c r="O57" s="24"/>
      <c r="P57" s="23" t="n">
        <f aca="false">IF(D57&gt;C57,1,0)</f>
        <v>0</v>
      </c>
      <c r="Q57" s="23" t="n">
        <f aca="false">IF(D57=C57,1,0)</f>
        <v>0</v>
      </c>
      <c r="R57" s="24" t="n">
        <f aca="false">IF(D57&lt;C57,1,0)</f>
        <v>1</v>
      </c>
      <c r="T57" s="0" t="n">
        <v>4</v>
      </c>
      <c r="U57" s="121" t="str">
        <f aca="false">P52</f>
        <v>Corea del Sur</v>
      </c>
      <c r="V57" s="121" t="n">
        <f aca="false">P60</f>
        <v>0</v>
      </c>
      <c r="W57" s="27" t="n">
        <f aca="false">Q60</f>
        <v>0</v>
      </c>
      <c r="X57" s="27" t="n">
        <f aca="false">R60</f>
        <v>3</v>
      </c>
      <c r="Y57" s="27" t="n">
        <f aca="false">D55+D57+D58</f>
        <v>1</v>
      </c>
      <c r="Z57" s="27" t="n">
        <f aca="false">C55+C57+C58</f>
        <v>6</v>
      </c>
      <c r="AA57" s="27" t="n">
        <f aca="false">Y57-Z57</f>
        <v>-5</v>
      </c>
      <c r="AB57" s="135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22" t="n">
        <f aca="false">'Fase de grupos'!H61</f>
        <v>3</v>
      </c>
      <c r="D58" s="24" t="n">
        <f aca="false">'Fase de grupos'!I61</f>
        <v>0</v>
      </c>
      <c r="E58" s="1" t="str">
        <f aca="false">'Fase de grupos'!J61</f>
        <v>Corea del Sur</v>
      </c>
      <c r="G58" s="22" t="n">
        <f aca="false">IF(C58&gt;D58,1,0)</f>
        <v>1</v>
      </c>
      <c r="H58" s="23" t="n">
        <f aca="false">IF(C58=D58,1,0)</f>
        <v>0</v>
      </c>
      <c r="I58" s="24" t="n">
        <f aca="false">IF(C58&lt;D58,1,0)</f>
        <v>0</v>
      </c>
      <c r="J58" s="22"/>
      <c r="K58" s="23"/>
      <c r="L58" s="24"/>
      <c r="M58" s="22"/>
      <c r="N58" s="23"/>
      <c r="O58" s="24"/>
      <c r="P58" s="23" t="n">
        <f aca="false">IF(D58&gt;C58,1,0)</f>
        <v>0</v>
      </c>
      <c r="Q58" s="23" t="n">
        <f aca="false">IF(D58=C58,1,0)</f>
        <v>0</v>
      </c>
      <c r="R58" s="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1" t="n">
        <f aca="false">'Fase de grupos'!H62</f>
        <v>0</v>
      </c>
      <c r="D59" s="122" t="n">
        <f aca="false">'Fase de grupos'!I62</f>
        <v>0</v>
      </c>
      <c r="E59" s="1" t="str">
        <f aca="false">'Fase de grupos'!J62</f>
        <v>Suecia</v>
      </c>
      <c r="G59" s="22"/>
      <c r="H59" s="23"/>
      <c r="I59" s="24"/>
      <c r="J59" s="22" t="n">
        <f aca="false">IF(C59&gt;D59,1,0)</f>
        <v>0</v>
      </c>
      <c r="K59" s="23" t="n">
        <f aca="false">IF(C59=D59,1,0)</f>
        <v>1</v>
      </c>
      <c r="L59" s="24" t="n">
        <f aca="false">IF(C59&lt;D59,1,0)</f>
        <v>0</v>
      </c>
      <c r="M59" s="22" t="n">
        <f aca="false">IF(D59&gt;C59,1,0)</f>
        <v>0</v>
      </c>
      <c r="N59" s="23" t="n">
        <f aca="false">IF(D59=C59,1,0)</f>
        <v>1</v>
      </c>
      <c r="O59" s="24" t="n">
        <f aca="false">IF(D59&lt;C59,1,0)</f>
        <v>0</v>
      </c>
      <c r="P59" s="23"/>
      <c r="Q59" s="23"/>
      <c r="R59" s="24"/>
    </row>
    <row r="60" customFormat="false" ht="15.75" hidden="false" customHeight="false" outlineLevel="0" collapsed="false">
      <c r="G60" s="132" t="n">
        <f aca="false">SUM(G54:G59)</f>
        <v>2</v>
      </c>
      <c r="H60" s="136" t="n">
        <f aca="false">SUM(H54:H59)</f>
        <v>1</v>
      </c>
      <c r="I60" s="19" t="n">
        <f aca="false">SUM(I54:I59)</f>
        <v>0</v>
      </c>
      <c r="J60" s="132" t="n">
        <f aca="false">SUM(J54:J59)</f>
        <v>1</v>
      </c>
      <c r="K60" s="136" t="n">
        <f aca="false">SUM(K54:K59)</f>
        <v>1</v>
      </c>
      <c r="L60" s="19" t="n">
        <f aca="false">SUM(L54:L59)</f>
        <v>1</v>
      </c>
      <c r="M60" s="132" t="n">
        <f aca="false">SUM(M54:M59)</f>
        <v>1</v>
      </c>
      <c r="N60" s="136" t="n">
        <f aca="false">SUM(N54:N59)</f>
        <v>2</v>
      </c>
      <c r="O60" s="19" t="n">
        <f aca="false">SUM(O54:O59)</f>
        <v>0</v>
      </c>
      <c r="P60" s="136" t="n">
        <f aca="false">SUM(P54:P59)</f>
        <v>0</v>
      </c>
      <c r="Q60" s="136" t="n">
        <f aca="false">SUM(Q54:Q59)</f>
        <v>0</v>
      </c>
      <c r="R60" s="19" t="n">
        <f aca="false">SUM(R54:R59)</f>
        <v>3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33" t="str">
        <f aca="false">B64</f>
        <v>Bélgica</v>
      </c>
      <c r="H62" s="133"/>
      <c r="I62" s="133"/>
      <c r="J62" s="133" t="str">
        <f aca="false">E64</f>
        <v>Panamá</v>
      </c>
      <c r="K62" s="133"/>
      <c r="L62" s="133"/>
      <c r="M62" s="133" t="str">
        <f aca="false">B65</f>
        <v>Túnez</v>
      </c>
      <c r="N62" s="133"/>
      <c r="O62" s="133"/>
      <c r="P62" s="120" t="str">
        <f aca="false">E65</f>
        <v>Inglaterra</v>
      </c>
      <c r="Q62" s="120"/>
      <c r="R62" s="120"/>
      <c r="U62" s="23"/>
      <c r="V62" s="23"/>
      <c r="W62" s="23"/>
      <c r="X62" s="23"/>
      <c r="Y62" s="23"/>
      <c r="Z62" s="23"/>
      <c r="AA62" s="23"/>
      <c r="AB62" s="23"/>
      <c r="AC62" s="60"/>
      <c r="AD62" s="60"/>
      <c r="AE62" s="60"/>
      <c r="AF62" s="60"/>
      <c r="AG62" s="60"/>
      <c r="AH62" s="60"/>
    </row>
    <row r="63" customFormat="false" ht="15.75" hidden="false" customHeight="false" outlineLevel="0" collapsed="false">
      <c r="G63" s="117" t="s">
        <v>222</v>
      </c>
      <c r="H63" s="117" t="s">
        <v>223</v>
      </c>
      <c r="I63" s="19" t="s">
        <v>224</v>
      </c>
      <c r="J63" s="117" t="s">
        <v>222</v>
      </c>
      <c r="K63" s="117" t="s">
        <v>223</v>
      </c>
      <c r="L63" s="19" t="s">
        <v>224</v>
      </c>
      <c r="M63" s="117" t="s">
        <v>222</v>
      </c>
      <c r="N63" s="117" t="s">
        <v>223</v>
      </c>
      <c r="O63" s="19" t="s">
        <v>224</v>
      </c>
      <c r="P63" s="117" t="s">
        <v>222</v>
      </c>
      <c r="Q63" s="117" t="s">
        <v>223</v>
      </c>
      <c r="R63" s="19" t="s">
        <v>224</v>
      </c>
      <c r="V63" s="118" t="s">
        <v>55</v>
      </c>
      <c r="W63" s="119" t="s">
        <v>56</v>
      </c>
      <c r="X63" s="119" t="s">
        <v>57</v>
      </c>
      <c r="Y63" s="119" t="s">
        <v>58</v>
      </c>
      <c r="Z63" s="119" t="s">
        <v>59</v>
      </c>
      <c r="AA63" s="120"/>
      <c r="AB63" s="120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18" t="n">
        <f aca="false">'Fase de grupos'!H67</f>
        <v>4</v>
      </c>
      <c r="D64" s="120" t="n">
        <f aca="false">'Fase de grupos'!I67</f>
        <v>0</v>
      </c>
      <c r="E64" s="1" t="str">
        <f aca="false">'Fase de grupos'!J67</f>
        <v>Panamá</v>
      </c>
      <c r="G64" s="22" t="n">
        <f aca="false">IF(C64&gt;D64,1,0)</f>
        <v>1</v>
      </c>
      <c r="H64" s="23" t="n">
        <f aca="false">IF(C64=D64,1,0)</f>
        <v>0</v>
      </c>
      <c r="I64" s="24" t="n">
        <f aca="false">IF(C64&lt;D64,1,0)</f>
        <v>0</v>
      </c>
      <c r="J64" s="22" t="n">
        <f aca="false">IF(D64&gt;C64,1,0)</f>
        <v>0</v>
      </c>
      <c r="K64" s="23" t="n">
        <f aca="false">IF(D64=C64,1,0)</f>
        <v>0</v>
      </c>
      <c r="L64" s="24" t="n">
        <f aca="false">IF(D64&lt;C64,1,0)</f>
        <v>1</v>
      </c>
      <c r="M64" s="22"/>
      <c r="N64" s="23"/>
      <c r="O64" s="24"/>
      <c r="P64" s="23"/>
      <c r="Q64" s="23"/>
      <c r="R64" s="24"/>
      <c r="T64" s="0" t="n">
        <v>1</v>
      </c>
      <c r="U64" s="118" t="str">
        <f aca="false">G62</f>
        <v>Bélgica</v>
      </c>
      <c r="V64" s="118" t="n">
        <f aca="false">G70</f>
        <v>3</v>
      </c>
      <c r="W64" s="119" t="n">
        <f aca="false">H70</f>
        <v>0</v>
      </c>
      <c r="X64" s="119" t="n">
        <f aca="false">I70</f>
        <v>0</v>
      </c>
      <c r="Y64" s="119" t="n">
        <f aca="false">C64+C66+C68</f>
        <v>8</v>
      </c>
      <c r="Z64" s="119" t="n">
        <f aca="false">D64+D66+D68</f>
        <v>1</v>
      </c>
      <c r="AA64" s="119" t="n">
        <f aca="false">Y64-Z64</f>
        <v>7</v>
      </c>
      <c r="AB64" s="133" t="n">
        <f aca="false">3*V64+W64</f>
        <v>9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22" t="n">
        <f aca="false">'Fase de grupos'!H68</f>
        <v>0</v>
      </c>
      <c r="D65" s="24" t="n">
        <f aca="false">'Fase de grupos'!I68</f>
        <v>3</v>
      </c>
      <c r="E65" s="1" t="str">
        <f aca="false">'Fase de grupos'!J68</f>
        <v>Inglaterra</v>
      </c>
      <c r="G65" s="22"/>
      <c r="H65" s="23"/>
      <c r="I65" s="24"/>
      <c r="J65" s="22"/>
      <c r="K65" s="23"/>
      <c r="L65" s="24"/>
      <c r="M65" s="22" t="n">
        <f aca="false">IF(C65&gt;D65,1,0)</f>
        <v>0</v>
      </c>
      <c r="N65" s="23" t="n">
        <f aca="false">IF(C65=D65,1,0)</f>
        <v>0</v>
      </c>
      <c r="O65" s="24" t="n">
        <f aca="false">IF(C65&lt;D65,1,0)</f>
        <v>1</v>
      </c>
      <c r="P65" s="23" t="n">
        <f aca="false">IF(D65&gt;C65,1,0)</f>
        <v>1</v>
      </c>
      <c r="Q65" s="23" t="n">
        <f aca="false">IF(D65=C65,1,0)</f>
        <v>0</v>
      </c>
      <c r="R65" s="24" t="n">
        <f aca="false">IF(D65&lt;C65,1,0)</f>
        <v>0</v>
      </c>
      <c r="T65" s="0" t="n">
        <v>2</v>
      </c>
      <c r="U65" s="22" t="str">
        <f aca="false">J62</f>
        <v>Panamá</v>
      </c>
      <c r="V65" s="22" t="n">
        <f aca="false">J70</f>
        <v>0</v>
      </c>
      <c r="W65" s="23" t="n">
        <f aca="false">K70</f>
        <v>1</v>
      </c>
      <c r="X65" s="23" t="n">
        <f aca="false">L70</f>
        <v>2</v>
      </c>
      <c r="Y65" s="23" t="n">
        <f aca="false">D64+C67+C69</f>
        <v>2</v>
      </c>
      <c r="Z65" s="23" t="n">
        <f aca="false">C64+D67+D69</f>
        <v>7</v>
      </c>
      <c r="AA65" s="23" t="n">
        <f aca="false">Y65-Z65</f>
        <v>-5</v>
      </c>
      <c r="AB65" s="134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22" t="n">
        <f aca="false">'Fase de grupos'!H69</f>
        <v>2</v>
      </c>
      <c r="D66" s="24" t="n">
        <f aca="false">'Fase de grupos'!I69</f>
        <v>0</v>
      </c>
      <c r="E66" s="1" t="str">
        <f aca="false">'Fase de grupos'!J69</f>
        <v>Túnez</v>
      </c>
      <c r="G66" s="22" t="n">
        <f aca="false">IF(C66&gt;D66,1,0)</f>
        <v>1</v>
      </c>
      <c r="H66" s="23" t="n">
        <f aca="false">IF(C66=D66,1,0)</f>
        <v>0</v>
      </c>
      <c r="I66" s="24" t="n">
        <f aca="false">IF(C66&lt;D66,1,0)</f>
        <v>0</v>
      </c>
      <c r="J66" s="22"/>
      <c r="K66" s="23"/>
      <c r="L66" s="24"/>
      <c r="M66" s="22" t="n">
        <f aca="false">IF(D66&gt;C66,1,0)</f>
        <v>0</v>
      </c>
      <c r="N66" s="23" t="n">
        <f aca="false">IF(D66=C66,1,0)</f>
        <v>0</v>
      </c>
      <c r="O66" s="24" t="n">
        <f aca="false">IF(D66&lt;C66,1,0)</f>
        <v>1</v>
      </c>
      <c r="P66" s="23"/>
      <c r="Q66" s="23"/>
      <c r="R66" s="24"/>
      <c r="T66" s="0" t="n">
        <v>3</v>
      </c>
      <c r="U66" s="22" t="str">
        <f aca="false">M62</f>
        <v>Túnez</v>
      </c>
      <c r="V66" s="22" t="n">
        <f aca="false">M70</f>
        <v>0</v>
      </c>
      <c r="W66" s="23" t="n">
        <f aca="false">N70</f>
        <v>1</v>
      </c>
      <c r="X66" s="23" t="n">
        <f aca="false">O70</f>
        <v>2</v>
      </c>
      <c r="Y66" s="23" t="n">
        <f aca="false">C65+D66+D69</f>
        <v>2</v>
      </c>
      <c r="Z66" s="23" t="n">
        <f aca="false">D65+C66+C69</f>
        <v>7</v>
      </c>
      <c r="AA66" s="23" t="n">
        <f aca="false">Y66-Z66</f>
        <v>-5</v>
      </c>
      <c r="AB66" s="134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22" t="n">
        <f aca="false">'Fase de grupos'!H70</f>
        <v>0</v>
      </c>
      <c r="D67" s="24" t="n">
        <f aca="false">'Fase de grupos'!I70</f>
        <v>1</v>
      </c>
      <c r="E67" s="1" t="str">
        <f aca="false">'Fase de grupos'!J70</f>
        <v>Inglaterra</v>
      </c>
      <c r="G67" s="22"/>
      <c r="H67" s="23"/>
      <c r="I67" s="24"/>
      <c r="J67" s="22" t="n">
        <f aca="false">IF(C67&gt;D67,1,0)</f>
        <v>0</v>
      </c>
      <c r="K67" s="23" t="n">
        <f aca="false">IF(C67=D67,1,0)</f>
        <v>0</v>
      </c>
      <c r="L67" s="24" t="n">
        <f aca="false">IF(C67&lt;D67,1,0)</f>
        <v>1</v>
      </c>
      <c r="M67" s="22"/>
      <c r="N67" s="23"/>
      <c r="O67" s="24"/>
      <c r="P67" s="23" t="n">
        <f aca="false">IF(D67&gt;C67,1,0)</f>
        <v>1</v>
      </c>
      <c r="Q67" s="23" t="n">
        <f aca="false">IF(D67=C67,1,0)</f>
        <v>0</v>
      </c>
      <c r="R67" s="24" t="n">
        <f aca="false">IF(D67&lt;C67,1,0)</f>
        <v>0</v>
      </c>
      <c r="T67" s="0" t="n">
        <v>4</v>
      </c>
      <c r="U67" s="121" t="str">
        <f aca="false">P62</f>
        <v>Inglaterra</v>
      </c>
      <c r="V67" s="121" t="n">
        <f aca="false">P70</f>
        <v>2</v>
      </c>
      <c r="W67" s="27" t="n">
        <f aca="false">Q70</f>
        <v>0</v>
      </c>
      <c r="X67" s="27" t="n">
        <f aca="false">R70</f>
        <v>1</v>
      </c>
      <c r="Y67" s="27" t="n">
        <f aca="false">D65+D67+D68</f>
        <v>5</v>
      </c>
      <c r="Z67" s="27" t="n">
        <f aca="false">C65+C67+C68</f>
        <v>2</v>
      </c>
      <c r="AA67" s="27" t="n">
        <f aca="false">Y67-Z67</f>
        <v>3</v>
      </c>
      <c r="AB67" s="135" t="n">
        <f aca="false">3*V67+W67</f>
        <v>6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22" t="n">
        <f aca="false">'Fase de grupos'!H71</f>
        <v>2</v>
      </c>
      <c r="D68" s="24" t="n">
        <f aca="false">'Fase de grupos'!I71</f>
        <v>1</v>
      </c>
      <c r="E68" s="1" t="str">
        <f aca="false">'Fase de grupos'!J71</f>
        <v>Inglaterra</v>
      </c>
      <c r="G68" s="22" t="n">
        <f aca="false">IF(C68&gt;D68,1,0)</f>
        <v>1</v>
      </c>
      <c r="H68" s="23" t="n">
        <f aca="false">IF(C68=D68,1,0)</f>
        <v>0</v>
      </c>
      <c r="I68" s="24" t="n">
        <f aca="false">IF(C68&lt;D68,1,0)</f>
        <v>0</v>
      </c>
      <c r="J68" s="22"/>
      <c r="K68" s="23"/>
      <c r="L68" s="24"/>
      <c r="M68" s="22"/>
      <c r="N68" s="23"/>
      <c r="O68" s="24"/>
      <c r="P68" s="23" t="n">
        <f aca="false">IF(D68&gt;C68,1,0)</f>
        <v>0</v>
      </c>
      <c r="Q68" s="23" t="n">
        <f aca="false">IF(D68=C68,1,0)</f>
        <v>0</v>
      </c>
      <c r="R68" s="24" t="n">
        <f aca="false">IF(D68&lt;C68,1,0)</f>
        <v>1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1" t="n">
        <f aca="false">'Fase de grupos'!H72</f>
        <v>2</v>
      </c>
      <c r="D69" s="122" t="n">
        <f aca="false">'Fase de grupos'!I72</f>
        <v>2</v>
      </c>
      <c r="E69" s="1" t="str">
        <f aca="false">'Fase de grupos'!J72</f>
        <v>Túnez</v>
      </c>
      <c r="G69" s="22"/>
      <c r="H69" s="23"/>
      <c r="I69" s="24"/>
      <c r="J69" s="22" t="n">
        <f aca="false">IF(C69&gt;D69,1,0)</f>
        <v>0</v>
      </c>
      <c r="K69" s="23" t="n">
        <f aca="false">IF(C69=D69,1,0)</f>
        <v>1</v>
      </c>
      <c r="L69" s="24" t="n">
        <f aca="false">IF(C69&lt;D69,1,0)</f>
        <v>0</v>
      </c>
      <c r="M69" s="22" t="n">
        <f aca="false">IF(D69&gt;C69,1,0)</f>
        <v>0</v>
      </c>
      <c r="N69" s="23" t="n">
        <f aca="false">IF(D69=C69,1,0)</f>
        <v>1</v>
      </c>
      <c r="O69" s="24" t="n">
        <f aca="false">IF(D69&lt;C69,1,0)</f>
        <v>0</v>
      </c>
      <c r="P69" s="23"/>
      <c r="Q69" s="23"/>
      <c r="R69" s="24"/>
    </row>
    <row r="70" customFormat="false" ht="15.75" hidden="false" customHeight="false" outlineLevel="0" collapsed="false">
      <c r="G70" s="132" t="n">
        <f aca="false">SUM(G64:G69)</f>
        <v>3</v>
      </c>
      <c r="H70" s="136" t="n">
        <f aca="false">SUM(H64:H69)</f>
        <v>0</v>
      </c>
      <c r="I70" s="19" t="n">
        <f aca="false">SUM(I64:I69)</f>
        <v>0</v>
      </c>
      <c r="J70" s="132" t="n">
        <f aca="false">SUM(J64:J69)</f>
        <v>0</v>
      </c>
      <c r="K70" s="136" t="n">
        <f aca="false">SUM(K64:K69)</f>
        <v>1</v>
      </c>
      <c r="L70" s="19" t="n">
        <f aca="false">SUM(L64:L69)</f>
        <v>2</v>
      </c>
      <c r="M70" s="132" t="n">
        <f aca="false">SUM(M64:M69)</f>
        <v>0</v>
      </c>
      <c r="N70" s="136" t="n">
        <f aca="false">SUM(N64:N69)</f>
        <v>1</v>
      </c>
      <c r="O70" s="19" t="n">
        <f aca="false">SUM(O64:O69)</f>
        <v>2</v>
      </c>
      <c r="P70" s="136" t="n">
        <f aca="false">SUM(P64:P69)</f>
        <v>2</v>
      </c>
      <c r="Q70" s="136" t="n">
        <f aca="false">SUM(Q64:Q69)</f>
        <v>0</v>
      </c>
      <c r="R70" s="19" t="n">
        <f aca="false">SUM(R64:R69)</f>
        <v>1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33" t="str">
        <f aca="false">B74</f>
        <v>Polonia</v>
      </c>
      <c r="H72" s="133"/>
      <c r="I72" s="133"/>
      <c r="J72" s="133" t="str">
        <f aca="false">E74</f>
        <v>Senegal</v>
      </c>
      <c r="K72" s="133"/>
      <c r="L72" s="133"/>
      <c r="M72" s="133" t="str">
        <f aca="false">B75</f>
        <v>Colombia</v>
      </c>
      <c r="N72" s="133"/>
      <c r="O72" s="133"/>
      <c r="P72" s="120" t="str">
        <f aca="false">E75</f>
        <v>Japón</v>
      </c>
      <c r="Q72" s="120"/>
      <c r="R72" s="120"/>
      <c r="U72" s="23"/>
      <c r="V72" s="23"/>
      <c r="W72" s="23"/>
      <c r="X72" s="23"/>
      <c r="Y72" s="23"/>
      <c r="Z72" s="23"/>
      <c r="AA72" s="23"/>
      <c r="AB72" s="23"/>
      <c r="AC72" s="60"/>
      <c r="AD72" s="60"/>
      <c r="AE72" s="60"/>
      <c r="AF72" s="60"/>
      <c r="AG72" s="60"/>
      <c r="AH72" s="60"/>
    </row>
    <row r="73" customFormat="false" ht="15.75" hidden="false" customHeight="false" outlineLevel="0" collapsed="false">
      <c r="G73" s="117" t="s">
        <v>222</v>
      </c>
      <c r="H73" s="117" t="s">
        <v>223</v>
      </c>
      <c r="I73" s="19" t="s">
        <v>224</v>
      </c>
      <c r="J73" s="117" t="s">
        <v>222</v>
      </c>
      <c r="K73" s="117" t="s">
        <v>223</v>
      </c>
      <c r="L73" s="19" t="s">
        <v>224</v>
      </c>
      <c r="M73" s="117" t="s">
        <v>222</v>
      </c>
      <c r="N73" s="117" t="s">
        <v>223</v>
      </c>
      <c r="O73" s="19" t="s">
        <v>224</v>
      </c>
      <c r="P73" s="117" t="s">
        <v>222</v>
      </c>
      <c r="Q73" s="117" t="s">
        <v>223</v>
      </c>
      <c r="R73" s="19" t="s">
        <v>224</v>
      </c>
      <c r="V73" s="118" t="s">
        <v>55</v>
      </c>
      <c r="W73" s="119" t="s">
        <v>56</v>
      </c>
      <c r="X73" s="119" t="s">
        <v>57</v>
      </c>
      <c r="Y73" s="119" t="s">
        <v>58</v>
      </c>
      <c r="Z73" s="119" t="s">
        <v>59</v>
      </c>
      <c r="AA73" s="120"/>
      <c r="AB73" s="120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18" t="n">
        <f aca="false">'Fase de grupos'!H77</f>
        <v>2</v>
      </c>
      <c r="D74" s="120" t="n">
        <f aca="false">'Fase de grupos'!I77</f>
        <v>1</v>
      </c>
      <c r="E74" s="1" t="str">
        <f aca="false">'Fase de grupos'!J77</f>
        <v>Senegal</v>
      </c>
      <c r="G74" s="22" t="n">
        <f aca="false">IF(C74&gt;D74,1,0)</f>
        <v>1</v>
      </c>
      <c r="H74" s="23" t="n">
        <f aca="false">IF(C74=D74,1,0)</f>
        <v>0</v>
      </c>
      <c r="I74" s="24" t="n">
        <f aca="false">IF(C74&lt;D74,1,0)</f>
        <v>0</v>
      </c>
      <c r="J74" s="22" t="n">
        <f aca="false">IF(D74&gt;C74,1,0)</f>
        <v>0</v>
      </c>
      <c r="K74" s="23" t="n">
        <f aca="false">IF(D74=C74,1,0)</f>
        <v>0</v>
      </c>
      <c r="L74" s="24" t="n">
        <f aca="false">IF(D74&lt;C74,1,0)</f>
        <v>1</v>
      </c>
      <c r="M74" s="22"/>
      <c r="N74" s="23"/>
      <c r="O74" s="24"/>
      <c r="P74" s="23"/>
      <c r="Q74" s="23"/>
      <c r="R74" s="24"/>
      <c r="T74" s="0" t="n">
        <v>1</v>
      </c>
      <c r="U74" s="118" t="str">
        <f aca="false">G72</f>
        <v>Polonia</v>
      </c>
      <c r="V74" s="118" t="n">
        <f aca="false">G80</f>
        <v>2</v>
      </c>
      <c r="W74" s="119" t="n">
        <f aca="false">H80</f>
        <v>1</v>
      </c>
      <c r="X74" s="119" t="n">
        <f aca="false">I80</f>
        <v>0</v>
      </c>
      <c r="Y74" s="119" t="n">
        <f aca="false">C74+C76+C78</f>
        <v>5</v>
      </c>
      <c r="Z74" s="119" t="n">
        <f aca="false">D74+D76+D78</f>
        <v>3</v>
      </c>
      <c r="AA74" s="119" t="n">
        <f aca="false">Y74-Z74</f>
        <v>2</v>
      </c>
      <c r="AB74" s="133" t="n">
        <f aca="false">3*V74+W74</f>
        <v>7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2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customFormat="false" ht="15" hidden="false" customHeight="false" outlineLevel="0" collapsed="false">
      <c r="B75" s="1" t="str">
        <f aca="false">'Fase de grupos'!G78</f>
        <v>Colombia</v>
      </c>
      <c r="C75" s="22" t="n">
        <f aca="false">'Fase de grupos'!H78</f>
        <v>2</v>
      </c>
      <c r="D75" s="24" t="n">
        <f aca="false">'Fase de grupos'!I78</f>
        <v>1</v>
      </c>
      <c r="E75" s="1" t="str">
        <f aca="false">'Fase de grupos'!J78</f>
        <v>Japón</v>
      </c>
      <c r="G75" s="22"/>
      <c r="H75" s="23"/>
      <c r="I75" s="24"/>
      <c r="J75" s="22"/>
      <c r="K75" s="23"/>
      <c r="L75" s="24"/>
      <c r="M75" s="22" t="n">
        <f aca="false">IF(C75&gt;D75,1,0)</f>
        <v>1</v>
      </c>
      <c r="N75" s="23" t="n">
        <f aca="false">IF(C75=D75,1,0)</f>
        <v>0</v>
      </c>
      <c r="O75" s="24" t="n">
        <f aca="false">IF(C75&lt;D75,1,0)</f>
        <v>0</v>
      </c>
      <c r="P75" s="23" t="n">
        <f aca="false">IF(D75&gt;C75,1,0)</f>
        <v>0</v>
      </c>
      <c r="Q75" s="23" t="n">
        <f aca="false">IF(D75=C75,1,0)</f>
        <v>0</v>
      </c>
      <c r="R75" s="24" t="n">
        <f aca="false">IF(D75&lt;C75,1,0)</f>
        <v>1</v>
      </c>
      <c r="T75" s="0" t="n">
        <v>2</v>
      </c>
      <c r="U75" s="22" t="str">
        <f aca="false">J72</f>
        <v>Senegal</v>
      </c>
      <c r="V75" s="22" t="n">
        <f aca="false">J80</f>
        <v>0</v>
      </c>
      <c r="W75" s="23" t="n">
        <f aca="false">K80</f>
        <v>0</v>
      </c>
      <c r="X75" s="23" t="n">
        <f aca="false">L80</f>
        <v>3</v>
      </c>
      <c r="Y75" s="23" t="n">
        <f aca="false">D74+C77+C79</f>
        <v>1</v>
      </c>
      <c r="Z75" s="23" t="n">
        <f aca="false">C74+D77+D79</f>
        <v>5</v>
      </c>
      <c r="AA75" s="23" t="n">
        <f aca="false">Y75-Z75</f>
        <v>-4</v>
      </c>
      <c r="AB75" s="134" t="n">
        <f aca="false">3*V75+W75</f>
        <v>0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customFormat="false" ht="15" hidden="false" customHeight="false" outlineLevel="0" collapsed="false">
      <c r="B76" s="1" t="str">
        <f aca="false">'Fase de grupos'!G79</f>
        <v>Polonia</v>
      </c>
      <c r="C76" s="22" t="n">
        <f aca="false">'Fase de grupos'!H79</f>
        <v>1</v>
      </c>
      <c r="D76" s="24" t="n">
        <f aca="false">'Fase de grupos'!I79</f>
        <v>1</v>
      </c>
      <c r="E76" s="1" t="str">
        <f aca="false">'Fase de grupos'!J79</f>
        <v>Colombia</v>
      </c>
      <c r="G76" s="22" t="n">
        <f aca="false">IF(C76&gt;D76,1,0)</f>
        <v>0</v>
      </c>
      <c r="H76" s="23" t="n">
        <f aca="false">IF(C76=D76,1,0)</f>
        <v>1</v>
      </c>
      <c r="I76" s="24" t="n">
        <f aca="false">IF(C76&lt;D76,1,0)</f>
        <v>0</v>
      </c>
      <c r="J76" s="22"/>
      <c r="K76" s="23"/>
      <c r="L76" s="24"/>
      <c r="M76" s="22" t="n">
        <f aca="false">IF(D76&gt;C76,1,0)</f>
        <v>0</v>
      </c>
      <c r="N76" s="23" t="n">
        <f aca="false">IF(D76=C76,1,0)</f>
        <v>1</v>
      </c>
      <c r="O76" s="24" t="n">
        <f aca="false">IF(D76&lt;C76,1,0)</f>
        <v>0</v>
      </c>
      <c r="P76" s="23"/>
      <c r="Q76" s="23"/>
      <c r="R76" s="24"/>
      <c r="T76" s="0" t="n">
        <v>3</v>
      </c>
      <c r="U76" s="22" t="str">
        <f aca="false">M72</f>
        <v>Colombia</v>
      </c>
      <c r="V76" s="22" t="n">
        <f aca="false">M80</f>
        <v>2</v>
      </c>
      <c r="W76" s="23" t="n">
        <f aca="false">N80</f>
        <v>1</v>
      </c>
      <c r="X76" s="23" t="n">
        <f aca="false">O80</f>
        <v>0</v>
      </c>
      <c r="Y76" s="23" t="n">
        <f aca="false">C75+D76+D79</f>
        <v>5</v>
      </c>
      <c r="Z76" s="23" t="n">
        <f aca="false">D75+C76+C79</f>
        <v>2</v>
      </c>
      <c r="AA76" s="23" t="n">
        <f aca="false">Y76-Z76</f>
        <v>3</v>
      </c>
      <c r="AB76" s="134" t="n">
        <f aca="false">3*V76+W76</f>
        <v>7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22" t="n">
        <f aca="false">'Fase de grupos'!H80</f>
        <v>0</v>
      </c>
      <c r="D77" s="24" t="n">
        <f aca="false">'Fase de grupos'!I80</f>
        <v>1</v>
      </c>
      <c r="E77" s="1" t="str">
        <f aca="false">'Fase de grupos'!J80</f>
        <v>Japón</v>
      </c>
      <c r="G77" s="22"/>
      <c r="H77" s="23"/>
      <c r="I77" s="24"/>
      <c r="J77" s="22" t="n">
        <f aca="false">IF(C77&gt;D77,1,0)</f>
        <v>0</v>
      </c>
      <c r="K77" s="23" t="n">
        <f aca="false">IF(C77=D77,1,0)</f>
        <v>0</v>
      </c>
      <c r="L77" s="24" t="n">
        <f aca="false">IF(C77&lt;D77,1,0)</f>
        <v>1</v>
      </c>
      <c r="M77" s="22"/>
      <c r="N77" s="23"/>
      <c r="O77" s="24"/>
      <c r="P77" s="23" t="n">
        <f aca="false">IF(D77&gt;C77,1,0)</f>
        <v>1</v>
      </c>
      <c r="Q77" s="23" t="n">
        <f aca="false">IF(D77=C77,1,0)</f>
        <v>0</v>
      </c>
      <c r="R77" s="24" t="n">
        <f aca="false">IF(D77&lt;C77,1,0)</f>
        <v>0</v>
      </c>
      <c r="T77" s="0" t="n">
        <v>4</v>
      </c>
      <c r="U77" s="121" t="str">
        <f aca="false">P72</f>
        <v>Japón</v>
      </c>
      <c r="V77" s="121" t="n">
        <f aca="false">P80</f>
        <v>1</v>
      </c>
      <c r="W77" s="27" t="n">
        <f aca="false">Q80</f>
        <v>0</v>
      </c>
      <c r="X77" s="27" t="n">
        <f aca="false">R80</f>
        <v>2</v>
      </c>
      <c r="Y77" s="27" t="n">
        <f aca="false">D75+D77+D78</f>
        <v>3</v>
      </c>
      <c r="Z77" s="27" t="n">
        <f aca="false">C75+C77+C78</f>
        <v>4</v>
      </c>
      <c r="AA77" s="27" t="n">
        <f aca="false">Y77-Z77</f>
        <v>-1</v>
      </c>
      <c r="AB77" s="135" t="n">
        <f aca="false">3*V77+W77</f>
        <v>3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1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customFormat="false" ht="15" hidden="false" customHeight="false" outlineLevel="0" collapsed="false">
      <c r="B78" s="1" t="str">
        <f aca="false">'Fase de grupos'!G81</f>
        <v>Polonia</v>
      </c>
      <c r="C78" s="22" t="n">
        <f aca="false">'Fase de grupos'!H81</f>
        <v>2</v>
      </c>
      <c r="D78" s="24" t="n">
        <f aca="false">'Fase de grupos'!I81</f>
        <v>1</v>
      </c>
      <c r="E78" s="1" t="str">
        <f aca="false">'Fase de grupos'!J81</f>
        <v>Japón</v>
      </c>
      <c r="G78" s="22" t="n">
        <f aca="false">IF(C78&gt;D78,1,0)</f>
        <v>1</v>
      </c>
      <c r="H78" s="23" t="n">
        <f aca="false">IF(C78=D78,1,0)</f>
        <v>0</v>
      </c>
      <c r="I78" s="24" t="n">
        <f aca="false">IF(C78&lt;D78,1,0)</f>
        <v>0</v>
      </c>
      <c r="J78" s="22"/>
      <c r="K78" s="23"/>
      <c r="L78" s="24"/>
      <c r="M78" s="22"/>
      <c r="N78" s="23"/>
      <c r="O78" s="24"/>
      <c r="P78" s="23" t="n">
        <f aca="false">IF(D78&gt;C78,1,0)</f>
        <v>0</v>
      </c>
      <c r="Q78" s="23" t="n">
        <f aca="false">IF(D78=C78,1,0)</f>
        <v>0</v>
      </c>
      <c r="R78" s="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1" t="n">
        <f aca="false">'Fase de grupos'!H82</f>
        <v>0</v>
      </c>
      <c r="D79" s="122" t="n">
        <f aca="false">'Fase de grupos'!I82</f>
        <v>2</v>
      </c>
      <c r="E79" s="1" t="str">
        <f aca="false">'Fase de grupos'!J82</f>
        <v>Colombia</v>
      </c>
      <c r="G79" s="22"/>
      <c r="H79" s="23"/>
      <c r="I79" s="24"/>
      <c r="J79" s="22" t="n">
        <f aca="false">IF(C79&gt;D79,1,0)</f>
        <v>0</v>
      </c>
      <c r="K79" s="23" t="n">
        <f aca="false">IF(C79=D79,1,0)</f>
        <v>0</v>
      </c>
      <c r="L79" s="24" t="n">
        <f aca="false">IF(C79&lt;D79,1,0)</f>
        <v>1</v>
      </c>
      <c r="M79" s="22" t="n">
        <f aca="false">IF(D79&gt;C79,1,0)</f>
        <v>1</v>
      </c>
      <c r="N79" s="23" t="n">
        <f aca="false">IF(D79=C79,1,0)</f>
        <v>0</v>
      </c>
      <c r="O79" s="24" t="n">
        <f aca="false">IF(D79&lt;C79,1,0)</f>
        <v>0</v>
      </c>
      <c r="P79" s="23"/>
      <c r="Q79" s="23"/>
      <c r="R79" s="24"/>
    </row>
    <row r="80" customFormat="false" ht="15.75" hidden="false" customHeight="false" outlineLevel="0" collapsed="false">
      <c r="G80" s="132" t="n">
        <f aca="false">SUM(G74:G79)</f>
        <v>2</v>
      </c>
      <c r="H80" s="136" t="n">
        <f aca="false">SUM(H74:H79)</f>
        <v>1</v>
      </c>
      <c r="I80" s="19" t="n">
        <f aca="false">SUM(I74:I79)</f>
        <v>0</v>
      </c>
      <c r="J80" s="132" t="n">
        <f aca="false">SUM(J74:J79)</f>
        <v>0</v>
      </c>
      <c r="K80" s="136" t="n">
        <f aca="false">SUM(K74:K79)</f>
        <v>0</v>
      </c>
      <c r="L80" s="19" t="n">
        <f aca="false">SUM(L74:L79)</f>
        <v>3</v>
      </c>
      <c r="M80" s="132" t="n">
        <f aca="false">SUM(M74:M79)</f>
        <v>2</v>
      </c>
      <c r="N80" s="136" t="n">
        <f aca="false">SUM(N74:N79)</f>
        <v>1</v>
      </c>
      <c r="O80" s="19" t="n">
        <f aca="false">SUM(O74:O79)</f>
        <v>0</v>
      </c>
      <c r="P80" s="136" t="n">
        <f aca="false">SUM(P74:P79)</f>
        <v>1</v>
      </c>
      <c r="Q80" s="136" t="n">
        <f aca="false">SUM(Q74:Q79)</f>
        <v>0</v>
      </c>
      <c r="R80" s="19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2018-06-14T00:17:53Z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