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<sst xmlns="http://schemas.openxmlformats.org/spreadsheetml/2006/main" count="456" uniqueCount="226">
  <si>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</si>
  <si>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</si>
  <si>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</si>
  <si>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</si>
  <si>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</si>
  <si>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</si>
  <si>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</si>
  <si>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</si>
  <si>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</si>
  <si>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</si>
  <si>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</si>
  <si>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</si>
  <si>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</si>
  <si>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</si>
  <si>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</si>
  <si>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</si>
  <si>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</si>
  <si>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</si>
  <si>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</si>
  <si>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</si>
  <si>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</si>
  <si>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</si>
  <si>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</si>
  <si>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</si>
  <si>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</si>
  <si>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</si>
  <si>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</si>
  <si>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</si>
  <si>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</si>
  <si>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</si>
  <si>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</si>
  <si>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</si>
  <si>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</si>
  <si>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</si>
  <si>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</si>
  <si>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</si>
  <si>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</si>
  <si>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</si>
  <si>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</si>
  <si>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</si>
  <si>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</si>
  <si>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</si>
  <si>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</si>
  <si>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</si>
  <si>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</si>
  <si>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</si>
  <si>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</si>
  <si>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</si>
  <si>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</si>
  <si>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Santiago Rodríguez</t>
  </si>
  <si>
    <t xml:space="preserve">e-mail</t>
  </si>
  <si>
    <t xml:space="preserve">santrodriguez21@gmail.com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</si>
  <si>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</si>
  <si>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</si>
  <si>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</si>
  <si>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</si>
  <si>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</si>
  <si>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</si>
  <si>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</si>
  <si>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</si>
  <si>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</si>
  <si>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</si>
  <si>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</si>
  <si>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</si>
  <si>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</si>
  <si>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</si>
  <si>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</si>
  <si>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</si>
  <si>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</si>
  <si>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</si>
  <si>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</si>
  <si>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</si>
  <si>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</si>
  <si>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</si>
  <si>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</si>
  <si>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</si>
  <si>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</si>
  <si>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</si>
  <si>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</si>
  <si>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</si>
  <si>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</si>
  <si>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</si>
  <si>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</si>
  <si>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</si>
  <si>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</si>
  <si>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</si>
  <si>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</si>
  <si>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</si>
  <si>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</si>
  <si>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</si>
  <si>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</si>
  <si>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</si>
  <si>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</si>
  <si>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</si>
  <si>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</si>
  <si>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</si>
  <si>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</si>
  <si>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</si>
  <si>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</si>
  <si>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</si>
  <si>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</si>
  <si>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</si>
  <si>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</si>
  <si>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</si>
  <si>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</si>
  <si>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</si>
  <si>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</si>
  <si>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</si>
  <si>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</si>
  <si>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</si>
  <si>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</si>
  <si>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</si>
  <si>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</si>
  <si>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</si>
  <si>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</si>
  <si>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</si>
  <si>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</si>
  <si>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</si>
  <si>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</si>
  <si>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</si>
  <si>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</si>
  <si>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</si>
  <si>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</si>
  <si>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</si>
  <si>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</si>
  <si>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</si>
  <si>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</si>
  <si>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</si>
  <si>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</si>
  <si>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</si>
  <si>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</si>
  <si>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</si>
  <si>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</si>
  <si>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</si>
  <si>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</si>
  <si>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</si>
  <si>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</si>
  <si>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</si>
  <si>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</si>
  <si>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</si>
  <si>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</si>
  <si>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</si>
  <si>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</si>
  <si>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</si>
  <si>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</si>
  <si>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</si>
  <si>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</si>
  <si>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</si>
  <si>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</si>
  <si>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</si>
  <si>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</si>
  <si>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</si>
  <si>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</si>
  <si>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</si>
  <si>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</si>
  <si>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</si>
  <si>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</si>
  <si>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</si>
  <si>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</si>
  <si>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</si>
  <si>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</si>
  <si>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</si>
  <si>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</si>
  <si>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</si>
  <si>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</si>
  <si>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</si>
  <si>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</si>
  <si>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</si>
  <si>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</si>
  <si>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</si>
  <si>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</si>
  <si>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Lukaku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</si>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</sst>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1347120</xdr:colOff>
      <xdr:row>6</xdr:row>
      <xdr:rowOff>57960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275760</xdr:colOff>
      <xdr:row>12</xdr:row>
      <xdr:rowOff>170280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114840</xdr:rowOff>
    </xdr:from>
    <xdr:to>
      <xdr:col>4</xdr:col>
      <xdr:colOff>304200</xdr:colOff>
      <xdr:row>22</xdr:row>
      <xdr:rowOff>190080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86760</xdr:rowOff>
    </xdr:from>
    <xdr:to>
      <xdr:col>4</xdr:col>
      <xdr:colOff>294840</xdr:colOff>
      <xdr:row>32</xdr:row>
      <xdr:rowOff>169560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133920</xdr:rowOff>
    </xdr:from>
    <xdr:to>
      <xdr:col>4</xdr:col>
      <xdr:colOff>285480</xdr:colOff>
      <xdr:row>43</xdr:row>
      <xdr:rowOff>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134280</xdr:rowOff>
    </xdr:from>
    <xdr:to>
      <xdr:col>4</xdr:col>
      <xdr:colOff>285480</xdr:colOff>
      <xdr:row>53</xdr:row>
      <xdr:rowOff>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86400</xdr:rowOff>
    </xdr:from>
    <xdr:to>
      <xdr:col>4</xdr:col>
      <xdr:colOff>359640</xdr:colOff>
      <xdr:row>62</xdr:row>
      <xdr:rowOff>162360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124920</xdr:rowOff>
    </xdr:from>
    <xdr:to>
      <xdr:col>4</xdr:col>
      <xdr:colOff>361800</xdr:colOff>
      <xdr:row>73</xdr:row>
      <xdr:rowOff>19440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86400</xdr:rowOff>
    </xdr:from>
    <xdr:to>
      <xdr:col>4</xdr:col>
      <xdr:colOff>323280</xdr:colOff>
      <xdr:row>82</xdr:row>
      <xdr:rowOff>147600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antrodriguez21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1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10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9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1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1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4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4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-1</v>
      </c>
      <c r="T20" s="74" t="n">
        <f aca="false">IF('No modificar!!'!AJ14=1,'No modificar!!'!AB14,IF('No modificar!!'!AJ15=1,'No modificar!!'!AB15,IF('No modificar!!'!AJ16=1,'No modificar!!'!AB16,'No modificar!!'!AB17)))</f>
        <v>4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9</v>
      </c>
      <c r="S21" s="81" t="n">
        <f aca="false">IF('No modificar!!'!AJ14=0,'No modificar!!'!AA14,IF('No modificar!!'!AJ15=0,'No modificar!!'!AA15,IF('No modificar!!'!AJ16=0,'No modificar!!'!AA16,'No modificar!!'!AA17)))</f>
        <v>-9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2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4</v>
      </c>
      <c r="R30" s="76" t="n">
        <f aca="false">IF('No modificar!!'!AJ24=1,'No modificar!!'!Z24,IF('No modificar!!'!AJ25=1,'No modificar!!'!Z25,IF('No modificar!!'!AJ26=1,'No modificar!!'!Z26,'No modificar!!'!Z27)))</f>
        <v>7</v>
      </c>
      <c r="S30" s="76" t="n">
        <f aca="false">IF('No modificar!!'!AJ24=1,'No modificar!!'!AA24,IF('No modificar!!'!AJ25=1,'No modificar!!'!AA25,IF('No modificar!!'!AJ26=1,'No modificar!!'!AA26,'No modificar!!'!AA27)))</f>
        <v>-3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Croacia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1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3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3</v>
      </c>
      <c r="S50" s="76" t="n">
        <f aca="false">IF('No modificar!!'!AJ44=1,'No modificar!!'!AA44,IF('No modificar!!'!AJ45=1,'No modificar!!'!AA45,IF('No modificar!!'!AJ46=1,'No modificar!!'!AA46,'No modificar!!'!AA47)))</f>
        <v>-1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1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6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11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10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10</v>
      </c>
      <c r="S71" s="81" t="n">
        <f aca="false">IF('No modificar!!'!AJ64=0,'No modificar!!'!AA64,IF('No modificar!!'!AJ65=0,'No modificar!!'!AA65,IF('No modificar!!'!AJ66=0,'No modificar!!'!AA66,'No modificar!!'!AA67)))</f>
        <v>-10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0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Senegal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5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santrodriguez2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16" activeCellId="0" sqref="P16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9" t="n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Bélgica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Bélgica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España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">
        <v>130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3</v>
      </c>
      <c r="F17" s="10"/>
      <c r="G17" s="118" t="str">
        <f aca="false">IF(E17&gt;E18,D17,IF(E18&gt;E17,D18,"Manualmente"))</f>
        <v>Bélgica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Croacia</v>
      </c>
      <c r="E24" s="119" t="n">
        <v>2</v>
      </c>
      <c r="F24" s="10"/>
      <c r="G24" s="118" t="str">
        <f aca="false">IF(E24&gt;E25,D24,IF(E25&gt;E24,D25,"Manualmente"))</f>
        <v>Croacia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0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Senegal</v>
      </c>
      <c r="E31" s="119" t="n">
        <v>1</v>
      </c>
      <c r="F31" s="10"/>
      <c r="G31" s="118" t="str">
        <f aca="false">IF(E31&gt;E32,D31,IF(E32&gt;E31,D32,"Manualmente"))</f>
        <v>Senegal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0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6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0</v>
      </c>
      <c r="E16" s="123" t="n">
        <f aca="false">'Fase de grupos'!I77</f>
        <v>2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2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1</v>
      </c>
      <c r="E22" s="123" t="n">
        <f aca="false">'Fase de grupos'!I19</f>
        <v>1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2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1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1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1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0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0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3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0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4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2</v>
      </c>
      <c r="F57" s="134" t="str">
        <f aca="false">'Fase final'!D11</f>
        <v>Argentina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4" t="str">
        <f aca="false">'Fase final'!D15</f>
        <v>Suecia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1</v>
      </c>
      <c r="F59" s="134" t="str">
        <f aca="false">'Fase final'!D18</f>
        <v>Colombia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Egipto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Croacia</v>
      </c>
      <c r="D61" s="60" t="n">
        <f aca="false">'Fase final'!E24</f>
        <v>2</v>
      </c>
      <c r="E61" s="60" t="n">
        <f aca="false">'Fase final'!E25</f>
        <v>1</v>
      </c>
      <c r="F61" s="134" t="str">
        <f aca="false">'Fase final'!D25</f>
        <v>Perú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Suiza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Senegal</v>
      </c>
      <c r="D63" s="135" t="n">
        <f aca="false">'Fase final'!E31</f>
        <v>1</v>
      </c>
      <c r="E63" s="135" t="n">
        <f aca="false">'Fase final'!E32</f>
        <v>0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0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2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0</v>
      </c>
      <c r="F68" s="139" t="str">
        <f aca="false">'Fase final'!G24</f>
        <v>Croacia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Senegal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2</v>
      </c>
      <c r="F72" s="127" t="str">
        <f aca="false">'Fase final'!J16</f>
        <v>Bélgica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1</v>
      </c>
      <c r="E73" s="130" t="n">
        <f aca="false">'Fase final'!K30</f>
        <v>0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Bélgica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España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1</v>
      </c>
      <c r="E77" s="130" t="n">
        <f aca="false">'Fase final'!N24</f>
        <v>0</v>
      </c>
      <c r="F77" s="131" t="str">
        <f aca="false">'Fase final'!M24</f>
        <v>Alemania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  <c r="D81" s="0"/>
      <c r="E81" s="0"/>
      <c r="F81" s="0"/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  <c r="D85" s="0"/>
      <c r="E85" s="0"/>
      <c r="F85" s="0"/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Croacia</v>
      </c>
      <c r="D86" s="0"/>
      <c r="E86" s="0"/>
      <c r="F86" s="0"/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Senegal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Croacia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213</v>
      </c>
      <c r="C105" s="131" t="str">
        <f aca="false">'Fase final'!G31</f>
        <v>Senegal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Bélgica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218</v>
      </c>
      <c r="C114" s="127" t="str">
        <f aca="false">C76</f>
        <v>Bélgica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España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Alemania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Bélgica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222</v>
      </c>
      <c r="C122" s="122" t="str">
        <f aca="false">'Fase final'!P17</f>
        <v>Lukaku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1</v>
      </c>
      <c r="X4" s="126" t="n">
        <f aca="false">I10</f>
        <v>2</v>
      </c>
      <c r="Y4" s="126" t="n">
        <f aca="false">C4+C6+C8</f>
        <v>2</v>
      </c>
      <c r="Z4" s="126" t="n">
        <f aca="false">D4+D6+D8</f>
        <v>4</v>
      </c>
      <c r="AA4" s="126" t="n">
        <f aca="false">Y4-Z4</f>
        <v>-2</v>
      </c>
      <c r="AB4" s="142" t="n">
        <f aca="false">3*V4+W4</f>
        <v>1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2</v>
      </c>
      <c r="Z5" s="123" t="n">
        <f aca="false">C4+D7+D9</f>
        <v>5</v>
      </c>
      <c r="AA5" s="123" t="n">
        <f aca="false">Y5-Z5</f>
        <v>-3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2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6</v>
      </c>
      <c r="Z7" s="130" t="n">
        <f aca="false">C5+C7+C8</f>
        <v>1</v>
      </c>
      <c r="AA7" s="130" t="n">
        <f aca="false">Y7-Z7</f>
        <v>5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0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1</v>
      </c>
      <c r="I10" s="122" t="n">
        <f aca="false">SUM(I4:I9)</f>
        <v>2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0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1</v>
      </c>
      <c r="W14" s="126" t="n">
        <f aca="false">H20</f>
        <v>1</v>
      </c>
      <c r="X14" s="126" t="n">
        <f aca="false">I20</f>
        <v>1</v>
      </c>
      <c r="Y14" s="126" t="n">
        <f aca="false">C14+C16+C18</f>
        <v>4</v>
      </c>
      <c r="Z14" s="126" t="n">
        <f aca="false">D14+D16+D18</f>
        <v>3</v>
      </c>
      <c r="AA14" s="126" t="n">
        <f aca="false">Y14-Z14</f>
        <v>1</v>
      </c>
      <c r="AB14" s="142" t="n">
        <f aca="false">3*V14+W14</f>
        <v>4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10</v>
      </c>
      <c r="Z15" s="123" t="n">
        <f aca="false">C14+D17+D19</f>
        <v>1</v>
      </c>
      <c r="AA15" s="123" t="n">
        <f aca="false">Y15-Z15</f>
        <v>9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1</v>
      </c>
      <c r="D16" s="124" t="n">
        <f aca="false">'Fase de grupos'!I19</f>
        <v>1</v>
      </c>
      <c r="E16" s="1" t="str">
        <f aca="false">'Fase de grupos'!J19</f>
        <v>Marruecos</v>
      </c>
      <c r="G16" s="128" t="n">
        <f aca="false">IF(C16&gt;D16,1,0)</f>
        <v>0</v>
      </c>
      <c r="H16" s="123" t="n">
        <f aca="false">IF(C16=D16,1,0)</f>
        <v>1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1</v>
      </c>
      <c r="O16" s="124" t="n">
        <f aca="false">IF(D16&lt;C16,1,0)</f>
        <v>0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1</v>
      </c>
      <c r="X16" s="123" t="n">
        <f aca="false">O20</f>
        <v>1</v>
      </c>
      <c r="Y16" s="123" t="n">
        <f aca="false">C15+D16+D19</f>
        <v>4</v>
      </c>
      <c r="Z16" s="123" t="n">
        <f aca="false">D15+C16+C19</f>
        <v>5</v>
      </c>
      <c r="AA16" s="123" t="n">
        <f aca="false">Y16-Z16</f>
        <v>-1</v>
      </c>
      <c r="AB16" s="143" t="n">
        <f aca="false">3*V16+W16</f>
        <v>4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0</v>
      </c>
      <c r="Z17" s="130" t="n">
        <f aca="false">C15+C17+C18</f>
        <v>9</v>
      </c>
      <c r="AA17" s="130" t="n">
        <f aca="false">Y17-Z17</f>
        <v>-9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1</v>
      </c>
      <c r="H20" s="145" t="n">
        <f aca="false">SUM(H14:H19)</f>
        <v>1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1</v>
      </c>
      <c r="O20" s="122" t="n">
        <f aca="false">SUM(O14:O19)</f>
        <v>1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1</v>
      </c>
      <c r="AA24" s="126" t="n">
        <f aca="false">Y24-Z24</f>
        <v>6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4</v>
      </c>
      <c r="Z25" s="123" t="n">
        <f aca="false">C24+D27+D29</f>
        <v>7</v>
      </c>
      <c r="AA25" s="123" t="n">
        <f aca="false">Y25-Z25</f>
        <v>-3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4</v>
      </c>
      <c r="Z26" s="123" t="n">
        <f aca="false">D25+C26+C29</f>
        <v>3</v>
      </c>
      <c r="AA26" s="123" t="n">
        <f aca="false">Y26-Z26</f>
        <v>1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2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1</v>
      </c>
      <c r="X27" s="130" t="n">
        <f aca="false">R30</f>
        <v>2</v>
      </c>
      <c r="Y27" s="130" t="n">
        <f aca="false">D25+D27+D28</f>
        <v>3</v>
      </c>
      <c r="Z27" s="130" t="n">
        <f aca="false">C25+C27+C28</f>
        <v>7</v>
      </c>
      <c r="AA27" s="130" t="n">
        <f aca="false">Y27-Z27</f>
        <v>-4</v>
      </c>
      <c r="AB27" s="144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1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5</v>
      </c>
      <c r="Z34" s="126" t="n">
        <f aca="false">D34+D36+D38</f>
        <v>2</v>
      </c>
      <c r="AA34" s="126" t="n">
        <f aca="false">Y34-Z34</f>
        <v>3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1</v>
      </c>
      <c r="Z35" s="123" t="n">
        <f aca="false">C34+D37+D39</f>
        <v>6</v>
      </c>
      <c r="AA35" s="123" t="n">
        <f aca="false">Y35-Z35</f>
        <v>-5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1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0</v>
      </c>
      <c r="H36" s="123" t="n">
        <f aca="false">IF(C36=D36,1,0)</f>
        <v>1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1</v>
      </c>
      <c r="O36" s="124" t="n">
        <f aca="false">IF(D36&lt;C36,1,0)</f>
        <v>0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1</v>
      </c>
      <c r="X36" s="123" t="n">
        <f aca="false">O40</f>
        <v>0</v>
      </c>
      <c r="Y36" s="123" t="n">
        <f aca="false">C35+D36+D39</f>
        <v>6</v>
      </c>
      <c r="Z36" s="123" t="n">
        <f aca="false">D35+C36+C39</f>
        <v>2</v>
      </c>
      <c r="AA36" s="123" t="n">
        <f aca="false">Y36-Z36</f>
        <v>4</v>
      </c>
      <c r="AB36" s="143" t="n">
        <f aca="false">3*V36+W36</f>
        <v>7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3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5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3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2</v>
      </c>
      <c r="N40" s="145" t="n">
        <f aca="false">SUM(N34:N39)</f>
        <v>1</v>
      </c>
      <c r="O40" s="122" t="n">
        <f aca="false">SUM(O34:O39)</f>
        <v>0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1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3</v>
      </c>
      <c r="Z45" s="123" t="n">
        <f aca="false">C44+D47+D49</f>
        <v>4</v>
      </c>
      <c r="AA45" s="123" t="n">
        <f aca="false">Y45-Z45</f>
        <v>-1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0</v>
      </c>
      <c r="Z46" s="123" t="n">
        <f aca="false">D45+C46+C49</f>
        <v>5</v>
      </c>
      <c r="AA46" s="123" t="n">
        <f aca="false">Y46-Z46</f>
        <v>-5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1</v>
      </c>
      <c r="X47" s="130" t="n">
        <f aca="false">R50</f>
        <v>1</v>
      </c>
      <c r="Y47" s="130" t="n">
        <f aca="false">D45+D47+D48</f>
        <v>2</v>
      </c>
      <c r="Z47" s="130" t="n">
        <f aca="false">C45+C47+C48</f>
        <v>3</v>
      </c>
      <c r="AA47" s="130" t="n">
        <f aca="false">Y47-Z47</f>
        <v>-1</v>
      </c>
      <c r="AB47" s="144" t="n">
        <f aca="false">3*V47+W47</f>
        <v>4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0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1</v>
      </c>
      <c r="Q50" s="145" t="n">
        <f aca="false">SUM(Q44:Q49)</f>
        <v>1</v>
      </c>
      <c r="R50" s="122" t="n">
        <f aca="false">SUM(R44:R49)</f>
        <v>1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7</v>
      </c>
      <c r="Z54" s="126" t="n">
        <f aca="false">D54+D56+D58</f>
        <v>0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2</v>
      </c>
      <c r="X55" s="123" t="n">
        <f aca="false">L60</f>
        <v>1</v>
      </c>
      <c r="Y55" s="123" t="n">
        <f aca="false">D54+C57+C59</f>
        <v>2</v>
      </c>
      <c r="Z55" s="123" t="n">
        <f aca="false">C54+D57+D59</f>
        <v>4</v>
      </c>
      <c r="AA55" s="123" t="n">
        <f aca="false">Y55-Z55</f>
        <v>-2</v>
      </c>
      <c r="AB55" s="143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1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3</v>
      </c>
      <c r="AA56" s="123" t="n">
        <f aca="false">Y56-Z56</f>
        <v>0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2</v>
      </c>
      <c r="Z57" s="130" t="n">
        <f aca="false">C55+C57+C58</f>
        <v>7</v>
      </c>
      <c r="AA57" s="130" t="n">
        <f aca="false">Y57-Z57</f>
        <v>-5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4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2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6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3</v>
      </c>
      <c r="W64" s="126" t="n">
        <f aca="false">H70</f>
        <v>0</v>
      </c>
      <c r="X64" s="126" t="n">
        <f aca="false">I70</f>
        <v>0</v>
      </c>
      <c r="Y64" s="126" t="n">
        <f aca="false">C64+C66+C68</f>
        <v>11</v>
      </c>
      <c r="Z64" s="126" t="n">
        <f aca="false">D64+D66+D68</f>
        <v>1</v>
      </c>
      <c r="AA64" s="126" t="n">
        <f aca="false">Y64-Z64</f>
        <v>10</v>
      </c>
      <c r="AB64" s="142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0</v>
      </c>
      <c r="Z65" s="123" t="n">
        <f aca="false">C64+D67+D69</f>
        <v>10</v>
      </c>
      <c r="AA65" s="123" t="n">
        <f aca="false">Y65-Z65</f>
        <v>-10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2</v>
      </c>
      <c r="Z66" s="123" t="n">
        <f aca="false">D65+C66+C69</f>
        <v>6</v>
      </c>
      <c r="AA66" s="123" t="n">
        <f aca="false">Y66-Z66</f>
        <v>-4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0</v>
      </c>
      <c r="X67" s="130" t="n">
        <f aca="false">R70</f>
        <v>1</v>
      </c>
      <c r="Y67" s="130" t="n">
        <f aca="false">D65+D67+D68</f>
        <v>7</v>
      </c>
      <c r="Z67" s="130" t="n">
        <f aca="false">C65+C67+C68</f>
        <v>3</v>
      </c>
      <c r="AA67" s="130" t="n">
        <f aca="false">Y67-Z67</f>
        <v>4</v>
      </c>
      <c r="AB67" s="144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1</v>
      </c>
      <c r="H68" s="123" t="n">
        <f aca="false">IF(C68=D68,1,0)</f>
        <v>0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0</v>
      </c>
      <c r="R68" s="124" t="n">
        <f aca="false">IF(D68&lt;C68,1,0)</f>
        <v>1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3</v>
      </c>
      <c r="H70" s="145" t="n">
        <f aca="false">SUM(H64:H69)</f>
        <v>0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0</v>
      </c>
      <c r="R70" s="122" t="n">
        <f aca="false">SUM(R64:R69)</f>
        <v>1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0</v>
      </c>
      <c r="D74" s="127" t="n">
        <f aca="false">'Fase de grupos'!I77</f>
        <v>2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1</v>
      </c>
      <c r="Z74" s="126" t="n">
        <f aca="false">D74+D76+D78</f>
        <v>4</v>
      </c>
      <c r="AA74" s="126" t="n">
        <f aca="false">Y74-Z74</f>
        <v>-3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2</v>
      </c>
      <c r="W75" s="123" t="n">
        <f aca="false">K80</f>
        <v>1</v>
      </c>
      <c r="X75" s="123" t="n">
        <f aca="false">L80</f>
        <v>0</v>
      </c>
      <c r="Y75" s="123" t="n">
        <f aca="false">D74+C77+C79</f>
        <v>5</v>
      </c>
      <c r="Z75" s="123" t="n">
        <f aca="false">C74+D77+D79</f>
        <v>1</v>
      </c>
      <c r="AA75" s="123" t="n">
        <f aca="false">Y75-Z75</f>
        <v>4</v>
      </c>
      <c r="AB75" s="143" t="n">
        <f aca="false">3*V75+W75</f>
        <v>7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1</v>
      </c>
      <c r="AH75" s="0" t="n">
        <f aca="false">SUM(AD75:AF75)</f>
        <v>3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2</v>
      </c>
      <c r="AA76" s="123" t="n">
        <f aca="false">Y76-Z76</f>
        <v>2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2</v>
      </c>
      <c r="Z77" s="130" t="n">
        <f aca="false">C75+C77+C78</f>
        <v>5</v>
      </c>
      <c r="AA77" s="130" t="n">
        <f aca="false">Y77-Z77</f>
        <v>-3</v>
      </c>
      <c r="AB77" s="144" t="n">
        <f aca="false">3*V77+W77</f>
        <v>1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1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1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2</v>
      </c>
      <c r="K80" s="145" t="n">
        <f aca="false">SUM(K74:K79)</f>
        <v>1</v>
      </c>
      <c r="L80" s="122" t="n">
        <f aca="false">SUM(L74:L79)</f>
        <v>0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es-ES</dc:language>
  <cp:lastModifiedBy/>
  <dcterms:modified xsi:type="dcterms:W3CDTF">2018-06-12T22:19:51Z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