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<sst xmlns="http://schemas.openxmlformats.org/spreadsheetml/2006/main" count="462" uniqueCount="232">
  <si>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</si>
  <si>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</si>
  <si>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</si>
  <si>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</si>
  <si>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</si>
  <si>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</si>
  <si>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</si>
  <si>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</si>
  <si>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</si>
  <si>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</si>
  <si>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</si>
  <si>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</si>
  <si>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</si>
  <si>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</si>
  <si>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</si>
  <si>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</si>
  <si>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</si>
  <si>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</si>
  <si>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</si>
  <si>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</si>
  <si>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</si>
  <si>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</si>
  <si>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</si>
  <si>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</si>
  <si>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</si>
  <si>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</si>
  <si>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</si>
  <si>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</si>
  <si>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</si>
  <si>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</si>
  <si>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</si>
  <si>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</si>
  <si>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</si>
  <si>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</si>
  <si>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</si>
  <si>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</si>
  <si>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</si>
  <si>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</si>
  <si>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</si>
  <si>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</si>
  <si>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</si>
  <si>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</si>
  <si>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</si>
  <si>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</si>
  <si>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</si>
  <si>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</si>
  <si>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</si>
  <si>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</si>
  <si>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</si>
  <si>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LUCIANO RUIZ</t>
  </si>
  <si>
    <t xml:space="preserve">e-mail</t>
  </si>
  <si>
    <t xml:space="preserve">luchoruiz10@gmail.com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</si>
  <si>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</si>
  <si>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</si>
  <si>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</si>
  <si>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</si>
  <si>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</si>
  <si>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</si>
  <si>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</si>
  <si>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</si>
  <si>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</si>
  <si>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</si>
  <si>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</si>
  <si>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</si>
  <si>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</si>
  <si>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</si>
  <si>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</si>
  <si>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</si>
  <si>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</si>
  <si>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</si>
  <si>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</si>
  <si>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</si>
  <si>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</si>
  <si>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</si>
  <si>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</si>
  <si>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</si>
  <si>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</si>
  <si>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</si>
  <si>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</si>
  <si>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</si>
  <si>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</si>
  <si>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</si>
  <si>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</si>
  <si>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</si>
  <si>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</si>
  <si>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</si>
  <si>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</si>
  <si>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</si>
  <si>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</si>
  <si>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</si>
  <si>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</si>
  <si>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</si>
  <si>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</si>
  <si>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</si>
  <si>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</si>
  <si>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</si>
  <si>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</si>
  <si>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</si>
  <si>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</si>
  <si>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</si>
  <si>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</si>
  <si>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</si>
  <si>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</si>
  <si>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</si>
  <si>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</si>
  <si>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</si>
  <si>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</si>
  <si>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</si>
  <si>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</si>
  <si>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</si>
  <si>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</si>
  <si>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</si>
  <si>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</si>
  <si>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</si>
  <si>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</si>
  <si>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</si>
  <si>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</si>
  <si>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</si>
  <si>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</si>
  <si>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</si>
  <si>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</si>
  <si>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</si>
  <si>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</si>
  <si>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</si>
  <si>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</si>
  <si>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</si>
  <si>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</si>
  <si>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</si>
  <si>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</si>
  <si>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</si>
  <si>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</si>
  <si>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</si>
  <si>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</si>
  <si>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</si>
  <si>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</si>
  <si>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</si>
  <si>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</si>
  <si>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</si>
  <si>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</si>
  <si>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</si>
  <si>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</si>
  <si>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</si>
  <si>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</si>
  <si>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</si>
  <si>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</si>
  <si>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</si>
  <si>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</si>
  <si>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</si>
  <si>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</si>
  <si>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</si>
  <si>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</si>
  <si>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</si>
  <si>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</si>
  <si>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</si>
  <si>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</si>
  <si>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</si>
  <si>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URUGUAY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</si>
  <si>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</si>
  <si>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</si>
  <si>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</si>
  <si>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</si>
  <si>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</si>
  <si>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CROACIA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</si>
  <si>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</si>
  <si>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</si>
  <si>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</si>
  <si>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</si>
  <si>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BRASIL</t>
  </si>
  <si>
    <t xml:space="preserve">1° Grupo E</t>
  </si>
  <si>
    <t xml:space="preserve">ALEMANIA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</si>
  <si>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</si>
  <si>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</si>
  <si>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</si>
  <si>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</si>
  <si>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</si>
  <si>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JESUS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</si>
  <si>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</si>
  <si>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</si>
  <si>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</si>
  <si>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</si>
  <si>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</si>
  <si>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</si>
  <si>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</si>
  <si>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ESPAÑA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</si>
  <si>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</si>
  <si>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</si>
  <si>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</si>
  <si>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</si>
  <si>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</si>
  <si>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</si>
  <si>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</si>
  <si>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</si>
  <si>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</si>
  <si>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</si>
  <si>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BELGICA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</si>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</sst>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9621720" y="637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1092680" y="58428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472320" y="1089360"/>
          <a:ext cx="1717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105120</xdr:rowOff>
    </xdr:from>
    <xdr:to>
      <xdr:col>4</xdr:col>
      <xdr:colOff>304200</xdr:colOff>
      <xdr:row>22</xdr:row>
      <xdr:rowOff>180360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39200" y="300420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462960" y="4918680"/>
          <a:ext cx="1746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124200</xdr:rowOff>
    </xdr:from>
    <xdr:to>
      <xdr:col>4</xdr:col>
      <xdr:colOff>285480</xdr:colOff>
      <xdr:row>42</xdr:row>
      <xdr:rowOff>181800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482040" y="6909480"/>
          <a:ext cx="1717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472320" y="8852400"/>
          <a:ext cx="1727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76680</xdr:rowOff>
    </xdr:from>
    <xdr:to>
      <xdr:col>4</xdr:col>
      <xdr:colOff>359640</xdr:colOff>
      <xdr:row>62</xdr:row>
      <xdr:rowOff>152640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491400" y="10748160"/>
          <a:ext cx="1782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114480</xdr:rowOff>
    </xdr:from>
    <xdr:to>
      <xdr:col>4</xdr:col>
      <xdr:colOff>361800</xdr:colOff>
      <xdr:row>73</xdr:row>
      <xdr:rowOff>9720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482040" y="12729240"/>
          <a:ext cx="1794240" cy="145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76680</xdr:rowOff>
    </xdr:from>
    <xdr:to>
      <xdr:col>4</xdr:col>
      <xdr:colOff>323280</xdr:colOff>
      <xdr:row>82</xdr:row>
      <xdr:rowOff>137880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472320" y="14634360"/>
          <a:ext cx="1765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8005320" y="3724200"/>
          <a:ext cx="14785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uchoruiz10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2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2"/>
    <col collapsed="false" customWidth="true" hidden="false" outlineLevel="0" max="7" min="6" style="1" width="3.71"/>
    <col collapsed="false" customWidth="false" hidden="false" outlineLevel="0" max="9" min="8" style="1" width="11.42"/>
    <col collapsed="false" customWidth="true" hidden="false" outlineLevel="0" max="1025" min="10" style="0" width="10.67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25" colorId="64" zoomScale="100" zoomScaleNormal="100" zoomScalePageLayoutView="100" workbookViewId="0">
      <selection pane="topLeft" activeCell="J43" activeCellId="0" sqref="J43"/>
    </sheetView>
  </sheetViews>
  <sheetFormatPr defaultRowHeight="15" zeroHeight="false" outlineLevelRow="0" outlineLevelCol="0"/>
  <cols>
    <col collapsed="false" customWidth="true" hidden="false" outlineLevel="0" max="1" min="1" style="30" width="2.85"/>
    <col collapsed="false" customWidth="true" hidden="false" outlineLevel="0" max="2" min="2" style="0" width="3.71"/>
    <col collapsed="false" customWidth="true" hidden="false" outlineLevel="0" max="3" min="3" style="0" width="4.86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.01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4"/>
    <col collapsed="false" customWidth="true" hidden="false" outlineLevel="0" max="23" min="23" style="0" width="2.71"/>
    <col collapsed="false" customWidth="false" hidden="false" outlineLevel="0" max="30" min="24" style="31" width="11.42"/>
    <col collapsed="false" customWidth="false" hidden="false" outlineLevel="0" max="39" min="31" style="32" width="11.42"/>
    <col collapsed="false" customWidth="true" hidden="false" outlineLevel="0" max="1025" min="40" style="0" width="10.67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3.8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4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-6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2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4</v>
      </c>
      <c r="S19" s="73" t="n">
        <f aca="false">IF('No modificar!!'!AJ14=2,'No modificar!!'!AA14,IF('No modificar!!'!AJ15=2,'No modificar!!'!AA15,IF('No modificar!!'!AJ16=2,'No modificar!!'!AA16,'No modificar!!'!AA17)))</f>
        <v>1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0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6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3</v>
      </c>
      <c r="S40" s="76" t="n">
        <f aca="false">IF('No modificar!!'!AJ34=1,'No modificar!!'!AA34,IF('No modificar!!'!AJ35=1,'No modificar!!'!AA35,IF('No modificar!!'!AJ36=1,'No modificar!!'!AA36,'No modificar!!'!AA37)))</f>
        <v>1</v>
      </c>
      <c r="T40" s="74" t="n">
        <f aca="false">IF('No modificar!!'!AJ34=1,'No modificar!!'!AB34,IF('No modificar!!'!AJ35=1,'No modificar!!'!AB35,IF('No modificar!!'!AJ36=1,'No modificar!!'!AB36,'No modificar!!'!AB37)))</f>
        <v>4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8</v>
      </c>
      <c r="S41" s="81" t="n">
        <f aca="false">IF('No modificar!!'!AJ34=0,'No modificar!!'!AA34,IF('No modificar!!'!AJ35=0,'No modificar!!'!AA35,IF('No modificar!!'!AJ36=0,'No modificar!!'!AA36,'No modificar!!'!AA37)))</f>
        <v>-8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10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9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4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4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2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Corea del Sur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6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2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6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Colombia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1</v>
      </c>
      <c r="T80" s="74" t="n">
        <f aca="false">IF('No modificar!!'!AJ74=1,'No modificar!!'!AB74,IF('No modificar!!'!AJ75=1,'No modificar!!'!AB75,IF('No modificar!!'!AJ76=1,'No modificar!!'!AB76,'No modificar!!'!AB77)))</f>
        <v>4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0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luchoruiz1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2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8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2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2"/>
    <col collapsed="false" customWidth="true" hidden="false" outlineLevel="0" max="1025" min="26" style="0" width="10.67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">
        <v>156</v>
      </c>
      <c r="H8" s="118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157</v>
      </c>
      <c r="D9" s="116"/>
      <c r="E9" s="116"/>
      <c r="F9" s="10"/>
      <c r="G9" s="116" t="s">
        <v>158</v>
      </c>
      <c r="H9" s="116"/>
      <c r="I9" s="10"/>
      <c r="J9" s="118" t="str">
        <f aca="false">IF(H8&gt;H10,G8,IF(H10&gt;H8,G10,"Manualmente"))</f>
        <v>Francia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159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160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161</v>
      </c>
      <c r="D11" s="118" t="s">
        <v>162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163</v>
      </c>
      <c r="K12" s="120"/>
      <c r="L12" s="10"/>
      <c r="M12" s="121" t="str">
        <f aca="false">IF(K9&gt;K16,J9,IF(K16&gt;K9,J16,"Manualmente"))</f>
        <v>Brasil</v>
      </c>
      <c r="N12" s="122" t="n">
        <v>2</v>
      </c>
      <c r="O12" s="10"/>
      <c r="P12" s="77" t="s">
        <v>164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165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166</v>
      </c>
      <c r="N13" s="120"/>
      <c r="O13" s="10"/>
      <c r="P13" s="121" t="s">
        <v>167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168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">
        <v>169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170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171</v>
      </c>
      <c r="D16" s="116"/>
      <c r="E16" s="116"/>
      <c r="F16" s="10"/>
      <c r="G16" s="116" t="s">
        <v>172</v>
      </c>
      <c r="H16" s="116"/>
      <c r="I16" s="10"/>
      <c r="J16" s="118" t="str">
        <f aca="false">IF(H15&gt;H17,G15,IF(H17&gt;H15,G17,"Manualmente"))</f>
        <v>Brasil</v>
      </c>
      <c r="K16" s="118" t="n">
        <v>2</v>
      </c>
      <c r="L16" s="10"/>
      <c r="M16" s="10"/>
      <c r="N16" s="10"/>
      <c r="O16" s="10"/>
      <c r="P16" s="77" t="s">
        <v>173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174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175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176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177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178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179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180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181</v>
      </c>
      <c r="D23" s="116"/>
      <c r="E23" s="116"/>
      <c r="F23" s="10"/>
      <c r="G23" s="116" t="s">
        <v>182</v>
      </c>
      <c r="H23" s="116"/>
      <c r="I23" s="10"/>
      <c r="J23" s="118" t="s">
        <v>183</v>
      </c>
      <c r="K23" s="118" t="n">
        <v>1</v>
      </c>
      <c r="L23" s="10"/>
      <c r="M23" s="120" t="s">
        <v>184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185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1</v>
      </c>
      <c r="I24" s="10"/>
      <c r="J24" s="10"/>
      <c r="K24" s="10"/>
      <c r="L24" s="10"/>
      <c r="M24" s="121" t="s">
        <v>183</v>
      </c>
      <c r="N24" s="121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186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187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188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189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190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191</v>
      </c>
      <c r="D30" s="116"/>
      <c r="E30" s="116"/>
      <c r="F30" s="10"/>
      <c r="G30" s="116" t="s">
        <v>192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193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1</v>
      </c>
      <c r="F31" s="10"/>
      <c r="G31" s="118" t="s">
        <v>194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195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2.99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67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3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2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0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2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3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2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2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1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2</v>
      </c>
      <c r="E34" s="123" t="n">
        <f aca="false">'Fase de grupos'!I79</f>
        <v>1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2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2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3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4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1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0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1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4" t="str">
        <f aca="false">'Fase final'!D15</f>
        <v>Corea del Sur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34" t="str">
        <f aca="false">'Fase final'!D18</f>
        <v>Japón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34" t="str">
        <f aca="false">'Fase final'!D29</f>
        <v>Suiza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Polonia</v>
      </c>
      <c r="D63" s="135" t="n">
        <f aca="false">'Fase final'!E31</f>
        <v>1</v>
      </c>
      <c r="E63" s="135" t="n">
        <f aca="false">'Fase final'!E32</f>
        <v>1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0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0</v>
      </c>
      <c r="F69" s="140" t="str">
        <f aca="false">'Fase final'!G31</f>
        <v>BELGICA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1</v>
      </c>
      <c r="E72" s="126" t="n">
        <f aca="false">'Fase final'!K16</f>
        <v>2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1</v>
      </c>
      <c r="E73" s="130" t="n">
        <f aca="false">'Fase final'!K30</f>
        <v>1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2</v>
      </c>
      <c r="E77" s="130" t="n">
        <f aca="false">'Fase final'!N24</f>
        <v>1</v>
      </c>
      <c r="F77" s="131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196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197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198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199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200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201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202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203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204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205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206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207</v>
      </c>
      <c r="C91" s="124" t="str">
        <f aca="false">'Fase final'!D15</f>
        <v>Corea del Sur</v>
      </c>
      <c r="E91" s="1"/>
      <c r="F91" s="1"/>
    </row>
    <row r="92" s="8" customFormat="true" ht="15" hidden="false" customHeight="false" outlineLevel="0" collapsed="false">
      <c r="B92" s="128" t="s">
        <v>208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209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210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211</v>
      </c>
      <c r="C95" s="131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212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213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214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215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216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217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218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219</v>
      </c>
      <c r="C105" s="131" t="str">
        <f aca="false">'Fase final'!G31</f>
        <v>BELGICA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220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221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222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223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224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225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226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227</v>
      </c>
      <c r="C117" s="131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BRASIL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228</v>
      </c>
      <c r="C122" s="122" t="str">
        <f aca="false">'Fase final'!P17</f>
        <v>JESUS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229</v>
      </c>
      <c r="H3" s="121" t="s">
        <v>230</v>
      </c>
      <c r="I3" s="122" t="s">
        <v>231</v>
      </c>
      <c r="J3" s="121" t="s">
        <v>229</v>
      </c>
      <c r="K3" s="121" t="s">
        <v>230</v>
      </c>
      <c r="L3" s="122" t="s">
        <v>231</v>
      </c>
      <c r="M3" s="121" t="s">
        <v>229</v>
      </c>
      <c r="N3" s="121" t="s">
        <v>230</v>
      </c>
      <c r="O3" s="122" t="s">
        <v>231</v>
      </c>
      <c r="P3" s="121" t="s">
        <v>229</v>
      </c>
      <c r="Q3" s="121" t="s">
        <v>230</v>
      </c>
      <c r="R3" s="122" t="s">
        <v>231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2</v>
      </c>
      <c r="X4" s="126" t="n">
        <f aca="false">I10</f>
        <v>0</v>
      </c>
      <c r="Y4" s="126" t="n">
        <f aca="false">C4+C6+C8</f>
        <v>4</v>
      </c>
      <c r="Z4" s="126" t="n">
        <f aca="false">D4+D6+D8</f>
        <v>2</v>
      </c>
      <c r="AA4" s="126" t="n">
        <f aca="false">Y4-Z4</f>
        <v>2</v>
      </c>
      <c r="AB4" s="142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0</v>
      </c>
      <c r="Z5" s="123" t="n">
        <f aca="false">C4+D7+D9</f>
        <v>6</v>
      </c>
      <c r="AA5" s="123" t="n">
        <f aca="false">Y5-Z5</f>
        <v>-6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4</v>
      </c>
      <c r="Z6" s="123" t="n">
        <f aca="false">D5+C6+C9</f>
        <v>3</v>
      </c>
      <c r="AA6" s="123" t="n">
        <f aca="false">Y6-Z6</f>
        <v>1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5</v>
      </c>
      <c r="Z7" s="130" t="n">
        <f aca="false">C5+C7+C8</f>
        <v>2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2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229</v>
      </c>
      <c r="H13" s="121" t="s">
        <v>230</v>
      </c>
      <c r="I13" s="122" t="s">
        <v>231</v>
      </c>
      <c r="J13" s="121" t="s">
        <v>229</v>
      </c>
      <c r="K13" s="121" t="s">
        <v>230</v>
      </c>
      <c r="L13" s="122" t="s">
        <v>231</v>
      </c>
      <c r="M13" s="121" t="s">
        <v>229</v>
      </c>
      <c r="N13" s="121" t="s">
        <v>230</v>
      </c>
      <c r="O13" s="122" t="s">
        <v>231</v>
      </c>
      <c r="P13" s="121" t="s">
        <v>229</v>
      </c>
      <c r="Q13" s="121" t="s">
        <v>230</v>
      </c>
      <c r="R13" s="122" t="s">
        <v>231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3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5</v>
      </c>
      <c r="Z14" s="126" t="n">
        <f aca="false">D14+D16+D18</f>
        <v>4</v>
      </c>
      <c r="AA14" s="126" t="n">
        <f aca="false">Y14-Z14</f>
        <v>1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2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8</v>
      </c>
      <c r="Z15" s="123" t="n">
        <f aca="false">C14+D17+D19</f>
        <v>1</v>
      </c>
      <c r="AA15" s="123" t="n">
        <f aca="false">Y15-Z15</f>
        <v>7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1</v>
      </c>
      <c r="Z16" s="123" t="n">
        <f aca="false">D15+C16+C19</f>
        <v>6</v>
      </c>
      <c r="AA16" s="123" t="n">
        <f aca="false">Y16-Z16</f>
        <v>-5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3</v>
      </c>
      <c r="Z17" s="130" t="n">
        <f aca="false">C15+C17+C18</f>
        <v>6</v>
      </c>
      <c r="AA17" s="130" t="n">
        <f aca="false">Y17-Z17</f>
        <v>-3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2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229</v>
      </c>
      <c r="H23" s="121" t="s">
        <v>230</v>
      </c>
      <c r="I23" s="122" t="s">
        <v>231</v>
      </c>
      <c r="J23" s="121" t="s">
        <v>229</v>
      </c>
      <c r="K23" s="121" t="s">
        <v>230</v>
      </c>
      <c r="L23" s="122" t="s">
        <v>231</v>
      </c>
      <c r="M23" s="121" t="s">
        <v>229</v>
      </c>
      <c r="N23" s="121" t="s">
        <v>230</v>
      </c>
      <c r="O23" s="122" t="s">
        <v>231</v>
      </c>
      <c r="P23" s="121" t="s">
        <v>229</v>
      </c>
      <c r="Q23" s="121" t="s">
        <v>230</v>
      </c>
      <c r="R23" s="122" t="s">
        <v>231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1</v>
      </c>
      <c r="AA24" s="126" t="n">
        <f aca="false">Y24-Z24</f>
        <v>6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0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1</v>
      </c>
      <c r="Z25" s="123" t="n">
        <f aca="false">C24+D27+D29</f>
        <v>6</v>
      </c>
      <c r="AA25" s="123" t="n">
        <f aca="false">Y25-Z25</f>
        <v>-5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2</v>
      </c>
      <c r="W26" s="123" t="n">
        <f aca="false">N30</f>
        <v>0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2</v>
      </c>
      <c r="AA26" s="123" t="n">
        <f aca="false">Y26-Z26</f>
        <v>1</v>
      </c>
      <c r="AB26" s="143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0</v>
      </c>
      <c r="X27" s="130" t="n">
        <f aca="false">R30</f>
        <v>2</v>
      </c>
      <c r="Y27" s="130" t="n">
        <f aca="false">D25+D27+D28</f>
        <v>2</v>
      </c>
      <c r="Z27" s="130" t="n">
        <f aca="false">C25+C27+C28</f>
        <v>4</v>
      </c>
      <c r="AA27" s="130" t="n">
        <f aca="false">Y27-Z27</f>
        <v>-2</v>
      </c>
      <c r="AB27" s="144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2</v>
      </c>
      <c r="N30" s="145" t="n">
        <f aca="false">SUM(N24:N29)</f>
        <v>0</v>
      </c>
      <c r="O30" s="122" t="n">
        <f aca="false">SUM(O24:O29)</f>
        <v>1</v>
      </c>
      <c r="P30" s="145" t="n">
        <f aca="false">SUM(P24:P29)</f>
        <v>1</v>
      </c>
      <c r="Q30" s="145" t="n">
        <f aca="false">SUM(Q24:Q29)</f>
        <v>0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229</v>
      </c>
      <c r="H33" s="121" t="s">
        <v>230</v>
      </c>
      <c r="I33" s="122" t="s">
        <v>231</v>
      </c>
      <c r="J33" s="121" t="s">
        <v>229</v>
      </c>
      <c r="K33" s="121" t="s">
        <v>230</v>
      </c>
      <c r="L33" s="122" t="s">
        <v>231</v>
      </c>
      <c r="M33" s="121" t="s">
        <v>229</v>
      </c>
      <c r="N33" s="121" t="s">
        <v>230</v>
      </c>
      <c r="O33" s="122" t="s">
        <v>231</v>
      </c>
      <c r="P33" s="121" t="s">
        <v>229</v>
      </c>
      <c r="Q33" s="121" t="s">
        <v>230</v>
      </c>
      <c r="R33" s="122" t="s">
        <v>231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7</v>
      </c>
      <c r="Z34" s="126" t="n">
        <f aca="false">D34+D36+D38</f>
        <v>2</v>
      </c>
      <c r="AA34" s="126" t="n">
        <f aca="false">Y34-Z34</f>
        <v>5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1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1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0</v>
      </c>
      <c r="Z35" s="123" t="n">
        <f aca="false">C34+D37+D39</f>
        <v>8</v>
      </c>
      <c r="AA35" s="123" t="n">
        <f aca="false">Y35-Z35</f>
        <v>-8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1</v>
      </c>
      <c r="W36" s="123" t="n">
        <f aca="false">N40</f>
        <v>1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3</v>
      </c>
      <c r="AA36" s="123" t="n">
        <f aca="false">Y36-Z36</f>
        <v>2</v>
      </c>
      <c r="AB36" s="143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1</v>
      </c>
      <c r="X37" s="130" t="n">
        <f aca="false">R40</f>
        <v>1</v>
      </c>
      <c r="Y37" s="130" t="n">
        <f aca="false">D35+D37+D38</f>
        <v>4</v>
      </c>
      <c r="Z37" s="130" t="n">
        <f aca="false">C35+C37+C38</f>
        <v>3</v>
      </c>
      <c r="AA37" s="130" t="n">
        <f aca="false">Y37-Z37</f>
        <v>1</v>
      </c>
      <c r="AB37" s="144" t="n">
        <f aca="false">3*V37+W37</f>
        <v>4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3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1</v>
      </c>
      <c r="N40" s="145" t="n">
        <f aca="false">SUM(N34:N39)</f>
        <v>1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1</v>
      </c>
      <c r="R40" s="122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229</v>
      </c>
      <c r="H43" s="121" t="s">
        <v>230</v>
      </c>
      <c r="I43" s="122" t="s">
        <v>231</v>
      </c>
      <c r="J43" s="121" t="s">
        <v>229</v>
      </c>
      <c r="K43" s="121" t="s">
        <v>230</v>
      </c>
      <c r="L43" s="122" t="s">
        <v>231</v>
      </c>
      <c r="M43" s="121" t="s">
        <v>229</v>
      </c>
      <c r="N43" s="121" t="s">
        <v>230</v>
      </c>
      <c r="O43" s="122" t="s">
        <v>231</v>
      </c>
      <c r="P43" s="121" t="s">
        <v>229</v>
      </c>
      <c r="Q43" s="121" t="s">
        <v>230</v>
      </c>
      <c r="R43" s="122" t="s">
        <v>231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10</v>
      </c>
      <c r="Z44" s="126" t="n">
        <f aca="false">D44+D46+D48</f>
        <v>1</v>
      </c>
      <c r="AA44" s="126" t="n">
        <f aca="false">Y44-Z44</f>
        <v>9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2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2</v>
      </c>
      <c r="W45" s="123" t="n">
        <f aca="false">K50</f>
        <v>0</v>
      </c>
      <c r="X45" s="123" t="n">
        <f aca="false">L50</f>
        <v>1</v>
      </c>
      <c r="Y45" s="123" t="n">
        <f aca="false">D44+C47+C49</f>
        <v>4</v>
      </c>
      <c r="Z45" s="123" t="n">
        <f aca="false">C44+D47+D49</f>
        <v>5</v>
      </c>
      <c r="AA45" s="123" t="n">
        <f aca="false">Y45-Z45</f>
        <v>-1</v>
      </c>
      <c r="AB45" s="143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0</v>
      </c>
      <c r="X46" s="123" t="n">
        <f aca="false">O50</f>
        <v>2</v>
      </c>
      <c r="Y46" s="123" t="n">
        <f aca="false">C45+D46+D49</f>
        <v>4</v>
      </c>
      <c r="Z46" s="123" t="n">
        <f aca="false">D45+C46+C49</f>
        <v>6</v>
      </c>
      <c r="AA46" s="123" t="n">
        <f aca="false">Y46-Z46</f>
        <v>-2</v>
      </c>
      <c r="AB46" s="143" t="n">
        <f aca="false">3*V46+W46</f>
        <v>3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0</v>
      </c>
      <c r="X47" s="130" t="n">
        <f aca="false">R50</f>
        <v>3</v>
      </c>
      <c r="Y47" s="130" t="n">
        <f aca="false">D45+D47+D48</f>
        <v>2</v>
      </c>
      <c r="Z47" s="130" t="n">
        <f aca="false">C45+C47+C48</f>
        <v>8</v>
      </c>
      <c r="AA47" s="130" t="n">
        <f aca="false">Y47-Z47</f>
        <v>-6</v>
      </c>
      <c r="AB47" s="144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4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2</v>
      </c>
      <c r="K50" s="145" t="n">
        <f aca="false">SUM(K44:K49)</f>
        <v>0</v>
      </c>
      <c r="L50" s="122" t="n">
        <f aca="false">SUM(L44:L49)</f>
        <v>1</v>
      </c>
      <c r="M50" s="141" t="n">
        <f aca="false">SUM(M44:M49)</f>
        <v>1</v>
      </c>
      <c r="N50" s="145" t="n">
        <f aca="false">SUM(N44:N49)</f>
        <v>0</v>
      </c>
      <c r="O50" s="122" t="n">
        <f aca="false">SUM(O44:O49)</f>
        <v>2</v>
      </c>
      <c r="P50" s="145" t="n">
        <f aca="false">SUM(P44:P49)</f>
        <v>0</v>
      </c>
      <c r="Q50" s="145" t="n">
        <f aca="false">SUM(Q44:Q49)</f>
        <v>0</v>
      </c>
      <c r="R50" s="122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229</v>
      </c>
      <c r="H53" s="121" t="s">
        <v>230</v>
      </c>
      <c r="I53" s="122" t="s">
        <v>231</v>
      </c>
      <c r="J53" s="121" t="s">
        <v>229</v>
      </c>
      <c r="K53" s="121" t="s">
        <v>230</v>
      </c>
      <c r="L53" s="122" t="s">
        <v>231</v>
      </c>
      <c r="M53" s="121" t="s">
        <v>229</v>
      </c>
      <c r="N53" s="121" t="s">
        <v>230</v>
      </c>
      <c r="O53" s="122" t="s">
        <v>231</v>
      </c>
      <c r="P53" s="121" t="s">
        <v>229</v>
      </c>
      <c r="Q53" s="121" t="s">
        <v>230</v>
      </c>
      <c r="R53" s="122" t="s">
        <v>231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3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2</v>
      </c>
      <c r="AA54" s="126" t="n">
        <f aca="false">Y54-Z54</f>
        <v>6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2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0</v>
      </c>
      <c r="O55" s="124" t="n">
        <f aca="false">IF(C55&lt;D55,1,0)</f>
        <v>1</v>
      </c>
      <c r="P55" s="123" t="n">
        <f aca="false">IF(D55&gt;C55,1,0)</f>
        <v>1</v>
      </c>
      <c r="Q55" s="123" t="n">
        <f aca="false">IF(D55=C55,1,0)</f>
        <v>0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0</v>
      </c>
      <c r="W55" s="123" t="n">
        <f aca="false">K60</f>
        <v>2</v>
      </c>
      <c r="X55" s="123" t="n">
        <f aca="false">L60</f>
        <v>1</v>
      </c>
      <c r="Y55" s="123" t="n">
        <f aca="false">D54+C57+C59</f>
        <v>4</v>
      </c>
      <c r="Z55" s="123" t="n">
        <f aca="false">C54+D57+D59</f>
        <v>6</v>
      </c>
      <c r="AA55" s="123" t="n">
        <f aca="false">Y55-Z55</f>
        <v>-2</v>
      </c>
      <c r="AB55" s="143" t="n">
        <f aca="false">3*V55+W55</f>
        <v>2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0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1</v>
      </c>
      <c r="X56" s="123" t="n">
        <f aca="false">O60</f>
        <v>2</v>
      </c>
      <c r="Y56" s="123" t="n">
        <f aca="false">C55+D56+D59</f>
        <v>2</v>
      </c>
      <c r="Z56" s="123" t="n">
        <f aca="false">D55+C56+C59</f>
        <v>5</v>
      </c>
      <c r="AA56" s="123" t="n">
        <f aca="false">Y56-Z56</f>
        <v>-3</v>
      </c>
      <c r="AB56" s="143" t="n">
        <f aca="false">3*V56+W56</f>
        <v>1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2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1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1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1</v>
      </c>
      <c r="W57" s="130" t="n">
        <f aca="false">Q60</f>
        <v>1</v>
      </c>
      <c r="X57" s="130" t="n">
        <f aca="false">R60</f>
        <v>1</v>
      </c>
      <c r="Y57" s="130" t="n">
        <f aca="false">D55+D57+D58</f>
        <v>5</v>
      </c>
      <c r="Z57" s="130" t="n">
        <f aca="false">C55+C57+C58</f>
        <v>6</v>
      </c>
      <c r="AA57" s="130" t="n">
        <f aca="false">Y57-Z57</f>
        <v>-1</v>
      </c>
      <c r="AB57" s="144" t="n">
        <f aca="false">3*V57+W57</f>
        <v>4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1</v>
      </c>
      <c r="AH57" s="0" t="n">
        <f aca="false">SUM(AD57:AF57)</f>
        <v>2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1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0</v>
      </c>
      <c r="K60" s="145" t="n">
        <f aca="false">SUM(K54:K59)</f>
        <v>2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1</v>
      </c>
      <c r="O60" s="122" t="n">
        <f aca="false">SUM(O54:O59)</f>
        <v>2</v>
      </c>
      <c r="P60" s="145" t="n">
        <f aca="false">SUM(P54:P59)</f>
        <v>1</v>
      </c>
      <c r="Q60" s="145" t="n">
        <f aca="false">SUM(Q54:Q59)</f>
        <v>1</v>
      </c>
      <c r="R60" s="122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229</v>
      </c>
      <c r="H63" s="121" t="s">
        <v>230</v>
      </c>
      <c r="I63" s="122" t="s">
        <v>231</v>
      </c>
      <c r="J63" s="121" t="s">
        <v>229</v>
      </c>
      <c r="K63" s="121" t="s">
        <v>230</v>
      </c>
      <c r="L63" s="122" t="s">
        <v>231</v>
      </c>
      <c r="M63" s="121" t="s">
        <v>229</v>
      </c>
      <c r="N63" s="121" t="s">
        <v>230</v>
      </c>
      <c r="O63" s="122" t="s">
        <v>231</v>
      </c>
      <c r="P63" s="121" t="s">
        <v>229</v>
      </c>
      <c r="Q63" s="121" t="s">
        <v>230</v>
      </c>
      <c r="R63" s="122" t="s">
        <v>231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0</v>
      </c>
      <c r="X64" s="126" t="n">
        <f aca="false">I70</f>
        <v>1</v>
      </c>
      <c r="Y64" s="126" t="n">
        <f aca="false">C64+C66+C68</f>
        <v>5</v>
      </c>
      <c r="Z64" s="126" t="n">
        <f aca="false">D64+D66+D68</f>
        <v>3</v>
      </c>
      <c r="AA64" s="126" t="n">
        <f aca="false">Y64-Z64</f>
        <v>2</v>
      </c>
      <c r="AB64" s="142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0</v>
      </c>
      <c r="Z65" s="123" t="n">
        <f aca="false">C64+D67+D69</f>
        <v>5</v>
      </c>
      <c r="AA65" s="123" t="n">
        <f aca="false">Y65-Z65</f>
        <v>-5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1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4</v>
      </c>
      <c r="AA66" s="123" t="n">
        <f aca="false">Y66-Z66</f>
        <v>-3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7</v>
      </c>
      <c r="Z67" s="130" t="n">
        <f aca="false">C65+C67+C68</f>
        <v>1</v>
      </c>
      <c r="AA67" s="130" t="n">
        <f aca="false">Y67-Z67</f>
        <v>6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0</v>
      </c>
      <c r="I70" s="122" t="n">
        <f aca="false">SUM(I64:I69)</f>
        <v>1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229</v>
      </c>
      <c r="H73" s="121" t="s">
        <v>230</v>
      </c>
      <c r="I73" s="122" t="s">
        <v>231</v>
      </c>
      <c r="J73" s="121" t="s">
        <v>229</v>
      </c>
      <c r="K73" s="121" t="s">
        <v>230</v>
      </c>
      <c r="L73" s="122" t="s">
        <v>231</v>
      </c>
      <c r="M73" s="121" t="s">
        <v>229</v>
      </c>
      <c r="N73" s="121" t="s">
        <v>230</v>
      </c>
      <c r="O73" s="122" t="s">
        <v>231</v>
      </c>
      <c r="P73" s="121" t="s">
        <v>229</v>
      </c>
      <c r="Q73" s="121" t="s">
        <v>230</v>
      </c>
      <c r="R73" s="122" t="s">
        <v>231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5</v>
      </c>
      <c r="Z74" s="126" t="n">
        <f aca="false">D74+D76+D78</f>
        <v>3</v>
      </c>
      <c r="AA74" s="126" t="n">
        <f aca="false">Y74-Z74</f>
        <v>2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0</v>
      </c>
      <c r="N75" s="123" t="n">
        <f aca="false">IF(C75=D75,1,0)</f>
        <v>1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1</v>
      </c>
      <c r="R75" s="124" t="n">
        <f aca="false">IF(D75&lt;C75,1,0)</f>
        <v>0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0</v>
      </c>
      <c r="X75" s="123" t="n">
        <f aca="false">L80</f>
        <v>3</v>
      </c>
      <c r="Y75" s="123" t="n">
        <f aca="false">D74+C77+C79</f>
        <v>1</v>
      </c>
      <c r="Z75" s="123" t="n">
        <f aca="false">C74+D77+D79</f>
        <v>6</v>
      </c>
      <c r="AA75" s="123" t="n">
        <f aca="false">Y75-Z75</f>
        <v>-5</v>
      </c>
      <c r="AB75" s="143" t="n">
        <f aca="false">3*V75+W75</f>
        <v>0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2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1</v>
      </c>
      <c r="H76" s="123" t="n">
        <f aca="false">IF(C76=D76,1,0)</f>
        <v>0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0</v>
      </c>
      <c r="O76" s="124" t="n">
        <f aca="false">IF(D76&lt;C76,1,0)</f>
        <v>1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1</v>
      </c>
      <c r="X76" s="123" t="n">
        <f aca="false">O80</f>
        <v>1</v>
      </c>
      <c r="Y76" s="123" t="n">
        <f aca="false">C75+D76+D79</f>
        <v>4</v>
      </c>
      <c r="Z76" s="123" t="n">
        <f aca="false">D75+C76+C79</f>
        <v>3</v>
      </c>
      <c r="AA76" s="123" t="n">
        <f aca="false">Y76-Z76</f>
        <v>1</v>
      </c>
      <c r="AB76" s="143" t="n">
        <f aca="false">3*V76+W76</f>
        <v>4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0</v>
      </c>
      <c r="AH76" s="0" t="n">
        <f aca="false">SUM(AD76:AF76)</f>
        <v>1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1</v>
      </c>
      <c r="W77" s="130" t="n">
        <f aca="false">Q80</f>
        <v>2</v>
      </c>
      <c r="X77" s="130" t="n">
        <f aca="false">R80</f>
        <v>0</v>
      </c>
      <c r="Y77" s="130" t="n">
        <f aca="false">D75+D77+D78</f>
        <v>4</v>
      </c>
      <c r="Z77" s="130" t="n">
        <f aca="false">C75+C77+C78</f>
        <v>2</v>
      </c>
      <c r="AA77" s="130" t="n">
        <f aca="false">Y77-Z77</f>
        <v>2</v>
      </c>
      <c r="AB77" s="144" t="n">
        <f aca="false">3*V77+W77</f>
        <v>5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1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1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1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0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0</v>
      </c>
      <c r="L80" s="122" t="n">
        <f aca="false">SUM(L74:L79)</f>
        <v>3</v>
      </c>
      <c r="M80" s="141" t="n">
        <f aca="false">SUM(M74:M79)</f>
        <v>1</v>
      </c>
      <c r="N80" s="145" t="n">
        <f aca="false">SUM(N74:N79)</f>
        <v>1</v>
      </c>
      <c r="O80" s="122" t="n">
        <f aca="false">SUM(O74:O79)</f>
        <v>1</v>
      </c>
      <c r="P80" s="145" t="n">
        <f aca="false">SUM(P74:P79)</f>
        <v>1</v>
      </c>
      <c r="Q80" s="145" t="n">
        <f aca="false">SUM(Q74:Q79)</f>
        <v>2</v>
      </c>
      <c r="R80" s="122" t="n">
        <f aca="false">SUM(R74:R79)</f>
        <v>0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LibreOffice/5.4.0.3$Linux_x86 LibreOffice_project/40m0$Build-3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es-AR</dc:language>
  <cp:lastModifiedBy/>
  <dcterms:modified xsi:type="dcterms:W3CDTF">2018-06-11T14:35:26Z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