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firstSheet="1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102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I70" i="3"/>
  <c r="X6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55" i="3"/>
  <c r="AB45" i="3"/>
  <c r="AB36" i="3"/>
  <c r="AF36" i="3" s="1"/>
  <c r="AB34" i="3"/>
  <c r="AD37" i="3" s="1"/>
  <c r="AB46" i="3"/>
  <c r="AB17" i="3"/>
  <c r="AB75" i="3"/>
  <c r="AB47" i="3"/>
  <c r="AB35" i="3"/>
  <c r="AD34" i="3" s="1"/>
  <c r="AF37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D55" i="3" l="1"/>
  <c r="AE46" i="3"/>
  <c r="AF47" i="3"/>
  <c r="AF34" i="3"/>
  <c r="AE34" i="3"/>
  <c r="AH34" i="3" s="1"/>
  <c r="AD36" i="3"/>
  <c r="AE36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P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T40" i="2"/>
  <c r="M40" i="2"/>
  <c r="S38" i="2"/>
  <c r="R40" i="2"/>
  <c r="S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C100" i="7"/>
  <c r="U48" i="2"/>
  <c r="V48" i="2"/>
  <c r="U49" i="2"/>
  <c r="V49" i="2"/>
  <c r="C103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8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<sst xmlns="http://schemas.openxmlformats.org/spreadsheetml/2006/main" count="461" uniqueCount="226">
  <si>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</si>
  <si>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</si>
  <si>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</si>
  <si>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</si>
  <si>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</si>
  <si>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</si>
  <si>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</si>
  <si>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</si>
  <si>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</si>
  <si>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</si>
  <si>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</si>
  <si>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</si>
  <si>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</si>
  <si>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</si>
  <si>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</si>
  <si>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</si>
  <si>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</si>
  <si>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</si>
  <si>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</si>
  <si>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</si>
  <si>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</si>
  <si>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</si>
  <si>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</si>
  <si>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</si>
  <si>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</si>
  <si>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</si>
  <si>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</si>
  <si>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</si>
  <si>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</si>
  <si>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</si>
  <si>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</si>
  <si>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</si>
  <si>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</si>
  <si>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</si>
  <si>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</si>
  <si>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</si>
  <si>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</si>
  <si>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</si>
  <si>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</si>
  <si>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</si>
  <si>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</si>
  <si>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</si>
  <si>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</si>
  <si>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</si>
  <si>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</si>
  <si>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</si>
  <si>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</si>
  <si>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</si>
  <si>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</si>
  <si>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</si>
  <si>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</si>
  <si>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</si>
  <si>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</si>
  <si>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</si>
  <si>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</si>
  <si>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</si>
  <si>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</si>
  <si>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</si>
  <si>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</si>
  <si>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</si>
  <si>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</si>
  <si>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</si>
  <si>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</si>
  <si>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</si>
  <si>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</si>
  <si>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</si>
  <si>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</si>
  <si>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</si>
  <si>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</si>
  <si>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</si>
  <si>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</si>
  <si>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</si>
  <si>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</si>
  <si>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</si>
  <si>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</si>
  <si>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</si>
  <si>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</si>
  <si>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</si>
  <si>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</si>
  <si>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</si>
  <si>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</si>
  <si>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</si>
  <si>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</si>
  <si>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</si>
  <si>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</si>
  <si>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</si>
  <si>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</si>
  <si>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</si>
  <si>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</si>
  <si>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</si>
  <si>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</si>
  <si>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</si>
  <si>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</si>
  <si>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</si>
  <si>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</si>
  <si>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</si>
  <si>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</si>
  <si>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</si>
  <si>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</si>
  <si>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</si>
  <si>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</si>
  <si>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</si>
  <si>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</si>
  <si>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</si>
  <si>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</si>
  <si>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</si>
  <si>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</si>
  <si>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</si>
  <si>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</si>
  <si>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</si>
  <si>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</si>
  <si>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</si>
  <si>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</si>
  <si>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</si>
  <si>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</si>
  <si>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</si>
  <si>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</si>
  <si>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</si>
  <si>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</si>
  <si>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</si>
  <si>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</si>
  <si>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</si>
  <si>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</si>
  <si>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</si>
  <si>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</si>
  <si>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</si>
  <si>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</si>
  <si>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</si>
  <si>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</si>
  <si>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</si>
  <si>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</si>
  <si>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</si>
  <si>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</si>
  <si>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</si>
  <si>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</si>
  <si>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</si>
  <si>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</si>
  <si>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</si>
  <si>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</si>
  <si>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</si>
  <si>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</si>
  <si>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</si>
  <si>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</si>
  <si>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</si>
  <si>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</si>
  <si>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</si>
  <si>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</si>
  <si>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</si>
  <si>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</si>
  <si>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</si>
  <si>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</si>
  <si>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</si>
  <si>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</si>
  <si>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</si>
  <si>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</si>
  <si>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</si>
  <si>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</si>
  <si>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</si>
  <si>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</si>
  <si>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</si>
  <si>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</si>
  <si>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</si>
  <si>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</si>
  <si>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</si>
  <si>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</si>
  <si>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</si>
  <si>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</si>
  <si>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</si>
  <si>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</si>
  <si>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</si>
  <si>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</si>
  <si>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</si>
  <si>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</si>
  <si>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</si>
  <si>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</si>
  <si>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</si>
  <si>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</si>
  <si>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</si>
  <si>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</si>
  <si>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</si>
  <si>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</si>
  <si>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</si>
  <si>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</si>
  <si>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</si>
  <si>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</si>
  <si>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</si>
  <si>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</si>
  <si>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</si>
  <si>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</si>
  <si>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</si>
  <si>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</si>
  <si>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</si>
  <si>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</si>
  <si>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</si>
  <si>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</si>
  <si>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</si>
  <si>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</si>
  <si>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</si>
  <si>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</si>
  <si>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</si>
  <si>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</si>
  <si>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</si>
  <si>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</si>
  <si>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</si>
  <si>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</si>
  <si>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</si>
  <si>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</si>
  <si>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</si>
  <si>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</si>
  <si>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</si>
  <si>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</si>
  <si>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</si>
  <si>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</si>
  <si>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</si>
  <si>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</si>
  <si>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</si>
  <si>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</si>
  <si>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</si>
  <si>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</si>
  <si>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</si>
  <si>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</si>
  <si>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</si>
  <si>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</si>
  <si>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Francisco Fonseca</t>
  </si>
  <si>
    <t>marielagraziano@gmail.com</t>
  </si>
  <si>
    <t>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</si>
</sst>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elagrazian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65" workbookViewId="0">
      <selection activeCell="I83" sqref="I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3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-1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3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3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1</v>
      </c>
      <c r="O68" s="146">
        <f>IF('No modificar!!'!AJ64=3,'No modificar!!'!W64,IF('No modificar!!'!AJ65=3,'No modificar!!'!W65,IF('No modificar!!'!AJ66=3,'No modificar!!'!W66,'No modificar!!'!W67)))</f>
        <v>2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3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1</v>
      </c>
      <c r="T68" s="144">
        <f>IF('No modificar!!'!AJ64=3,'No modificar!!'!AB64,IF('No modificar!!'!AJ65=3,'No modificar!!'!AB65,IF('No modificar!!'!AJ66=3,'No modificar!!'!AB66,'No modificar!!'!AB67)))</f>
        <v>5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0</v>
      </c>
      <c r="O69" s="149">
        <f>IF('No modificar!!'!AJ64=2,'No modificar!!'!W64,IF('No modificar!!'!AJ65=2,'No modificar!!'!W65,IF('No modificar!!'!AJ66=2,'No modificar!!'!W66,'No modificar!!'!W67)))</f>
        <v>3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3</v>
      </c>
      <c r="U69" s="190" t="str">
        <f>IF(AND(T69=T70,S69=S70,Q69=Q70),"!!"," ")</f>
        <v>!!</v>
      </c>
      <c r="V69" s="191" t="str">
        <f>IF(AND(T69=T70,S69=S70,Q69=Q70),"El 2° se decide por Fair Play"," ")</f>
        <v>El 2° se decide por Fair Play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3</v>
      </c>
      <c r="P70" s="99">
        <f>IF('No modificar!!'!AJ64=1,'No modificar!!'!X64,IF('No modificar!!'!AJ65=1,'No modificar!!'!X65,IF('No modificar!!'!AJ66=1,'No modificar!!'!X66,'No modificar!!'!X67)))</f>
        <v>0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2</v>
      </c>
      <c r="P71" s="114">
        <f>IF('No modificar!!'!AJ64=0,'No modificar!!'!X64,IF('No modificar!!'!AJ65=0,'No modificar!!'!X65,IF('No modificar!!'!AJ66=0,'No modificar!!'!X66,'No modificar!!'!X67)))</f>
        <v>1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-1</v>
      </c>
      <c r="T71" s="112">
        <f>IF('No modificar!!'!AJ64=0,'No modificar!!'!AB64,IF('No modificar!!'!AJ65=0,'No modificar!!'!AB65,IF('No modificar!!'!AJ66=0,'No modificar!!'!AB66,'No modificar!!'!AB67)))</f>
        <v>2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3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3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2" workbookViewId="0">
      <selection activeCell="N16" sqref="N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Perú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1</v>
      </c>
      <c r="F14" s="169"/>
      <c r="G14" s="169"/>
      <c r="H14" s="169"/>
      <c r="I14" s="169"/>
      <c r="J14" s="169"/>
      <c r="K14" s="169"/>
      <c r="L14" s="169"/>
      <c r="M14" s="165" t="s">
        <v>123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">
        <v>70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0</v>
      </c>
      <c r="F17" s="169"/>
      <c r="G17" s="185" t="str">
        <f>IF(E17&gt;E18,D17,IF(E18&gt;E17,D18,"Manualmente"))</f>
        <v>Senegal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89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89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0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Suiza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Japón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">
        <v>123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Manualmente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3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3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3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3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3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1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0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0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1</v>
      </c>
      <c r="F63" s="189" t="str">
        <f>'Fase final'!D32</f>
        <v>Manualmente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Senegal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Suiza</v>
      </c>
      <c r="D69" s="50">
        <f>'Fase final'!H29</f>
        <v>0</v>
      </c>
      <c r="E69" s="50">
        <f>'Fase final'!H31</f>
        <v>1</v>
      </c>
      <c r="F69" s="51" t="str">
        <f>'Fase final'!G31</f>
        <v>Japón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2</v>
      </c>
      <c r="F73" s="14" t="str">
        <f>'Fase final'!J30</f>
        <v>Japón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Japón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0</v>
      </c>
      <c r="E77" s="16">
        <f>'Fase final'!N24</f>
        <v>1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Manualmente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Senegal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Suiza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Japón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Japón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Japón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4</v>
      </c>
      <c r="Z5" s="6">
        <f>C4+D7+D9</f>
        <v>6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3</v>
      </c>
      <c r="Z6" s="6">
        <f>D5+C6+C9</f>
        <v>7</v>
      </c>
      <c r="AA6" s="6">
        <f>Y6-Z6</f>
        <v>-4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3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2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3</v>
      </c>
      <c r="AA14" s="22">
        <f>Y14-Z14</f>
        <v>5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1</v>
      </c>
      <c r="X24" s="22">
        <f>I30</f>
        <v>1</v>
      </c>
      <c r="Y24" s="22">
        <f>C24+C26+C28</f>
        <v>5</v>
      </c>
      <c r="Z24" s="22">
        <f>D24+D26+D28</f>
        <v>4</v>
      </c>
      <c r="AA24" s="22">
        <f>Y24-Z24</f>
        <v>1</v>
      </c>
      <c r="AB24" s="8">
        <f>3*V24+W24</f>
        <v>4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4</v>
      </c>
      <c r="Z25" s="6">
        <f>C24+D27+D29</f>
        <v>6</v>
      </c>
      <c r="AA25" s="6">
        <f>Y25-Z25</f>
        <v>-2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3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1</v>
      </c>
      <c r="I30" s="20">
        <f t="shared" si="2"/>
        <v>1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5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7</v>
      </c>
      <c r="Z36" s="6">
        <f>D35+C36+C39</f>
        <v>5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3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2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3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5</v>
      </c>
      <c r="Z47" s="97">
        <f>C45+C47+C48</f>
        <v>4</v>
      </c>
      <c r="AA47" s="97">
        <f>Y47-Z47</f>
        <v>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3</v>
      </c>
      <c r="AA54" s="95">
        <f>Y54-Z54</f>
        <v>3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4</v>
      </c>
      <c r="AA57" s="97">
        <f>Y57-Z57</f>
        <v>-2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0</v>
      </c>
      <c r="W64" s="95">
        <f>H70</f>
        <v>3</v>
      </c>
      <c r="X64" s="95">
        <f>I70</f>
        <v>0</v>
      </c>
      <c r="Y64" s="95">
        <f>C64+C66+C68</f>
        <v>3</v>
      </c>
      <c r="Z64" s="95">
        <f>D64+D66+D68</f>
        <v>3</v>
      </c>
      <c r="AA64" s="95">
        <f>Y64-Z64</f>
        <v>0</v>
      </c>
      <c r="AB64" s="8">
        <f>3*V64+W64</f>
        <v>3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3</v>
      </c>
      <c r="X65" s="6">
        <f>L70</f>
        <v>0</v>
      </c>
      <c r="Y65" s="6">
        <f>D64+C67+C69</f>
        <v>3</v>
      </c>
      <c r="Z65" s="6">
        <f>C64+D67+D69</f>
        <v>3</v>
      </c>
      <c r="AA65" s="6">
        <f>Y65-Z65</f>
        <v>0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2</v>
      </c>
      <c r="Z66" s="6">
        <f>D65+C66+C69</f>
        <v>3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3</v>
      </c>
      <c r="Z67" s="97">
        <f>C65+C67+C68</f>
        <v>2</v>
      </c>
      <c r="AA67" s="97">
        <f>Y67-Z67</f>
        <v>1</v>
      </c>
      <c r="AB67" s="12">
        <f>3*V67+W67</f>
        <v>5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0</v>
      </c>
      <c r="H70" s="91">
        <f t="shared" ref="H70:N70" si="6">SUM(H64:H69)</f>
        <v>3</v>
      </c>
      <c r="I70" s="92">
        <f t="shared" si="6"/>
        <v>0</v>
      </c>
      <c r="J70" s="90">
        <f t="shared" si="6"/>
        <v>0</v>
      </c>
      <c r="K70" s="91">
        <f t="shared" si="6"/>
        <v>3</v>
      </c>
      <c r="L70" s="92">
        <f t="shared" si="6"/>
        <v>0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3</v>
      </c>
      <c r="Z74" s="95">
        <f>D74+D76+D78</f>
        <v>5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3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0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0</v>
      </c>
      <c r="W76" s="6">
        <f>N80</f>
        <v>2</v>
      </c>
      <c r="X76" s="6">
        <f>O80</f>
        <v>1</v>
      </c>
      <c r="Y76" s="6">
        <f>C75+D76+D79</f>
        <v>2</v>
      </c>
      <c r="Z76" s="6">
        <f>D75+C76+C79</f>
        <v>4</v>
      </c>
      <c r="AA76" s="6">
        <f>Y76-Z76</f>
        <v>-2</v>
      </c>
      <c r="AB76" s="10">
        <f>3*V76+W76</f>
        <v>2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0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3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3</v>
      </c>
      <c r="W77" s="97">
        <f>Q80</f>
        <v>0</v>
      </c>
      <c r="X77" s="97">
        <f>R80</f>
        <v>0</v>
      </c>
      <c r="Y77" s="97">
        <f>D75+D77+D78</f>
        <v>8</v>
      </c>
      <c r="Z77" s="97">
        <f>C75+C77+C78</f>
        <v>3</v>
      </c>
      <c r="AA77" s="97">
        <f>Y77-Z77</f>
        <v>5</v>
      </c>
      <c r="AB77" s="12">
        <f>3*V77+W77</f>
        <v>9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0</v>
      </c>
      <c r="N80" s="91">
        <f t="shared" si="7"/>
        <v>2</v>
      </c>
      <c r="O80" s="92">
        <f>SUM(O74:O79)</f>
        <v>1</v>
      </c>
      <c r="P80" s="91">
        <f>SUM(P74:P79)</f>
        <v>3</v>
      </c>
      <c r="Q80" s="91">
        <f>SUM(Q74:Q79)</f>
        <v>0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Franko Graziano</cp:lastModifiedBy>
  <dcterms:created xsi:type="dcterms:W3CDTF">2010-03-03T16:28:09Z</dcterms:created>
  <dcterms:modified xsi:type="dcterms:W3CDTF">2018-06-13T13:14:05Z</dcterms:modified>
</cp:coreProperties>
</file>