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enca Argos\"/>
    </mc:Choice>
  </mc:AlternateContent>
  <xr:revisionPtr revIDLastSave="148" documentId="8_{EF3C4DB1-2405-0449-B592-E135EB1EA154}" xr6:coauthVersionLast="32" xr6:coauthVersionMax="32" xr10:uidLastSave="{9AA87C69-B991-6B4C-B4FC-31C1965CC1A7}"/>
  <bookViews>
    <workbookView xWindow="0" yWindow="0" windowWidth="20490" windowHeight="69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6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AJ55" i="3"/>
  <c r="AJ56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7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G31" i="5"/>
  <c r="C105" i="7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/>
  <c r="C89" i="7"/>
  <c r="U48" i="2"/>
  <c r="V48" i="2"/>
  <c r="C88" i="7"/>
  <c r="C58" i="7"/>
  <c r="U49" i="2"/>
  <c r="V49" i="2"/>
  <c r="C103" i="7"/>
  <c r="J23" i="5"/>
  <c r="M24" i="5"/>
  <c r="C57" i="7"/>
  <c r="G10" i="5"/>
  <c r="C85" i="7"/>
  <c r="F61" i="7"/>
  <c r="F56" i="7"/>
  <c r="G8" i="5"/>
  <c r="C98" i="7"/>
  <c r="G22" i="5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/>
  <c r="C76" i="7"/>
  <c r="C114" i="7"/>
  <c r="C99" i="7"/>
  <c r="J9" i="5"/>
  <c r="C72" i="7"/>
  <c r="C108" i="7"/>
  <c r="F67" i="7"/>
  <c r="C68" i="7"/>
  <c r="F73" i="7"/>
  <c r="C111" i="7"/>
  <c r="F66" i="7"/>
  <c r="F72" i="7"/>
  <c r="C109" i="7"/>
  <c r="M22" i="5"/>
  <c r="F68" i="7"/>
  <c r="M14" i="5"/>
  <c r="C77" i="7"/>
  <c r="C116" i="7"/>
  <c r="P13" i="5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<sst xmlns="http://schemas.openxmlformats.org/spreadsheetml/2006/main" count="455" uniqueCount="226">
  <si>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</si>
  <si>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</si>
  <si>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</si>
  <si>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</si>
  <si>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</si>
  <si>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</si>
  <si>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</si>
  <si>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</si>
  <si>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</si>
  <si>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</si>
  <si>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</si>
  <si>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</si>
  <si>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</si>
  <si>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</si>
  <si>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</si>
  <si>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</si>
  <si>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</si>
  <si>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</si>
  <si>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</si>
  <si>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</si>
  <si>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</si>
  <si>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</si>
  <si>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</si>
  <si>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</si>
  <si>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</si>
  <si>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</si>
  <si>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</si>
  <si>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</si>
  <si>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</si>
  <si>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</si>
  <si>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</si>
  <si>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</si>
  <si>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</si>
  <si>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</si>
  <si>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</si>
  <si>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</si>
  <si>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</si>
  <si>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</si>
  <si>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</si>
  <si>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</si>
  <si>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</si>
  <si>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</si>
  <si>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</si>
  <si>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</si>
  <si>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</si>
  <si>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</si>
  <si>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</si>
  <si>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</si>
  <si>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</si>
  <si>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</si>
  <si>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</si>
  <si>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</si>
  <si>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</si>
  <si>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</si>
  <si>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</si>
  <si>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</si>
  <si>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</si>
  <si>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</si>
  <si>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</si>
  <si>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</si>
  <si>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</si>
  <si>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</si>
  <si>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</si>
  <si>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</si>
  <si>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</si>
  <si>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</si>
  <si>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</si>
  <si>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</si>
  <si>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</si>
  <si>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</si>
  <si>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</si>
  <si>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</si>
  <si>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</si>
  <si>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</si>
  <si>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</si>
  <si>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</si>
  <si>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</si>
  <si>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</si>
  <si>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</si>
  <si>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</si>
  <si>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</si>
  <si>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</si>
  <si>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</si>
  <si>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</si>
  <si>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</si>
  <si>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</si>
  <si>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</si>
  <si>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</si>
  <si>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</si>
  <si>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</si>
  <si>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</si>
  <si>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</si>
  <si>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</si>
  <si>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</si>
  <si>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</si>
  <si>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</si>
  <si>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</si>
  <si>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</si>
  <si>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</si>
  <si>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</si>
  <si>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</si>
  <si>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</si>
  <si>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</si>
  <si>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</si>
  <si>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</si>
  <si>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</si>
  <si>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</si>
  <si>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</si>
  <si>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</si>
  <si>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</si>
  <si>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</si>
  <si>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</si>
  <si>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</si>
  <si>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</si>
  <si>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</si>
  <si>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</si>
  <si>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</si>
  <si>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</si>
  <si>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</si>
  <si>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</si>
  <si>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</si>
  <si>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</si>
  <si>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</si>
  <si>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</si>
  <si>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</si>
  <si>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</si>
  <si>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</si>
  <si>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</si>
  <si>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</si>
  <si>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</si>
  <si>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</si>
  <si>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</si>
  <si>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</si>
  <si>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</si>
  <si>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</si>
  <si>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</si>
  <si>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</si>
  <si>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</si>
  <si>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</si>
  <si>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</si>
  <si>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</si>
  <si>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</si>
  <si>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</si>
  <si>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</si>
  <si>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</si>
  <si>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</si>
  <si>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</si>
  <si>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</si>
  <si>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</si>
  <si>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</si>
  <si>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</si>
  <si>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</si>
  <si>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</si>
  <si>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</si>
  <si>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</si>
  <si>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</si>
  <si>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</si>
  <si>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</si>
  <si>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</si>
  <si>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</si>
  <si>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</si>
  <si>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</si>
  <si>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</si>
  <si>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</si>
  <si>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</si>
  <si>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</si>
  <si>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</si>
  <si>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</si>
  <si>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</si>
  <si>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</si>
  <si>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</si>
  <si>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</si>
  <si>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</si>
  <si>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</si>
  <si>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</si>
  <si>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</si>
  <si>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</si>
  <si>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</si>
  <si>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</si>
  <si>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</si>
  <si>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</si>
  <si>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</si>
  <si>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</si>
  <si>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</si>
  <si>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</si>
  <si>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</si>
  <si>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</si>
  <si>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</si>
  <si>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</si>
  <si>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</si>
  <si>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</si>
  <si>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</si>
  <si>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</si>
  <si>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</si>
  <si>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</si>
  <si>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</si>
  <si>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</si>
  <si>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</si>
  <si>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</si>
  <si>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</si>
  <si>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</si>
  <si>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</si>
  <si>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</si>
  <si>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</si>
  <si>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</si>
  <si>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</si>
  <si>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</si>
  <si>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</si>
  <si>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</si>
  <si>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</si>
  <si>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</si>
  <si>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</si>
  <si>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</si>
  <si>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</si>
  <si>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</si>
  <si>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</si>
  <si>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</si>
  <si>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</si>
  <si>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</si>
  <si>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</si>
  <si>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</si>
  <si>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</si>
  <si>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</si>
  <si>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Guzmán Negrin</t>
  </si>
  <si>
    <t>Guzmán.negrin@telefonica.com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</si>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</sst>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22" fontId="15" fillId="2" borderId="0" xfId="0" applyNumberFormat="1" applyFont="1" applyFill="1" applyBorder="1"/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/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2" applyBorder="1" applyAlignment="1" applyProtection="1">
      <alignment horizontal="center"/>
    </xf>
    <xf numFmtId="0" fontId="24" fillId="0" borderId="5" xfId="2" applyBorder="1" applyAlignment="1">
      <alignment horizontal="center"/>
    </xf>
    <xf numFmtId="0" fontId="24" fillId="0" borderId="2" xfId="2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zm&#225;n.negrin@telefonica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workbookViewId="0" xr3:uid="{AEA406A1-0E4B-5B11-9CD5-51D6E497D94C}">
      <selection activeCell="C32" sqref="C32"/>
    </sheetView>
  </sheetViews>
  <sheetFormatPr defaultColWidth="10.76171875" defaultRowHeight="15" x14ac:dyDescent="0.2"/>
  <cols>
    <col min="1" max="1" width="2.6875" customWidth="1"/>
    <col min="2" max="2" width="18.4296875" style="1" bestFit="1" customWidth="1"/>
    <col min="3" max="3" width="112.86328125" customWidth="1"/>
    <col min="4" max="4" width="1.74609375" customWidth="1"/>
    <col min="5" max="5" width="11.43359375" style="1"/>
    <col min="6" max="7" width="3.765625" style="1" customWidth="1"/>
    <col min="8" max="9" width="11.43359375" style="1"/>
  </cols>
  <sheetData>
    <row r="2" spans="2:9" x14ac:dyDescent="0.2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 x14ac:dyDescent="0.25">
      <c r="C3" t="s">
        <v>49</v>
      </c>
      <c r="E3" s="196" t="s">
        <v>83</v>
      </c>
      <c r="F3" s="196"/>
      <c r="G3" s="196"/>
      <c r="H3" s="196"/>
      <c r="I3" s="196"/>
    </row>
    <row r="4" spans="2:9" x14ac:dyDescent="0.2">
      <c r="C4" t="s">
        <v>61</v>
      </c>
      <c r="E4" s="70"/>
      <c r="F4" s="71"/>
      <c r="G4" s="71"/>
      <c r="H4" s="71"/>
      <c r="I4" s="72"/>
    </row>
    <row r="5" spans="2:9" ht="14.25" customHeight="1" x14ac:dyDescent="0.2">
      <c r="C5" s="153" t="s">
        <v>78</v>
      </c>
      <c r="E5" s="73"/>
      <c r="F5" s="89"/>
      <c r="G5" s="89"/>
      <c r="H5" s="89"/>
      <c r="I5" s="24"/>
    </row>
    <row r="6" spans="2:9" s="153" customFormat="1" ht="14.25" customHeight="1" x14ac:dyDescent="0.2">
      <c r="B6" s="154"/>
      <c r="C6" s="153" t="s">
        <v>211</v>
      </c>
      <c r="E6" s="177"/>
      <c r="F6" s="169"/>
      <c r="G6" s="169"/>
      <c r="H6" s="169"/>
      <c r="I6" s="166"/>
    </row>
    <row r="7" spans="2:9" x14ac:dyDescent="0.2">
      <c r="C7" t="s">
        <v>51</v>
      </c>
      <c r="E7" s="73"/>
      <c r="F7" s="89"/>
      <c r="G7" s="89"/>
      <c r="H7" s="89"/>
      <c r="I7" s="24"/>
    </row>
    <row r="8" spans="2:9" x14ac:dyDescent="0.2">
      <c r="C8" t="s">
        <v>52</v>
      </c>
      <c r="E8" s="73"/>
      <c r="F8" s="89"/>
      <c r="G8" s="89"/>
      <c r="H8" s="89"/>
      <c r="I8" s="24"/>
    </row>
    <row r="9" spans="2:9" x14ac:dyDescent="0.2">
      <c r="C9" t="s">
        <v>54</v>
      </c>
      <c r="E9" s="73"/>
      <c r="F9" s="89"/>
      <c r="G9" s="89"/>
      <c r="H9" s="89"/>
      <c r="I9" s="24"/>
    </row>
    <row r="10" spans="2:9" x14ac:dyDescent="0.2">
      <c r="C10" t="s">
        <v>53</v>
      </c>
      <c r="E10" s="73"/>
      <c r="F10" s="89"/>
      <c r="G10" s="89"/>
      <c r="H10" s="89"/>
      <c r="I10" s="24"/>
    </row>
    <row r="11" spans="2:9" x14ac:dyDescent="0.2">
      <c r="C11" t="s">
        <v>77</v>
      </c>
      <c r="E11" s="73"/>
      <c r="F11" s="89"/>
      <c r="G11" s="89"/>
      <c r="H11" s="89"/>
      <c r="I11" s="24"/>
    </row>
    <row r="12" spans="2:9" x14ac:dyDescent="0.2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 x14ac:dyDescent="0.2">
      <c r="C13" t="s">
        <v>66</v>
      </c>
      <c r="E13" s="73"/>
      <c r="F13" s="89"/>
      <c r="G13" s="89"/>
      <c r="H13" s="89"/>
      <c r="I13" s="24"/>
    </row>
    <row r="14" spans="2:9" x14ac:dyDescent="0.2">
      <c r="C14" t="s">
        <v>63</v>
      </c>
      <c r="E14" s="73"/>
      <c r="F14" s="89"/>
      <c r="G14" s="89"/>
      <c r="H14" s="89"/>
      <c r="I14" s="24"/>
    </row>
    <row r="15" spans="2:9" x14ac:dyDescent="0.2">
      <c r="C15" t="s">
        <v>64</v>
      </c>
      <c r="E15" s="73"/>
      <c r="F15" s="89"/>
      <c r="G15" s="89"/>
      <c r="H15" s="89"/>
      <c r="I15" s="24"/>
    </row>
    <row r="16" spans="2:9" x14ac:dyDescent="0.2">
      <c r="C16" t="s">
        <v>68</v>
      </c>
      <c r="E16" s="73"/>
      <c r="F16" s="89"/>
      <c r="G16" s="89"/>
      <c r="H16" s="89"/>
      <c r="I16" s="24"/>
    </row>
    <row r="17" spans="2:9" x14ac:dyDescent="0.2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 x14ac:dyDescent="0.25">
      <c r="C18" t="s">
        <v>72</v>
      </c>
      <c r="E18" s="76"/>
      <c r="F18" s="33"/>
      <c r="G18" s="33"/>
      <c r="H18" s="33"/>
      <c r="I18" s="25"/>
    </row>
    <row r="19" spans="2:9" x14ac:dyDescent="0.2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 x14ac:dyDescent="0.25">
      <c r="C20" t="s">
        <v>73</v>
      </c>
    </row>
    <row r="21" spans="2:9" ht="15.75" thickBot="1" x14ac:dyDescent="0.25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 x14ac:dyDescent="0.25">
      <c r="C22" t="s">
        <v>75</v>
      </c>
      <c r="E22" s="27"/>
      <c r="F22" s="61"/>
      <c r="G22" s="61"/>
      <c r="H22" s="61"/>
      <c r="I22" s="28"/>
    </row>
    <row r="23" spans="2:9" ht="15.75" thickBot="1" x14ac:dyDescent="0.25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 x14ac:dyDescent="0.25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 x14ac:dyDescent="0.25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 x14ac:dyDescent="0.25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 x14ac:dyDescent="0.25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 x14ac:dyDescent="0.25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 x14ac:dyDescent="0.2">
      <c r="C29" s="55" t="s">
        <v>215</v>
      </c>
    </row>
    <row r="30" spans="2:9" x14ac:dyDescent="0.2">
      <c r="C30" s="55" t="s">
        <v>216</v>
      </c>
    </row>
    <row r="31" spans="2:9" x14ac:dyDescent="0.2">
      <c r="C31" s="55" t="s">
        <v>222</v>
      </c>
    </row>
    <row r="32" spans="2:9" x14ac:dyDescent="0.2">
      <c r="C32" s="55" t="s">
        <v>217</v>
      </c>
    </row>
    <row r="33" spans="2:3" x14ac:dyDescent="0.2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A67" workbookViewId="0" xr3:uid="{958C4451-9541-5A59-BF78-D2F731DF1C81}">
      <selection activeCell="G85" sqref="G85"/>
    </sheetView>
  </sheetViews>
  <sheetFormatPr defaultColWidth="10.76171875" defaultRowHeight="15" x14ac:dyDescent="0.2"/>
  <cols>
    <col min="1" max="1" width="2.82421875" style="67" customWidth="1"/>
    <col min="2" max="2" width="3.765625" customWidth="1"/>
    <col min="3" max="3" width="4.83984375" customWidth="1"/>
    <col min="4" max="4" width="15.73828125" customWidth="1"/>
    <col min="5" max="5" width="7.93359375" customWidth="1"/>
    <col min="6" max="6" width="22.05859375" bestFit="1" customWidth="1"/>
    <col min="7" max="7" width="15.73828125" customWidth="1"/>
    <col min="8" max="9" width="4.70703125" customWidth="1"/>
    <col min="10" max="10" width="15.73828125" customWidth="1"/>
    <col min="11" max="11" width="3.765625" customWidth="1"/>
    <col min="12" max="12" width="3.765625" style="1" customWidth="1"/>
    <col min="13" max="13" width="15.73828125" customWidth="1"/>
    <col min="14" max="18" width="3.765625" customWidth="1"/>
    <col min="19" max="19" width="5.6484375" customWidth="1"/>
    <col min="20" max="20" width="4.70703125" customWidth="1"/>
    <col min="21" max="21" width="2.6875" style="55" customWidth="1"/>
    <col min="22" max="22" width="25.15234375" customWidth="1"/>
    <col min="23" max="23" width="2.6875" customWidth="1"/>
    <col min="24" max="25" width="11.43359375" style="36" customWidth="1"/>
    <col min="26" max="30" width="11.43359375" style="36"/>
    <col min="31" max="39" width="11.43359375" style="31"/>
  </cols>
  <sheetData>
    <row r="1" spans="1:30" s="67" customFormat="1" ht="15.75" thickBot="1" x14ac:dyDescent="0.25">
      <c r="A1" s="88"/>
      <c r="L1" s="69"/>
      <c r="U1" s="78"/>
    </row>
    <row r="2" spans="1:30" s="31" customFormat="1" ht="15.75" thickBot="1" x14ac:dyDescent="0.25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 x14ac:dyDescent="0.25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 x14ac:dyDescent="0.2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 x14ac:dyDescent="0.2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 x14ac:dyDescent="0.25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 x14ac:dyDescent="0.25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 x14ac:dyDescent="0.2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2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3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 x14ac:dyDescent="0.2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 x14ac:dyDescent="0.2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1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 x14ac:dyDescent="0.25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 x14ac:dyDescent="0.25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 x14ac:dyDescent="0.2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 x14ac:dyDescent="0.2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 x14ac:dyDescent="0.2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 x14ac:dyDescent="0.25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 x14ac:dyDescent="0.25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 x14ac:dyDescent="0.2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 x14ac:dyDescent="0.2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 x14ac:dyDescent="0.2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 x14ac:dyDescent="0.25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3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 x14ac:dyDescent="0.25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1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 x14ac:dyDescent="0.2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 x14ac:dyDescent="0.2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 x14ac:dyDescent="0.2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 x14ac:dyDescent="0.25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 x14ac:dyDescent="0.25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 x14ac:dyDescent="0.2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3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3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 x14ac:dyDescent="0.2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 x14ac:dyDescent="0.2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 x14ac:dyDescent="0.25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 x14ac:dyDescent="0.25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 x14ac:dyDescent="0.2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 x14ac:dyDescent="0.2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 x14ac:dyDescent="0.2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 x14ac:dyDescent="0.25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 x14ac:dyDescent="0.25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 x14ac:dyDescent="0.2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 x14ac:dyDescent="0.2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 x14ac:dyDescent="0.2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2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2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 x14ac:dyDescent="0.25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 x14ac:dyDescent="0.25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 x14ac:dyDescent="0.2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 x14ac:dyDescent="0.2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 x14ac:dyDescent="0.2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 x14ac:dyDescent="0.25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 x14ac:dyDescent="0.25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 x14ac:dyDescent="0.2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3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 x14ac:dyDescent="0.2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 x14ac:dyDescent="0.2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 x14ac:dyDescent="0.25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 x14ac:dyDescent="0.25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 x14ac:dyDescent="0.2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 x14ac:dyDescent="0.2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 x14ac:dyDescent="0.2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 x14ac:dyDescent="0.25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 x14ac:dyDescent="0.25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2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 x14ac:dyDescent="0.2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10</v>
      </c>
      <c r="R58" s="146">
        <f>IF('No modificar!!'!AJ54=3,'No modificar!!'!Z54,IF('No modificar!!'!AJ55=3,'No modificar!!'!Z55,IF('No modificar!!'!AJ56=3,'No modificar!!'!Z56,'No modificar!!'!Z57)))</f>
        <v>4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 x14ac:dyDescent="0.2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6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3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 x14ac:dyDescent="0.2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 x14ac:dyDescent="0.25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5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9</v>
      </c>
      <c r="S61" s="114">
        <f>IF('No modificar!!'!AJ54=0,'No modificar!!'!AA54,IF('No modificar!!'!AJ55=0,'No modificar!!'!AA55,IF('No modificar!!'!AJ56=0,'No modificar!!'!AA56,'No modificar!!'!AA57)))</f>
        <v>-8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 x14ac:dyDescent="0.25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 x14ac:dyDescent="0.2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 x14ac:dyDescent="0.2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 x14ac:dyDescent="0.2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 x14ac:dyDescent="0.25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 x14ac:dyDescent="0.25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 x14ac:dyDescent="0.2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10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 x14ac:dyDescent="0.2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4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 x14ac:dyDescent="0.2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2</v>
      </c>
      <c r="I70" s="135">
        <v>5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8</v>
      </c>
      <c r="S70" s="99">
        <f>IF('No modificar!!'!AJ64=1,'No modificar!!'!AA64,IF('No modificar!!'!AJ65=1,'No modificar!!'!AA65,IF('No modificar!!'!AJ66=1,'No modificar!!'!AA66,'No modificar!!'!AA67)))</f>
        <v>-6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 x14ac:dyDescent="0.25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 x14ac:dyDescent="0.25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 x14ac:dyDescent="0.2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 x14ac:dyDescent="0.2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 x14ac:dyDescent="0.2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 x14ac:dyDescent="0.25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 x14ac:dyDescent="0.25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 x14ac:dyDescent="0.2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7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 x14ac:dyDescent="0.2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0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2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 x14ac:dyDescent="0.2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 x14ac:dyDescent="0.25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 x14ac:dyDescent="0.25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 x14ac:dyDescent="0.25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 x14ac:dyDescent="0.2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 x14ac:dyDescent="0.2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 x14ac:dyDescent="0.2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 x14ac:dyDescent="0.2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 x14ac:dyDescent="0.2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 x14ac:dyDescent="0.2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 x14ac:dyDescent="0.2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 x14ac:dyDescent="0.2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 x14ac:dyDescent="0.2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 x14ac:dyDescent="0.2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 x14ac:dyDescent="0.2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 x14ac:dyDescent="0.2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 x14ac:dyDescent="0.2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 x14ac:dyDescent="0.2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 x14ac:dyDescent="0.2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 x14ac:dyDescent="0.2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 x14ac:dyDescent="0.2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 x14ac:dyDescent="0.2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 x14ac:dyDescent="0.2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 x14ac:dyDescent="0.2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 x14ac:dyDescent="0.2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 x14ac:dyDescent="0.2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 x14ac:dyDescent="0.2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 x14ac:dyDescent="0.2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 x14ac:dyDescent="0.2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 x14ac:dyDescent="0.2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 x14ac:dyDescent="0.2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 x14ac:dyDescent="0.2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 x14ac:dyDescent="0.2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 x14ac:dyDescent="0.2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 x14ac:dyDescent="0.2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 x14ac:dyDescent="0.2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 x14ac:dyDescent="0.2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 x14ac:dyDescent="0.2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 x14ac:dyDescent="0.2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 x14ac:dyDescent="0.2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 x14ac:dyDescent="0.2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 x14ac:dyDescent="0.2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 x14ac:dyDescent="0.2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 x14ac:dyDescent="0.2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 x14ac:dyDescent="0.2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 x14ac:dyDescent="0.2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 x14ac:dyDescent="0.2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 x14ac:dyDescent="0.2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 x14ac:dyDescent="0.2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 x14ac:dyDescent="0.2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 x14ac:dyDescent="0.2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 x14ac:dyDescent="0.2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 x14ac:dyDescent="0.2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 x14ac:dyDescent="0.2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 x14ac:dyDescent="0.2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 x14ac:dyDescent="0.2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 x14ac:dyDescent="0.2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 x14ac:dyDescent="0.2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 x14ac:dyDescent="0.2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 x14ac:dyDescent="0.2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 x14ac:dyDescent="0.2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 x14ac:dyDescent="0.2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 x14ac:dyDescent="0.2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 x14ac:dyDescent="0.2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 x14ac:dyDescent="0.2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 x14ac:dyDescent="0.2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 x14ac:dyDescent="0.2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 x14ac:dyDescent="0.2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 x14ac:dyDescent="0.2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 x14ac:dyDescent="0.2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 x14ac:dyDescent="0.2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 x14ac:dyDescent="0.2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 x14ac:dyDescent="0.2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 x14ac:dyDescent="0.2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 x14ac:dyDescent="0.2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 x14ac:dyDescent="0.2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 x14ac:dyDescent="0.2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 x14ac:dyDescent="0.2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 x14ac:dyDescent="0.2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 x14ac:dyDescent="0.2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 x14ac:dyDescent="0.2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 x14ac:dyDescent="0.2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 x14ac:dyDescent="0.2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 x14ac:dyDescent="0.2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 x14ac:dyDescent="0.2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 x14ac:dyDescent="0.2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 x14ac:dyDescent="0.2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 x14ac:dyDescent="0.2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 x14ac:dyDescent="0.2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 x14ac:dyDescent="0.2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 x14ac:dyDescent="0.2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 x14ac:dyDescent="0.2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 x14ac:dyDescent="0.2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 x14ac:dyDescent="0.2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 x14ac:dyDescent="0.2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 x14ac:dyDescent="0.2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 x14ac:dyDescent="0.2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 x14ac:dyDescent="0.2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 x14ac:dyDescent="0.2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 x14ac:dyDescent="0.2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 x14ac:dyDescent="0.2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 x14ac:dyDescent="0.2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 x14ac:dyDescent="0.2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 x14ac:dyDescent="0.2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 x14ac:dyDescent="0.2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 x14ac:dyDescent="0.2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 x14ac:dyDescent="0.2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 x14ac:dyDescent="0.2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 x14ac:dyDescent="0.2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 x14ac:dyDescent="0.2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 x14ac:dyDescent="0.2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 x14ac:dyDescent="0.2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 x14ac:dyDescent="0.2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 x14ac:dyDescent="0.2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 x14ac:dyDescent="0.2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 x14ac:dyDescent="0.2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 x14ac:dyDescent="0.2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 x14ac:dyDescent="0.2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 x14ac:dyDescent="0.2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 x14ac:dyDescent="0.2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 x14ac:dyDescent="0.2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 x14ac:dyDescent="0.2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 x14ac:dyDescent="0.2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 x14ac:dyDescent="0.2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 x14ac:dyDescent="0.2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 x14ac:dyDescent="0.2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 x14ac:dyDescent="0.2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 x14ac:dyDescent="0.2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 x14ac:dyDescent="0.2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 x14ac:dyDescent="0.2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 x14ac:dyDescent="0.2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 x14ac:dyDescent="0.2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 x14ac:dyDescent="0.2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 x14ac:dyDescent="0.2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 x14ac:dyDescent="0.2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 x14ac:dyDescent="0.2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 x14ac:dyDescent="0.2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 x14ac:dyDescent="0.2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 x14ac:dyDescent="0.2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 x14ac:dyDescent="0.2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 x14ac:dyDescent="0.2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 x14ac:dyDescent="0.2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 x14ac:dyDescent="0.2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 x14ac:dyDescent="0.2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 x14ac:dyDescent="0.2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 x14ac:dyDescent="0.2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 x14ac:dyDescent="0.2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 x14ac:dyDescent="0.2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 x14ac:dyDescent="0.2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 x14ac:dyDescent="0.2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 x14ac:dyDescent="0.2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 x14ac:dyDescent="0.2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 x14ac:dyDescent="0.2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 x14ac:dyDescent="0.2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 x14ac:dyDescent="0.2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 x14ac:dyDescent="0.2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 x14ac:dyDescent="0.2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 x14ac:dyDescent="0.2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 x14ac:dyDescent="0.2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 x14ac:dyDescent="0.2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 x14ac:dyDescent="0.2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 x14ac:dyDescent="0.2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 x14ac:dyDescent="0.2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 x14ac:dyDescent="0.2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 x14ac:dyDescent="0.2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 x14ac:dyDescent="0.2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 x14ac:dyDescent="0.2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 x14ac:dyDescent="0.2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 x14ac:dyDescent="0.2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 x14ac:dyDescent="0.2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 x14ac:dyDescent="0.2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 x14ac:dyDescent="0.2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 x14ac:dyDescent="0.2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 x14ac:dyDescent="0.2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 x14ac:dyDescent="0.2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 x14ac:dyDescent="0.2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 x14ac:dyDescent="0.2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 x14ac:dyDescent="0.2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 x14ac:dyDescent="0.2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 x14ac:dyDescent="0.2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 x14ac:dyDescent="0.2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 x14ac:dyDescent="0.2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 x14ac:dyDescent="0.2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 x14ac:dyDescent="0.2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 x14ac:dyDescent="0.2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 x14ac:dyDescent="0.2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 x14ac:dyDescent="0.2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 x14ac:dyDescent="0.2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 x14ac:dyDescent="0.2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 x14ac:dyDescent="0.2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 x14ac:dyDescent="0.2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 x14ac:dyDescent="0.2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 x14ac:dyDescent="0.2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 x14ac:dyDescent="0.2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 x14ac:dyDescent="0.2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 x14ac:dyDescent="0.2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 x14ac:dyDescent="0.2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 x14ac:dyDescent="0.2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 x14ac:dyDescent="0.2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 x14ac:dyDescent="0.2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 x14ac:dyDescent="0.2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 x14ac:dyDescent="0.2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 x14ac:dyDescent="0.2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 x14ac:dyDescent="0.2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 x14ac:dyDescent="0.2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 x14ac:dyDescent="0.2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 x14ac:dyDescent="0.2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 x14ac:dyDescent="0.2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 x14ac:dyDescent="0.2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 x14ac:dyDescent="0.2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 x14ac:dyDescent="0.2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 x14ac:dyDescent="0.2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 x14ac:dyDescent="0.2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 x14ac:dyDescent="0.2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 x14ac:dyDescent="0.2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 x14ac:dyDescent="0.2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 x14ac:dyDescent="0.2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 x14ac:dyDescent="0.2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 x14ac:dyDescent="0.2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 x14ac:dyDescent="0.2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 x14ac:dyDescent="0.2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 x14ac:dyDescent="0.2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 x14ac:dyDescent="0.2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 x14ac:dyDescent="0.2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 x14ac:dyDescent="0.2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 x14ac:dyDescent="0.2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 x14ac:dyDescent="0.2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 x14ac:dyDescent="0.2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 x14ac:dyDescent="0.2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 x14ac:dyDescent="0.2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 x14ac:dyDescent="0.2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 x14ac:dyDescent="0.2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 x14ac:dyDescent="0.2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 x14ac:dyDescent="0.2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 x14ac:dyDescent="0.2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 x14ac:dyDescent="0.2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 x14ac:dyDescent="0.2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 x14ac:dyDescent="0.2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 x14ac:dyDescent="0.2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 x14ac:dyDescent="0.2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 x14ac:dyDescent="0.2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 x14ac:dyDescent="0.2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 x14ac:dyDescent="0.2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 x14ac:dyDescent="0.2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 x14ac:dyDescent="0.2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 x14ac:dyDescent="0.2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 x14ac:dyDescent="0.2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 x14ac:dyDescent="0.2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 x14ac:dyDescent="0.2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 x14ac:dyDescent="0.2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 x14ac:dyDescent="0.2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 x14ac:dyDescent="0.2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 x14ac:dyDescent="0.2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 x14ac:dyDescent="0.2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 x14ac:dyDescent="0.2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 x14ac:dyDescent="0.2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 x14ac:dyDescent="0.2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 x14ac:dyDescent="0.2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 x14ac:dyDescent="0.2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 x14ac:dyDescent="0.2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 x14ac:dyDescent="0.2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 x14ac:dyDescent="0.2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 x14ac:dyDescent="0.2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 x14ac:dyDescent="0.2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 x14ac:dyDescent="0.2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 x14ac:dyDescent="0.2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 x14ac:dyDescent="0.2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 x14ac:dyDescent="0.2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 x14ac:dyDescent="0.2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 x14ac:dyDescent="0.2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 x14ac:dyDescent="0.2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 x14ac:dyDescent="0.2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 x14ac:dyDescent="0.2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 x14ac:dyDescent="0.2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 x14ac:dyDescent="0.2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 x14ac:dyDescent="0.2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 x14ac:dyDescent="0.2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 x14ac:dyDescent="0.2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 x14ac:dyDescent="0.2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 x14ac:dyDescent="0.2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 x14ac:dyDescent="0.2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 x14ac:dyDescent="0.2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 x14ac:dyDescent="0.2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 x14ac:dyDescent="0.2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 x14ac:dyDescent="0.2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 x14ac:dyDescent="0.2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 x14ac:dyDescent="0.2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 x14ac:dyDescent="0.2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 x14ac:dyDescent="0.2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 x14ac:dyDescent="0.2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 x14ac:dyDescent="0.2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 x14ac:dyDescent="0.2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 x14ac:dyDescent="0.2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 x14ac:dyDescent="0.2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 x14ac:dyDescent="0.2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 x14ac:dyDescent="0.2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:S3" r:id="rId1" xr:uid="{94782ED5-8F26-9746-97D1-AE286E369BDD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C5" workbookViewId="0" xr3:uid="{842E5F09-E766-5B8D-85AF-A39847EA96FD}">
      <selection activeCell="T29" sqref="T29"/>
    </sheetView>
  </sheetViews>
  <sheetFormatPr defaultColWidth="10.76171875" defaultRowHeight="15" x14ac:dyDescent="0.2"/>
  <cols>
    <col min="1" max="1" width="2.6875" style="67" customWidth="1"/>
    <col min="2" max="2" width="3.765625" style="32" customWidth="1"/>
    <col min="3" max="3" width="10.35546875" style="150" bestFit="1" customWidth="1"/>
    <col min="4" max="4" width="13.1796875" style="150" customWidth="1"/>
    <col min="5" max="5" width="3.765625" style="150" customWidth="1"/>
    <col min="6" max="6" width="3.765625" style="142" customWidth="1"/>
    <col min="7" max="7" width="17.62109375" style="1" customWidth="1"/>
    <col min="8" max="8" width="3.765625" style="1" customWidth="1"/>
    <col min="9" max="9" width="3.765625" style="32" customWidth="1"/>
    <col min="10" max="10" width="18.6953125" style="1" customWidth="1"/>
    <col min="11" max="11" width="3.765625" style="1" customWidth="1"/>
    <col min="12" max="12" width="7.3984375" style="32" customWidth="1"/>
    <col min="13" max="13" width="16.6796875" style="1" customWidth="1"/>
    <col min="14" max="14" width="3.765625" style="1" customWidth="1"/>
    <col min="15" max="15" width="3.765625" style="32" customWidth="1"/>
    <col min="16" max="16" width="15.73828125" style="1" customWidth="1"/>
    <col min="17" max="17" width="3.765625" style="1" customWidth="1"/>
    <col min="18" max="18" width="3.765625" style="32" customWidth="1"/>
    <col min="19" max="19" width="15.73828125" style="1" customWidth="1"/>
    <col min="20" max="20" width="3.765625" style="32" customWidth="1"/>
    <col min="21" max="25" width="11.43359375" style="36"/>
  </cols>
  <sheetData>
    <row r="1" spans="1:30" s="67" customFormat="1" ht="15.75" thickBot="1" x14ac:dyDescent="0.25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 x14ac:dyDescent="0.2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8" x14ac:dyDescent="0.2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 x14ac:dyDescent="0.2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 x14ac:dyDescent="0.2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 x14ac:dyDescent="0.25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 x14ac:dyDescent="0.25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 x14ac:dyDescent="0.25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 x14ac:dyDescent="0.25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Francia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8.75" thickBot="1" x14ac:dyDescent="0.3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 x14ac:dyDescent="0.25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 x14ac:dyDescent="0.25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Francia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 x14ac:dyDescent="0.25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Francia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 x14ac:dyDescent="0.25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1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 x14ac:dyDescent="0.25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 x14ac:dyDescent="0.25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 x14ac:dyDescent="0.25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3</v>
      </c>
      <c r="F17" s="169"/>
      <c r="G17" s="185" t="str">
        <f>IF(E17&gt;E18,D17,IF(E18&gt;E17,D18,"Manualmente"))</f>
        <v>Inglaterra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 x14ac:dyDescent="0.25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 x14ac:dyDescent="0.2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8.75" thickBot="1" x14ac:dyDescent="0.3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 x14ac:dyDescent="0.25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 x14ac:dyDescent="0.25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 x14ac:dyDescent="0.25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España</v>
      </c>
      <c r="K23" s="185">
        <v>2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 x14ac:dyDescent="0.25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3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 x14ac:dyDescent="0.25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 x14ac:dyDescent="0.2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 x14ac:dyDescent="0.25">
      <c r="B27" s="177"/>
      <c r="C27" s="207" t="s">
        <v>182</v>
      </c>
      <c r="D27" s="207"/>
      <c r="E27" s="207"/>
      <c r="F27" s="169"/>
      <c r="G27" s="169">
        <v>2</v>
      </c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 x14ac:dyDescent="0.25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 x14ac:dyDescent="0.25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 x14ac:dyDescent="0.25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3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 x14ac:dyDescent="0.25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Bélgica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 x14ac:dyDescent="0.25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 x14ac:dyDescent="0.25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 x14ac:dyDescent="0.2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 x14ac:dyDescent="0.2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 x14ac:dyDescent="0.2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 x14ac:dyDescent="0.2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 x14ac:dyDescent="0.2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 x14ac:dyDescent="0.2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 x14ac:dyDescent="0.2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 x14ac:dyDescent="0.2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 x14ac:dyDescent="0.2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 x14ac:dyDescent="0.2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 x14ac:dyDescent="0.2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 x14ac:dyDescent="0.2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 x14ac:dyDescent="0.2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 x14ac:dyDescent="0.2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 x14ac:dyDescent="0.2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 x14ac:dyDescent="0.2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 x14ac:dyDescent="0.2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 x14ac:dyDescent="0.2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 x14ac:dyDescent="0.2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 x14ac:dyDescent="0.2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 x14ac:dyDescent="0.2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 x14ac:dyDescent="0.2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 x14ac:dyDescent="0.2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 x14ac:dyDescent="0.2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 x14ac:dyDescent="0.2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 x14ac:dyDescent="0.2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 x14ac:dyDescent="0.2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 x14ac:dyDescent="0.2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 xr3:uid="{51F8DEE0-4D01-5F28-A812-FC0BD7CAC4A5}">
      <selection activeCell="H119" sqref="H119"/>
    </sheetView>
  </sheetViews>
  <sheetFormatPr defaultColWidth="10.76171875" defaultRowHeight="15" x14ac:dyDescent="0.2"/>
  <cols>
    <col min="1" max="1" width="3.765625" customWidth="1"/>
    <col min="2" max="2" width="4.70703125" style="1" bestFit="1" customWidth="1"/>
    <col min="3" max="3" width="13.44921875" style="1" bestFit="1" customWidth="1"/>
    <col min="4" max="5" width="2.015625" style="1" bestFit="1" customWidth="1"/>
    <col min="6" max="6" width="15.73828125" style="1" bestFit="1" customWidth="1"/>
    <col min="7" max="7" width="3.765625" customWidth="1"/>
    <col min="8" max="8" width="2.95703125" bestFit="1" customWidth="1"/>
    <col min="9" max="9" width="15.73828125" customWidth="1"/>
    <col min="10" max="11" width="3.765625" customWidth="1"/>
    <col min="12" max="12" width="15.73828125" customWidth="1"/>
  </cols>
  <sheetData>
    <row r="1" spans="2:6" ht="15.75" thickBot="1" x14ac:dyDescent="0.25"/>
    <row r="2" spans="2:6" x14ac:dyDescent="0.2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 x14ac:dyDescent="0.2">
      <c r="B3" s="159">
        <v>2</v>
      </c>
      <c r="C3" s="158" t="str">
        <f>'Fase de grupos'!G8</f>
        <v>Egipto</v>
      </c>
      <c r="D3" s="158">
        <f>'Fase de grupos'!H8</f>
        <v>2</v>
      </c>
      <c r="E3" s="158">
        <f>'Fase de grupos'!I8</f>
        <v>2</v>
      </c>
      <c r="F3" s="161" t="str">
        <f>'Fase de grupos'!J8</f>
        <v>Uruguay</v>
      </c>
    </row>
    <row r="4" spans="2:6" x14ac:dyDescent="0.2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 x14ac:dyDescent="0.2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 x14ac:dyDescent="0.2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 x14ac:dyDescent="0.2">
      <c r="B7" s="159">
        <v>6</v>
      </c>
      <c r="C7" s="158" t="str">
        <f>'Fase de grupos'!G28</f>
        <v>Perú</v>
      </c>
      <c r="D7" s="158">
        <f>'Fase de grupos'!H28</f>
        <v>3</v>
      </c>
      <c r="E7" s="158">
        <f>'Fase de grupos'!I28</f>
        <v>2</v>
      </c>
      <c r="F7" s="161" t="str">
        <f>'Fase de grupos'!J28</f>
        <v>Dinamarca</v>
      </c>
    </row>
    <row r="8" spans="2:6" s="153" customFormat="1" x14ac:dyDescent="0.2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 x14ac:dyDescent="0.2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0</v>
      </c>
      <c r="F9" s="161" t="str">
        <f>'Fase de grupos'!J38</f>
        <v>Nigeria</v>
      </c>
    </row>
    <row r="10" spans="2:6" s="153" customFormat="1" x14ac:dyDescent="0.2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 x14ac:dyDescent="0.2">
      <c r="B11" s="159">
        <v>10</v>
      </c>
      <c r="C11" s="158" t="str">
        <f>'Fase de grupos'!G48</f>
        <v>Costa Rica</v>
      </c>
      <c r="D11" s="158">
        <f>'Fase de grupos'!H48</f>
        <v>3</v>
      </c>
      <c r="E11" s="158">
        <f>'Fase de grupos'!I48</f>
        <v>0</v>
      </c>
      <c r="F11" s="161" t="str">
        <f>'Fase de grupos'!J48</f>
        <v>Serbia</v>
      </c>
    </row>
    <row r="12" spans="2:6" s="153" customFormat="1" x14ac:dyDescent="0.2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2</v>
      </c>
      <c r="F12" s="161" t="str">
        <f>'Fase de grupos'!J57</f>
        <v>México</v>
      </c>
    </row>
    <row r="13" spans="2:6" s="153" customFormat="1" x14ac:dyDescent="0.2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 x14ac:dyDescent="0.2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 x14ac:dyDescent="0.2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 x14ac:dyDescent="0.2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 x14ac:dyDescent="0.25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1</v>
      </c>
      <c r="F17" s="162" t="str">
        <f>'Fase de grupos'!J78</f>
        <v>Japón</v>
      </c>
    </row>
    <row r="18" spans="2:6" s="153" customFormat="1" x14ac:dyDescent="0.2">
      <c r="B18" s="158"/>
      <c r="C18" s="158"/>
      <c r="D18" s="158"/>
      <c r="E18" s="158"/>
      <c r="F18" s="158"/>
    </row>
    <row r="19" spans="2:6" ht="15.75" thickBot="1" x14ac:dyDescent="0.25"/>
    <row r="20" spans="2:6" x14ac:dyDescent="0.2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 x14ac:dyDescent="0.2">
      <c r="B21" s="159">
        <v>18</v>
      </c>
      <c r="C21" s="158" t="str">
        <f>'Fase de grupos'!G10</f>
        <v>Arabia Saudita</v>
      </c>
      <c r="D21" s="158">
        <f>'Fase de grupos'!H10</f>
        <v>1</v>
      </c>
      <c r="E21" s="158">
        <f>'Fase de grupos'!I10</f>
        <v>3</v>
      </c>
      <c r="F21" s="161" t="str">
        <f>'Fase de grupos'!J10</f>
        <v>Uruguay</v>
      </c>
    </row>
    <row r="22" spans="2:6" x14ac:dyDescent="0.2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 x14ac:dyDescent="0.2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 x14ac:dyDescent="0.2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2</v>
      </c>
      <c r="F24" s="161" t="str">
        <f>'Fase de grupos'!J29</f>
        <v>Perú</v>
      </c>
    </row>
    <row r="25" spans="2:6" x14ac:dyDescent="0.2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 x14ac:dyDescent="0.2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 x14ac:dyDescent="0.2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 x14ac:dyDescent="0.2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 x14ac:dyDescent="0.2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 x14ac:dyDescent="0.2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 x14ac:dyDescent="0.2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0</v>
      </c>
      <c r="F31" s="161" t="str">
        <f>'Fase de grupos'!J60</f>
        <v>Corea del Sur</v>
      </c>
    </row>
    <row r="32" spans="2:6" s="153" customFormat="1" x14ac:dyDescent="0.2">
      <c r="B32" s="159">
        <v>29</v>
      </c>
      <c r="C32" s="158" t="str">
        <f>'Fase de grupos'!G69</f>
        <v>Bélgica</v>
      </c>
      <c r="D32" s="158">
        <f>'Fase de grupos'!H69</f>
        <v>4</v>
      </c>
      <c r="E32" s="158">
        <f>'Fase de grupos'!I69</f>
        <v>0</v>
      </c>
      <c r="F32" s="161" t="str">
        <f>'Fase de grupos'!J69</f>
        <v>Túnez</v>
      </c>
    </row>
    <row r="33" spans="2:6" s="153" customFormat="1" x14ac:dyDescent="0.2">
      <c r="B33" s="159">
        <v>30</v>
      </c>
      <c r="C33" s="158" t="str">
        <f>'Fase de grupos'!G70</f>
        <v>Panamá</v>
      </c>
      <c r="D33" s="158">
        <f>'Fase de grupos'!H70</f>
        <v>2</v>
      </c>
      <c r="E33" s="158">
        <f>'Fase de grupos'!I70</f>
        <v>5</v>
      </c>
      <c r="F33" s="161" t="str">
        <f>'Fase de grupos'!J70</f>
        <v>Inglaterra</v>
      </c>
    </row>
    <row r="34" spans="2:6" s="153" customFormat="1" x14ac:dyDescent="0.2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 x14ac:dyDescent="0.25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1</v>
      </c>
      <c r="F35" s="162" t="str">
        <f>'Fase de grupos'!J80</f>
        <v>Japón</v>
      </c>
    </row>
    <row r="36" spans="2:6" s="153" customFormat="1" x14ac:dyDescent="0.2">
      <c r="B36" s="154"/>
      <c r="C36" s="154"/>
      <c r="D36" s="154"/>
      <c r="E36" s="154"/>
      <c r="F36" s="154"/>
    </row>
    <row r="37" spans="2:6" ht="15.75" thickBot="1" x14ac:dyDescent="0.25"/>
    <row r="38" spans="2:6" x14ac:dyDescent="0.2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 x14ac:dyDescent="0.2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 x14ac:dyDescent="0.2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 x14ac:dyDescent="0.2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1</v>
      </c>
      <c r="F41" s="161" t="str">
        <f>'Fase de grupos'!J22</f>
        <v>Marruecos</v>
      </c>
    </row>
    <row r="42" spans="2:6" x14ac:dyDescent="0.2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1</v>
      </c>
      <c r="F42" s="161" t="str">
        <f>'Fase de grupos'!J31</f>
        <v>Dinamarca</v>
      </c>
    </row>
    <row r="43" spans="2:6" x14ac:dyDescent="0.2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 x14ac:dyDescent="0.2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 x14ac:dyDescent="0.2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 x14ac:dyDescent="0.2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 x14ac:dyDescent="0.2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 x14ac:dyDescent="0.2">
      <c r="B48" s="159">
        <v>43</v>
      </c>
      <c r="C48" s="158" t="str">
        <f>'Fase de grupos'!G61</f>
        <v>Alemania</v>
      </c>
      <c r="D48" s="158">
        <f>'Fase de grupos'!H61</f>
        <v>5</v>
      </c>
      <c r="E48" s="158">
        <f>'Fase de grupos'!I61</f>
        <v>1</v>
      </c>
      <c r="F48" s="161" t="str">
        <f>'Fase de grupos'!J61</f>
        <v>Corea del Sur</v>
      </c>
    </row>
    <row r="49" spans="2:6" s="153" customFormat="1" x14ac:dyDescent="0.2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 x14ac:dyDescent="0.2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3</v>
      </c>
      <c r="F50" s="161" t="str">
        <f>'Fase de grupos'!J71</f>
        <v>Inglaterra</v>
      </c>
    </row>
    <row r="51" spans="2:6" s="153" customFormat="1" x14ac:dyDescent="0.2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 x14ac:dyDescent="0.2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0</v>
      </c>
      <c r="F52" s="161" t="str">
        <f>'Fase de grupos'!J81</f>
        <v>Japón</v>
      </c>
    </row>
    <row r="53" spans="2:6" ht="15.75" thickBot="1" x14ac:dyDescent="0.25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1</v>
      </c>
      <c r="F53" s="162" t="str">
        <f>'Fase de grupos'!J82</f>
        <v>Colombia</v>
      </c>
    </row>
    <row r="54" spans="2:6" s="153" customFormat="1" x14ac:dyDescent="0.2">
      <c r="B54" s="158"/>
      <c r="C54" s="158"/>
      <c r="D54" s="158"/>
      <c r="E54" s="158"/>
      <c r="F54" s="158"/>
    </row>
    <row r="55" spans="2:6" s="153" customFormat="1" ht="15.75" thickBot="1" x14ac:dyDescent="0.25">
      <c r="B55" s="158"/>
      <c r="C55" s="158"/>
      <c r="D55" s="158"/>
      <c r="E55" s="158"/>
      <c r="F55" s="158"/>
    </row>
    <row r="56" spans="2:6" s="153" customFormat="1" x14ac:dyDescent="0.2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 x14ac:dyDescent="0.2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 x14ac:dyDescent="0.2">
      <c r="B58" s="159">
        <v>51</v>
      </c>
      <c r="C58" s="172" t="str">
        <f>'Fase final'!D14</f>
        <v>Brasil</v>
      </c>
      <c r="D58" s="172">
        <f>'Fase final'!E14</f>
        <v>1</v>
      </c>
      <c r="E58" s="172">
        <f>'Fase final'!E15</f>
        <v>0</v>
      </c>
      <c r="F58" s="188" t="str">
        <f>'Fase final'!D15</f>
        <v>México</v>
      </c>
    </row>
    <row r="59" spans="2:6" s="153" customFormat="1" x14ac:dyDescent="0.2">
      <c r="B59" s="159">
        <v>52</v>
      </c>
      <c r="C59" s="172" t="str">
        <f>'Fase final'!D17</f>
        <v>Inglaterra</v>
      </c>
      <c r="D59" s="172">
        <f>'Fase final'!E17</f>
        <v>3</v>
      </c>
      <c r="E59" s="172">
        <f>'Fase final'!E18</f>
        <v>1</v>
      </c>
      <c r="F59" s="188" t="str">
        <f>'Fase final'!D18</f>
        <v>Polonia</v>
      </c>
    </row>
    <row r="60" spans="2:6" s="153" customFormat="1" x14ac:dyDescent="0.2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 x14ac:dyDescent="0.2">
      <c r="B61" s="159">
        <v>54</v>
      </c>
      <c r="C61" s="172" t="str">
        <f>'Fase final'!D24</f>
        <v>Argentina</v>
      </c>
      <c r="D61" s="172">
        <f>'Fase final'!E24</f>
        <v>3</v>
      </c>
      <c r="E61" s="172">
        <f>'Fase final'!E25</f>
        <v>2</v>
      </c>
      <c r="F61" s="188" t="str">
        <f>'Fase final'!D25</f>
        <v>Perú</v>
      </c>
    </row>
    <row r="62" spans="2:6" s="153" customFormat="1" x14ac:dyDescent="0.2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1</v>
      </c>
      <c r="F62" s="188" t="str">
        <f>'Fase final'!D29</f>
        <v>Costa Rica</v>
      </c>
    </row>
    <row r="63" spans="2:6" s="153" customFormat="1" ht="15.75" thickBot="1" x14ac:dyDescent="0.25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3</v>
      </c>
      <c r="F63" s="189" t="str">
        <f>'Fase final'!D32</f>
        <v>Bélgica</v>
      </c>
    </row>
    <row r="64" spans="2:6" s="153" customFormat="1" x14ac:dyDescent="0.2">
      <c r="B64" s="158"/>
      <c r="C64" s="158"/>
      <c r="D64" s="158"/>
      <c r="E64" s="158"/>
      <c r="F64" s="158"/>
    </row>
    <row r="65" spans="2:6" ht="15.75" thickBot="1" x14ac:dyDescent="0.25"/>
    <row r="66" spans="2:6" x14ac:dyDescent="0.2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 x14ac:dyDescent="0.2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2</v>
      </c>
      <c r="F67" s="49" t="str">
        <f>'Fase final'!G17</f>
        <v>Inglaterra</v>
      </c>
    </row>
    <row r="68" spans="2:6" x14ac:dyDescent="0.2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 x14ac:dyDescent="0.25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Bélgica</v>
      </c>
    </row>
    <row r="71" spans="2:6" ht="15.75" thickBot="1" x14ac:dyDescent="0.25"/>
    <row r="72" spans="2:6" x14ac:dyDescent="0.2">
      <c r="B72" s="63">
        <v>61</v>
      </c>
      <c r="C72" s="64" t="str">
        <f>'Fase final'!J9</f>
        <v>Francia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 x14ac:dyDescent="0.25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3</v>
      </c>
      <c r="F73" s="14" t="str">
        <f>'Fase final'!J30</f>
        <v>Alemania</v>
      </c>
    </row>
    <row r="75" spans="2:6" ht="15.75" thickBot="1" x14ac:dyDescent="0.25"/>
    <row r="76" spans="2:6" x14ac:dyDescent="0.2">
      <c r="B76" s="63">
        <v>63</v>
      </c>
      <c r="C76" s="42" t="str">
        <f>'Fase final'!M12</f>
        <v>Francia</v>
      </c>
      <c r="D76" s="46">
        <f>'Fase final'!N12</f>
        <v>1</v>
      </c>
      <c r="E76" s="42">
        <f>'Fase final'!N14</f>
        <v>0</v>
      </c>
      <c r="F76" s="43" t="str">
        <f>'Fase final'!M14</f>
        <v>Alemania</v>
      </c>
    </row>
    <row r="77" spans="2:6" ht="15.75" thickBot="1" x14ac:dyDescent="0.25">
      <c r="B77" s="11">
        <v>64</v>
      </c>
      <c r="C77" s="16" t="str">
        <f>'Fase final'!M22</f>
        <v>Brasil</v>
      </c>
      <c r="D77" s="16">
        <f>'Fase final'!N22</f>
        <v>0</v>
      </c>
      <c r="E77" s="16">
        <f>'Fase final'!N24</f>
        <v>1</v>
      </c>
      <c r="F77" s="14" t="str">
        <f>'Fase final'!M24</f>
        <v>España</v>
      </c>
    </row>
    <row r="79" spans="2:6" ht="15.75" thickBot="1" x14ac:dyDescent="0.25"/>
    <row r="80" spans="2:6" x14ac:dyDescent="0.2">
      <c r="B80" s="156" t="s">
        <v>34</v>
      </c>
      <c r="C80" s="157" t="str">
        <f>'Fase final'!D7</f>
        <v>Uruguay</v>
      </c>
    </row>
    <row r="81" spans="2:6" x14ac:dyDescent="0.2">
      <c r="B81" s="159" t="s">
        <v>37</v>
      </c>
      <c r="C81" s="161" t="str">
        <f>'Fase final'!D22</f>
        <v>Egipto</v>
      </c>
      <c r="D81"/>
    </row>
    <row r="82" spans="2:6" x14ac:dyDescent="0.2">
      <c r="B82" s="159" t="s">
        <v>35</v>
      </c>
      <c r="C82" s="161" t="str">
        <f>'Fase final'!D21</f>
        <v>España</v>
      </c>
      <c r="D82"/>
    </row>
    <row r="83" spans="2:6" x14ac:dyDescent="0.2">
      <c r="B83" s="159" t="s">
        <v>38</v>
      </c>
      <c r="C83" s="161" t="str">
        <f>'Fase final'!D8</f>
        <v>Portugal</v>
      </c>
      <c r="D83"/>
    </row>
    <row r="84" spans="2:6" x14ac:dyDescent="0.2">
      <c r="B84" s="159" t="s">
        <v>36</v>
      </c>
      <c r="C84" s="161" t="str">
        <f>'Fase final'!D10</f>
        <v>Francia</v>
      </c>
      <c r="D84"/>
    </row>
    <row r="85" spans="2:6" x14ac:dyDescent="0.2">
      <c r="B85" s="159" t="s">
        <v>39</v>
      </c>
      <c r="C85" s="161" t="str">
        <f>'Fase final'!D25</f>
        <v>Perú</v>
      </c>
      <c r="D85"/>
    </row>
    <row r="86" spans="2:6" x14ac:dyDescent="0.2">
      <c r="B86" s="159" t="s">
        <v>192</v>
      </c>
      <c r="C86" s="161" t="str">
        <f>'Fase final'!D24</f>
        <v>Argentina</v>
      </c>
      <c r="D86"/>
    </row>
    <row r="87" spans="2:6" s="153" customFormat="1" x14ac:dyDescent="0.2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 x14ac:dyDescent="0.2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 x14ac:dyDescent="0.2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 x14ac:dyDescent="0.2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 x14ac:dyDescent="0.2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 x14ac:dyDescent="0.2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 x14ac:dyDescent="0.2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 x14ac:dyDescent="0.2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 x14ac:dyDescent="0.25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 x14ac:dyDescent="0.2">
      <c r="B96" s="158"/>
      <c r="C96" s="158"/>
      <c r="E96" s="154"/>
      <c r="F96" s="154"/>
    </row>
    <row r="97" spans="2:6" s="153" customFormat="1" ht="15.75" thickBot="1" x14ac:dyDescent="0.25">
      <c r="B97" s="158"/>
      <c r="C97" s="158"/>
      <c r="E97" s="154"/>
      <c r="F97" s="154"/>
    </row>
    <row r="98" spans="2:6" s="153" customFormat="1" x14ac:dyDescent="0.2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 x14ac:dyDescent="0.2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 x14ac:dyDescent="0.2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 x14ac:dyDescent="0.2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 x14ac:dyDescent="0.2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 x14ac:dyDescent="0.2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 x14ac:dyDescent="0.2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 x14ac:dyDescent="0.25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 x14ac:dyDescent="0.2">
      <c r="B106" s="158"/>
      <c r="C106" s="158"/>
      <c r="E106" s="154"/>
      <c r="F106" s="154"/>
    </row>
    <row r="107" spans="2:6" ht="15.75" thickBot="1" x14ac:dyDescent="0.25">
      <c r="D107"/>
      <c r="E107"/>
      <c r="F107"/>
    </row>
    <row r="108" spans="2:6" x14ac:dyDescent="0.2">
      <c r="B108" s="63" t="s">
        <v>202</v>
      </c>
      <c r="C108" s="65" t="str">
        <f>C72</f>
        <v>Francia</v>
      </c>
      <c r="D108"/>
      <c r="E108"/>
      <c r="F108"/>
    </row>
    <row r="109" spans="2:6" x14ac:dyDescent="0.2">
      <c r="B109" s="9" t="s">
        <v>203</v>
      </c>
      <c r="C109" s="13" t="str">
        <f>F72</f>
        <v>Brasil</v>
      </c>
      <c r="D109"/>
      <c r="E109"/>
      <c r="F109"/>
    </row>
    <row r="110" spans="2:6" x14ac:dyDescent="0.2">
      <c r="B110" s="9" t="s">
        <v>204</v>
      </c>
      <c r="C110" s="13" t="str">
        <f>C73</f>
        <v>España</v>
      </c>
      <c r="D110"/>
      <c r="E110"/>
      <c r="F110"/>
    </row>
    <row r="111" spans="2:6" ht="15.75" thickBot="1" x14ac:dyDescent="0.25">
      <c r="B111" s="11" t="s">
        <v>205</v>
      </c>
      <c r="C111" s="14" t="str">
        <f>F73</f>
        <v>Alemania</v>
      </c>
      <c r="D111"/>
      <c r="E111"/>
      <c r="F111"/>
    </row>
    <row r="112" spans="2:6" x14ac:dyDescent="0.2">
      <c r="D112"/>
      <c r="E112"/>
      <c r="F112"/>
    </row>
    <row r="113" spans="2:6" ht="15.75" thickBot="1" x14ac:dyDescent="0.25">
      <c r="D113"/>
      <c r="E113"/>
      <c r="F113"/>
    </row>
    <row r="114" spans="2:6" x14ac:dyDescent="0.2">
      <c r="B114" s="63" t="s">
        <v>206</v>
      </c>
      <c r="C114" s="54" t="str">
        <f>C76</f>
        <v>Francia</v>
      </c>
    </row>
    <row r="115" spans="2:6" x14ac:dyDescent="0.2">
      <c r="B115" s="9" t="s">
        <v>207</v>
      </c>
      <c r="C115" s="13" t="str">
        <f>F76</f>
        <v>Alemania</v>
      </c>
      <c r="D115"/>
      <c r="E115"/>
      <c r="F115"/>
    </row>
    <row r="116" spans="2:6" x14ac:dyDescent="0.2">
      <c r="B116" s="9" t="s">
        <v>208</v>
      </c>
      <c r="C116" s="13" t="str">
        <f>C77</f>
        <v>Brasil</v>
      </c>
      <c r="D116"/>
      <c r="E116"/>
      <c r="F116"/>
    </row>
    <row r="117" spans="2:6" ht="15.75" thickBot="1" x14ac:dyDescent="0.25">
      <c r="B117" s="11" t="s">
        <v>209</v>
      </c>
      <c r="C117" s="14" t="str">
        <f>F77</f>
        <v>España</v>
      </c>
      <c r="D117"/>
      <c r="E117"/>
      <c r="F117"/>
    </row>
    <row r="118" spans="2:6" x14ac:dyDescent="0.2">
      <c r="D118"/>
      <c r="E118"/>
      <c r="F118"/>
    </row>
    <row r="119" spans="2:6" ht="15.75" thickBot="1" x14ac:dyDescent="0.25">
      <c r="D119"/>
      <c r="E119"/>
      <c r="F119"/>
    </row>
    <row r="120" spans="2:6" ht="15.75" thickBot="1" x14ac:dyDescent="0.25">
      <c r="B120" s="40" t="s">
        <v>31</v>
      </c>
      <c r="C120" s="41" t="str">
        <f>'Fase final'!P13</f>
        <v>Francia</v>
      </c>
      <c r="D120"/>
      <c r="E120"/>
      <c r="F120"/>
    </row>
    <row r="121" spans="2:6" ht="15.75" thickBot="1" x14ac:dyDescent="0.25">
      <c r="D121"/>
      <c r="E121"/>
      <c r="F121"/>
    </row>
    <row r="122" spans="2:6" ht="15.75" thickBot="1" x14ac:dyDescent="0.25">
      <c r="B122" s="44" t="s">
        <v>33</v>
      </c>
      <c r="C122" s="45" t="str">
        <f>'Fase final'!P17</f>
        <v>Neymar</v>
      </c>
      <c r="D122"/>
      <c r="E122"/>
      <c r="F122"/>
    </row>
    <row r="123" spans="2:6" x14ac:dyDescent="0.2">
      <c r="D123"/>
      <c r="E123"/>
      <c r="F123"/>
    </row>
    <row r="125" spans="2:6" x14ac:dyDescent="0.2">
      <c r="D125"/>
      <c r="E125"/>
      <c r="F125"/>
    </row>
    <row r="126" spans="2:6" x14ac:dyDescent="0.2">
      <c r="D126"/>
      <c r="E126"/>
      <c r="F126"/>
    </row>
    <row r="127" spans="2:6" x14ac:dyDescent="0.2">
      <c r="D127"/>
      <c r="E127"/>
      <c r="F127"/>
    </row>
    <row r="128" spans="2:6" x14ac:dyDescent="0.2">
      <c r="D128"/>
      <c r="E128"/>
      <c r="F128"/>
    </row>
    <row r="129" spans="4:6" x14ac:dyDescent="0.2">
      <c r="D129"/>
      <c r="E129"/>
      <c r="F129"/>
    </row>
    <row r="131" spans="4:6" x14ac:dyDescent="0.2">
      <c r="D131"/>
      <c r="E131"/>
      <c r="F131"/>
    </row>
    <row r="132" spans="4:6" x14ac:dyDescent="0.2">
      <c r="D132"/>
      <c r="E132"/>
      <c r="F132"/>
    </row>
    <row r="133" spans="4:6" x14ac:dyDescent="0.2">
      <c r="D133"/>
      <c r="E133"/>
      <c r="F133"/>
    </row>
    <row r="134" spans="4:6" x14ac:dyDescent="0.2">
      <c r="D134"/>
      <c r="E134"/>
      <c r="F134"/>
    </row>
    <row r="135" spans="4:6" x14ac:dyDescent="0.2">
      <c r="D135"/>
      <c r="E135"/>
      <c r="F135"/>
    </row>
    <row r="137" spans="4:6" x14ac:dyDescent="0.2">
      <c r="D137"/>
      <c r="E137"/>
      <c r="F137"/>
    </row>
    <row r="138" spans="4:6" x14ac:dyDescent="0.2">
      <c r="D138"/>
      <c r="E138"/>
      <c r="F138"/>
    </row>
    <row r="139" spans="4:6" x14ac:dyDescent="0.2">
      <c r="D139"/>
      <c r="E139"/>
      <c r="F139"/>
    </row>
    <row r="140" spans="4:6" x14ac:dyDescent="0.2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 xr3:uid="{F9CF3CF3-643B-5BE6-8B46-32C596A47465}">
      <selection activeCell="U15" sqref="U15"/>
    </sheetView>
  </sheetViews>
  <sheetFormatPr defaultColWidth="10.76171875" defaultRowHeight="15" x14ac:dyDescent="0.2"/>
  <cols>
    <col min="1" max="1" width="4.70703125" customWidth="1"/>
    <col min="2" max="2" width="15.73828125" customWidth="1"/>
    <col min="3" max="4" width="5.6484375" customWidth="1"/>
    <col min="5" max="5" width="15.73828125" customWidth="1"/>
    <col min="6" max="20" width="4.70703125" customWidth="1"/>
    <col min="21" max="21" width="15.73828125" style="1" customWidth="1"/>
    <col min="22" max="27" width="3.765625" customWidth="1"/>
    <col min="28" max="28" width="4.70703125" customWidth="1"/>
    <col min="29" max="36" width="3.765625" customWidth="1"/>
  </cols>
  <sheetData>
    <row r="1" spans="2:36" ht="15.75" thickBot="1" x14ac:dyDescent="0.25"/>
    <row r="2" spans="2:36" ht="15.75" thickBot="1" x14ac:dyDescent="0.25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 x14ac:dyDescent="0.25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 x14ac:dyDescent="0.2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 x14ac:dyDescent="0.2">
      <c r="B5" s="1" t="str">
        <f>'Fase de grupos'!G8</f>
        <v>Egipto</v>
      </c>
      <c r="C5" s="9">
        <f>'Fase de grupos'!H8</f>
        <v>2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 x14ac:dyDescent="0.2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2</v>
      </c>
      <c r="X6" s="6">
        <f>O10</f>
        <v>0</v>
      </c>
      <c r="Y6" s="6">
        <f>C5+D6+D9</f>
        <v>5</v>
      </c>
      <c r="Z6" s="6">
        <f>D5+C6+C9</f>
        <v>3</v>
      </c>
      <c r="AA6" s="6">
        <f>Y6-Z6</f>
        <v>2</v>
      </c>
      <c r="AB6" s="10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 x14ac:dyDescent="0.25">
      <c r="B7" s="1" t="str">
        <f>'Fase de grupos'!G10</f>
        <v>Arabia Saudita</v>
      </c>
      <c r="C7" s="9">
        <f>'Fase de grupos'!H10</f>
        <v>1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3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 x14ac:dyDescent="0.2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 x14ac:dyDescent="0.25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 x14ac:dyDescent="0.25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2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 x14ac:dyDescent="0.25"/>
    <row r="12" spans="2:36" ht="15.75" thickBot="1" x14ac:dyDescent="0.25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 x14ac:dyDescent="0.25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 x14ac:dyDescent="0.2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7</v>
      </c>
      <c r="Z14" s="22">
        <f>D14+D16+D18</f>
        <v>3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 x14ac:dyDescent="0.2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2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 x14ac:dyDescent="0.2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9</v>
      </c>
      <c r="AA16" s="6">
        <f>Y16-Z16</f>
        <v>-6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 x14ac:dyDescent="0.25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 x14ac:dyDescent="0.2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 x14ac:dyDescent="0.25">
      <c r="B19" s="1" t="str">
        <f>'Fase de grupos'!G22</f>
        <v>España</v>
      </c>
      <c r="C19" s="11">
        <f>'Fase de grupos'!H22</f>
        <v>4</v>
      </c>
      <c r="D19" s="14">
        <f>'Fase de grupos'!I22</f>
        <v>1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 x14ac:dyDescent="0.25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 x14ac:dyDescent="0.25"/>
    <row r="22" spans="2:36" ht="15.75" thickBot="1" x14ac:dyDescent="0.25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 x14ac:dyDescent="0.25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 x14ac:dyDescent="0.2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3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 x14ac:dyDescent="0.2">
      <c r="B25" s="1" t="str">
        <f>'Fase de grupos'!G28</f>
        <v>Perú</v>
      </c>
      <c r="C25" s="9">
        <f>'Fase de grupos'!H28</f>
        <v>3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3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 x14ac:dyDescent="0.2">
      <c r="B26" s="1" t="str">
        <f>'Fase de grupos'!G29</f>
        <v>Francia</v>
      </c>
      <c r="C26" s="9">
        <f>'Fase de grupos'!H29</f>
        <v>2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1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1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2</v>
      </c>
      <c r="X26" s="6">
        <f>O30</f>
        <v>0</v>
      </c>
      <c r="Y26" s="6">
        <f>C25+D26+D29</f>
        <v>6</v>
      </c>
      <c r="Z26" s="6">
        <f>D25+C26+C29</f>
        <v>5</v>
      </c>
      <c r="AA26" s="6">
        <f>Y26-Z26</f>
        <v>1</v>
      </c>
      <c r="AB26" s="10">
        <f>3*V26+W26</f>
        <v>5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 x14ac:dyDescent="0.25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3</v>
      </c>
      <c r="Z27" s="16">
        <f>C25+C27+C28</f>
        <v>6</v>
      </c>
      <c r="AA27" s="16">
        <f>Y27-Z27</f>
        <v>-3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 x14ac:dyDescent="0.2">
      <c r="B28" s="1" t="str">
        <f>'Fase de grupos'!G31</f>
        <v>Francia</v>
      </c>
      <c r="C28" s="9">
        <f>'Fase de grupos'!H31</f>
        <v>2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 x14ac:dyDescent="0.25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 x14ac:dyDescent="0.25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2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 x14ac:dyDescent="0.25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 x14ac:dyDescent="0.25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 x14ac:dyDescent="0.25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 x14ac:dyDescent="0.2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7</v>
      </c>
      <c r="Z34" s="95">
        <f>D34+D36+D38</f>
        <v>3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 x14ac:dyDescent="0.2">
      <c r="B35" s="1" t="str">
        <f>'Fase de grupos'!G38</f>
        <v>Croacia</v>
      </c>
      <c r="C35" s="9">
        <f>'Fase de grupos'!H38</f>
        <v>0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 x14ac:dyDescent="0.2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2</v>
      </c>
      <c r="Z36" s="6">
        <f>D35+C36+C39</f>
        <v>4</v>
      </c>
      <c r="AA36" s="6">
        <f>Y36-Z36</f>
        <v>-2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 x14ac:dyDescent="0.25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3</v>
      </c>
      <c r="Z37" s="97">
        <f>C35+C37+C38</f>
        <v>2</v>
      </c>
      <c r="AA37" s="97">
        <f>Y37-Z37</f>
        <v>1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 x14ac:dyDescent="0.2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 x14ac:dyDescent="0.25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 x14ac:dyDescent="0.25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 x14ac:dyDescent="0.25">
      <c r="U41"/>
    </row>
    <row r="42" spans="2:36" ht="15.75" thickBot="1" x14ac:dyDescent="0.25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 x14ac:dyDescent="0.25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 x14ac:dyDescent="0.2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2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 x14ac:dyDescent="0.2">
      <c r="B45" s="1" t="str">
        <f>'Fase de grupos'!G48</f>
        <v>Costa Rica</v>
      </c>
      <c r="C45" s="9">
        <f>'Fase de grupos'!H48</f>
        <v>3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3</v>
      </c>
      <c r="AA45" s="6">
        <f>Y45-Z45</f>
        <v>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 x14ac:dyDescent="0.2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5</v>
      </c>
      <c r="Z46" s="6">
        <f>D45+C46+C49</f>
        <v>4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 x14ac:dyDescent="0.25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8</v>
      </c>
      <c r="AA47" s="97">
        <f>Y47-Z47</f>
        <v>-8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 x14ac:dyDescent="0.2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 x14ac:dyDescent="0.25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 x14ac:dyDescent="0.25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 x14ac:dyDescent="0.25">
      <c r="U51"/>
    </row>
    <row r="52" spans="2:36" ht="15.75" thickBot="1" x14ac:dyDescent="0.25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 x14ac:dyDescent="0.25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 x14ac:dyDescent="0.2">
      <c r="B54" s="1" t="str">
        <f>'Fase de grupos'!G57</f>
        <v>Alemania</v>
      </c>
      <c r="C54" s="94">
        <f>'Fase de grupos'!H57</f>
        <v>2</v>
      </c>
      <c r="D54" s="96">
        <f>'Fase de grupos'!I57</f>
        <v>2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10</v>
      </c>
      <c r="Z54" s="95">
        <f>D54+D56+D58</f>
        <v>4</v>
      </c>
      <c r="AA54" s="95">
        <f>Y54-Z54</f>
        <v>6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 x14ac:dyDescent="0.2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1</v>
      </c>
      <c r="X55" s="6">
        <f>L60</f>
        <v>0</v>
      </c>
      <c r="Y55" s="6">
        <f>D54+C57+C59</f>
        <v>6</v>
      </c>
      <c r="Z55" s="6">
        <f>C54+D57+D59</f>
        <v>3</v>
      </c>
      <c r="AA55" s="6">
        <f>Y55-Z55</f>
        <v>3</v>
      </c>
      <c r="AB55" s="10">
        <f>3*V55+W55</f>
        <v>7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 x14ac:dyDescent="0.2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4</v>
      </c>
      <c r="Z56" s="6">
        <f>D55+C56+C59</f>
        <v>5</v>
      </c>
      <c r="AA56" s="6">
        <f>Y56-Z56</f>
        <v>-1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 x14ac:dyDescent="0.25">
      <c r="B57" s="1" t="str">
        <f>'Fase de grupos'!G60</f>
        <v>México</v>
      </c>
      <c r="C57" s="9">
        <f>'Fase de grupos'!H60</f>
        <v>2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9</v>
      </c>
      <c r="AA57" s="97">
        <f>Y57-Z57</f>
        <v>-8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 x14ac:dyDescent="0.2">
      <c r="B58" s="1" t="str">
        <f>'Fase de grupos'!G61</f>
        <v>Alemania</v>
      </c>
      <c r="C58" s="9">
        <f>'Fase de grupos'!H61</f>
        <v>5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 x14ac:dyDescent="0.25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 x14ac:dyDescent="0.25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2</v>
      </c>
      <c r="K60" s="91">
        <f t="shared" si="5"/>
        <v>1</v>
      </c>
      <c r="L60" s="92">
        <f t="shared" si="5"/>
        <v>0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 x14ac:dyDescent="0.25">
      <c r="U61"/>
    </row>
    <row r="62" spans="2:36" ht="15.75" thickBot="1" x14ac:dyDescent="0.25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 x14ac:dyDescent="0.25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 x14ac:dyDescent="0.2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8</v>
      </c>
      <c r="Z64" s="95">
        <f>D64+D66+D68</f>
        <v>3</v>
      </c>
      <c r="AA64" s="95">
        <f>Y64-Z64</f>
        <v>5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 x14ac:dyDescent="0.2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8</v>
      </c>
      <c r="AA65" s="6">
        <f>Y65-Z65</f>
        <v>-6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 x14ac:dyDescent="0.2">
      <c r="B66" s="1" t="str">
        <f>'Fase de grupos'!G69</f>
        <v>Bélgica</v>
      </c>
      <c r="C66" s="9">
        <f>'Fase de grupos'!H69</f>
        <v>4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0</v>
      </c>
      <c r="Z66" s="6">
        <f>D65+C66+C69</f>
        <v>6</v>
      </c>
      <c r="AA66" s="6">
        <f>Y66-Z66</f>
        <v>-6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 x14ac:dyDescent="0.25">
      <c r="B67" s="1" t="str">
        <f>'Fase de grupos'!G70</f>
        <v>Panamá</v>
      </c>
      <c r="C67" s="9">
        <f>'Fase de grupos'!H70</f>
        <v>2</v>
      </c>
      <c r="D67" s="13">
        <f>'Fase de grupos'!I70</f>
        <v>5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10</v>
      </c>
      <c r="Z67" s="97">
        <f>C65+C67+C68</f>
        <v>3</v>
      </c>
      <c r="AA67" s="97">
        <f>Y67-Z67</f>
        <v>7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 x14ac:dyDescent="0.2">
      <c r="B68" s="1" t="str">
        <f>'Fase de grupos'!G71</f>
        <v>Bélgica</v>
      </c>
      <c r="C68" s="9">
        <f>'Fase de grupos'!H71</f>
        <v>1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 x14ac:dyDescent="0.25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 x14ac:dyDescent="0.25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 x14ac:dyDescent="0.25">
      <c r="U71"/>
    </row>
    <row r="72" spans="2:36" ht="15.75" thickBot="1" x14ac:dyDescent="0.25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 x14ac:dyDescent="0.25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 x14ac:dyDescent="0.2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4</v>
      </c>
      <c r="Z74" s="95">
        <f>D74+D76+D78</f>
        <v>5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 x14ac:dyDescent="0.2">
      <c r="B75" s="1" t="str">
        <f>'Fase de grupos'!G78</f>
        <v>Colombia</v>
      </c>
      <c r="C75" s="9">
        <f>'Fase de grupos'!H78</f>
        <v>3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3</v>
      </c>
      <c r="Z75" s="6">
        <f>C74+D77+D79</f>
        <v>4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 x14ac:dyDescent="0.2">
      <c r="B76" s="1" t="str">
        <f>'Fase de grupos'!G79</f>
        <v>Polonia</v>
      </c>
      <c r="C76" s="9">
        <f>'Fase de grupos'!H79</f>
        <v>2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7</v>
      </c>
      <c r="Z76" s="6">
        <f>D75+C76+C79</f>
        <v>3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 x14ac:dyDescent="0.25">
      <c r="B77" s="1" t="str">
        <f>'Fase de grupos'!G80</f>
        <v>Senegal</v>
      </c>
      <c r="C77" s="9">
        <f>'Fase de grupos'!H80</f>
        <v>1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2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 x14ac:dyDescent="0.2">
      <c r="B78" s="1" t="str">
        <f>'Fase de grupos'!G81</f>
        <v>Polonia</v>
      </c>
      <c r="C78" s="9">
        <f>'Fase de grupos'!H81</f>
        <v>0</v>
      </c>
      <c r="D78" s="13">
        <f>'Fase de grupos'!I81</f>
        <v>0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 x14ac:dyDescent="0.25">
      <c r="B79" s="1" t="str">
        <f>'Fase de grupos'!G82</f>
        <v>Senegal</v>
      </c>
      <c r="C79" s="11">
        <f>'Fase de grupos'!H82</f>
        <v>0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 x14ac:dyDescent="0.25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 x14ac:dyDescent="0.2">
      <c r="U81"/>
    </row>
    <row r="82" spans="21:21" x14ac:dyDescent="0.2">
      <c r="U82"/>
    </row>
    <row r="83" spans="21:21" x14ac:dyDescent="0.2">
      <c r="U83"/>
    </row>
    <row r="84" spans="21:21" x14ac:dyDescent="0.2">
      <c r="U84"/>
    </row>
    <row r="85" spans="21:21" x14ac:dyDescent="0.2">
      <c r="U85"/>
    </row>
    <row r="86" spans="21:21" x14ac:dyDescent="0.2">
      <c r="U86"/>
    </row>
    <row r="87" spans="21:21" x14ac:dyDescent="0.2">
      <c r="U87"/>
    </row>
    <row r="88" spans="21:21" x14ac:dyDescent="0.2">
      <c r="U88"/>
    </row>
    <row r="89" spans="21:21" x14ac:dyDescent="0.2">
      <c r="U89"/>
    </row>
    <row r="90" spans="21:21" x14ac:dyDescent="0.2">
      <c r="U90"/>
    </row>
    <row r="91" spans="21:21" x14ac:dyDescent="0.2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2018-05-09T01:05:15Z</dcterms:modified>
</cp:coreProperties>
</file>