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22.jpeg" ContentType="image/jpeg"/>
  <Override PartName="/xl/media/image15.png" ContentType="image/png"/>
  <Override PartName="/xl/media/image21.png" ContentType="image/png"/>
  <Override PartName="/xl/media/image13.jpeg" ContentType="image/jpeg"/>
  <Override PartName="/xl/media/image14.png" ContentType="image/png"/>
  <Override PartName="/xl/media/image20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2.jpeg" ContentType="image/jpeg"/>
  <Override PartName="/xl/media/image19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<sst xmlns="http://schemas.openxmlformats.org/spreadsheetml/2006/main" count="459" uniqueCount="228">
  <si>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</si>
  <si>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</si>
  <si>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</si>
  <si>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</si>
  <si>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</si>
  <si>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</si>
  <si>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</si>
  <si>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</si>
  <si>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</si>
  <si>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</si>
  <si>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</si>
  <si>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</si>
  <si>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</si>
  <si>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</si>
  <si>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</si>
  <si>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</si>
  <si>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</si>
  <si>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</si>
  <si>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</si>
  <si>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</si>
  <si>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</si>
  <si>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</si>
  <si>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</si>
  <si>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</si>
  <si>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</si>
  <si>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</si>
  <si>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</si>
  <si>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</si>
  <si>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</si>
  <si>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</si>
  <si>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</si>
  <si>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</si>
  <si>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</si>
  <si>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</si>
  <si>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</si>
  <si>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</si>
  <si>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</si>
  <si>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</si>
  <si>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</si>
  <si>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</si>
  <si>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</si>
  <si>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</si>
  <si>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</si>
  <si>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</si>
  <si>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</si>
  <si>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</si>
  <si>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</si>
  <si>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</si>
  <si>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</si>
  <si>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ESTEFANIA AVILA</t>
  </si>
  <si>
    <t xml:space="preserve">e-mail</t>
  </si>
  <si>
    <t xml:space="preserve">estefiyjuli2006@hotmail.com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</si>
  <si>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</si>
  <si>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</si>
  <si>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</si>
  <si>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</si>
  <si>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</si>
  <si>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</si>
  <si>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</si>
  <si>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</si>
  <si>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</si>
  <si>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</si>
  <si>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</si>
  <si>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</si>
  <si>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</si>
  <si>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</si>
  <si>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</si>
  <si>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</si>
  <si>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</si>
  <si>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</si>
  <si>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</si>
  <si>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</si>
  <si>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</si>
  <si>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</si>
  <si>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</si>
  <si>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</si>
  <si>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</si>
  <si>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</si>
  <si>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</si>
  <si>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</si>
  <si>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</si>
  <si>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</si>
  <si>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</si>
  <si>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</si>
  <si>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</si>
  <si>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</si>
  <si>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</si>
  <si>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</si>
  <si>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</si>
  <si>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</si>
  <si>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</si>
  <si>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</si>
  <si>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</si>
  <si>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</si>
  <si>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</si>
  <si>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</si>
  <si>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</si>
  <si>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</si>
  <si>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</si>
  <si>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</si>
  <si>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</si>
  <si>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</si>
  <si>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</si>
  <si>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</si>
  <si>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</si>
  <si>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</si>
  <si>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</si>
  <si>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</si>
  <si>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</si>
  <si>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</si>
  <si>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</si>
  <si>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</si>
  <si>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</si>
  <si>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</si>
  <si>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</si>
  <si>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</si>
  <si>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</si>
  <si>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</si>
  <si>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</si>
  <si>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</si>
  <si>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</si>
  <si>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</si>
  <si>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</si>
  <si>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</si>
  <si>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</si>
  <si>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</si>
  <si>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</si>
  <si>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</si>
  <si>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</si>
  <si>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</si>
  <si>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</si>
  <si>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</si>
  <si>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</si>
  <si>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</si>
  <si>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</si>
  <si>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</si>
  <si>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</si>
  <si>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</si>
  <si>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</si>
  <si>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</si>
  <si>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</si>
  <si>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</si>
  <si>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</si>
  <si>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</si>
  <si>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</si>
  <si>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</si>
  <si>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</si>
  <si>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</si>
  <si>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</si>
  <si>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</si>
  <si>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</si>
  <si>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</si>
  <si>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</si>
  <si>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</si>
  <si>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</si>
  <si>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</si>
  <si>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</si>
  <si>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</si>
  <si>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</si>
  <si>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</si>
  <si>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</si>
  <si>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</si>
  <si>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</si>
  <si>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</si>
  <si>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</si>
  <si>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ARGENTINA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</si>
  <si>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</si>
  <si>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</si>
  <si>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</si>
  <si>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</si>
  <si>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</si>
  <si>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</si>
  <si>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MESSI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</si>
  <si>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</si>
  <si>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</si>
  <si>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</si>
  <si>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</si>
  <si>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</si>
  <si>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RUSIA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</si>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</sst>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6" Type="http://schemas.openxmlformats.org/officeDocument/2006/relationships/image" Target="../media/image18.png"/><Relationship Id="rId7" Type="http://schemas.openxmlformats.org/officeDocument/2006/relationships/image" Target="../media/image19.png"/><Relationship Id="rId8" Type="http://schemas.openxmlformats.org/officeDocument/2006/relationships/image" Target="../media/image20.png"/><Relationship Id="rId9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9621720" y="637920"/>
          <a:ext cx="279468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1092680" y="58428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472320" y="1089360"/>
          <a:ext cx="1717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105120</xdr:rowOff>
    </xdr:from>
    <xdr:to>
      <xdr:col>4</xdr:col>
      <xdr:colOff>304200</xdr:colOff>
      <xdr:row>22</xdr:row>
      <xdr:rowOff>180360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39200" y="3004200"/>
          <a:ext cx="177948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462960" y="4918680"/>
          <a:ext cx="1746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35</xdr:row>
      <xdr:rowOff>124200</xdr:rowOff>
    </xdr:from>
    <xdr:to>
      <xdr:col>4</xdr:col>
      <xdr:colOff>285480</xdr:colOff>
      <xdr:row>42</xdr:row>
      <xdr:rowOff>181800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482040" y="6909480"/>
          <a:ext cx="1717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472320" y="8852400"/>
          <a:ext cx="1727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28800</xdr:colOff>
      <xdr:row>55</xdr:row>
      <xdr:rowOff>76680</xdr:rowOff>
    </xdr:from>
    <xdr:to>
      <xdr:col>4</xdr:col>
      <xdr:colOff>359640</xdr:colOff>
      <xdr:row>62</xdr:row>
      <xdr:rowOff>152640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491400" y="10748160"/>
          <a:ext cx="1782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65</xdr:row>
      <xdr:rowOff>114480</xdr:rowOff>
    </xdr:from>
    <xdr:to>
      <xdr:col>4</xdr:col>
      <xdr:colOff>361800</xdr:colOff>
      <xdr:row>73</xdr:row>
      <xdr:rowOff>9720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482040" y="12729240"/>
          <a:ext cx="1794240" cy="145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75</xdr:row>
      <xdr:rowOff>76680</xdr:rowOff>
    </xdr:from>
    <xdr:to>
      <xdr:col>4</xdr:col>
      <xdr:colOff>323280</xdr:colOff>
      <xdr:row>82</xdr:row>
      <xdr:rowOff>137880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472320" y="14634360"/>
          <a:ext cx="1765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8005320" y="3724200"/>
          <a:ext cx="14785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stefiyjuli2006@hot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1" sqref="M26 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2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2"/>
    <col collapsed="false" customWidth="true" hidden="false" outlineLevel="0" max="7" min="6" style="1" width="3.71"/>
    <col collapsed="false" customWidth="false" hidden="false" outlineLevel="0" max="9" min="8" style="1" width="11.42"/>
    <col collapsed="false" customWidth="true" hidden="false" outlineLevel="0" max="1025" min="10" style="0" width="10.67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64" colorId="64" zoomScale="100" zoomScaleNormal="100" zoomScalePageLayoutView="100" workbookViewId="0">
      <selection pane="topLeft" activeCell="I84" activeCellId="1" sqref="M26 I84"/>
    </sheetView>
  </sheetViews>
  <sheetFormatPr defaultRowHeight="15" zeroHeight="false" outlineLevelRow="0" outlineLevelCol="0"/>
  <cols>
    <col collapsed="false" customWidth="true" hidden="false" outlineLevel="0" max="1" min="1" style="30" width="2.85"/>
    <col collapsed="false" customWidth="true" hidden="false" outlineLevel="0" max="2" min="2" style="0" width="3.71"/>
    <col collapsed="false" customWidth="true" hidden="false" outlineLevel="0" max="3" min="3" style="0" width="4.86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.01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4"/>
    <col collapsed="false" customWidth="true" hidden="false" outlineLevel="0" max="23" min="23" style="0" width="2.71"/>
    <col collapsed="false" customWidth="false" hidden="false" outlineLevel="0" max="30" min="24" style="31" width="11.42"/>
    <col collapsed="false" customWidth="false" hidden="false" outlineLevel="0" max="39" min="31" style="32" width="11.42"/>
    <col collapsed="false" customWidth="true" hidden="false" outlineLevel="0" max="1025" min="40" style="0" width="10.67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3.8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2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1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3</v>
      </c>
      <c r="S11" s="81" t="n">
        <f aca="false">IF('No modificar!!'!AJ4=0,'No modificar!!'!AA4,IF('No modificar!!'!AJ5=0,'No modificar!!'!AA5,IF('No modificar!!'!AJ6=0,'No modificar!!'!AA6,'No modificar!!'!AA7)))</f>
        <v>-3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3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1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Portugal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8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España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6</v>
      </c>
      <c r="R19" s="73" t="n">
        <f aca="false">IF('No modificar!!'!AJ14=2,'No modificar!!'!Z14,IF('No modificar!!'!AJ15=2,'No modificar!!'!Z15,IF('No modificar!!'!AJ16=2,'No modificar!!'!Z16,'No modificar!!'!Z17)))</f>
        <v>4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2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5</v>
      </c>
      <c r="S21" s="81" t="n">
        <f aca="false">IF('No modificar!!'!AJ14=0,'No modificar!!'!AA14,IF('No modificar!!'!AJ15=0,'No modificar!!'!AA15,IF('No modificar!!'!AJ16=0,'No modificar!!'!AA16,'No modificar!!'!AA17)))</f>
        <v>-4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2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Australia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4</v>
      </c>
      <c r="S28" s="67" t="n">
        <f aca="false">IF('No modificar!!'!AJ24=3,'No modificar!!'!AA24,IF('No modificar!!'!AJ25=3,'No modificar!!'!AA25,IF('No modificar!!'!AJ26=3,'No modificar!!'!AA26,'No modificar!!'!AA27)))</f>
        <v>3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Francia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6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3</v>
      </c>
      <c r="T29" s="71" t="n">
        <f aca="false">IF('No modificar!!'!AJ24=2,'No modificar!!'!AB24,IF('No modificar!!'!AJ25=2,'No modificar!!'!AB25,IF('No modificar!!'!AJ26=2,'No modificar!!'!AB26,'No modificar!!'!AB27)))</f>
        <v>7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3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6</v>
      </c>
      <c r="S30" s="76" t="n">
        <f aca="false">IF('No modificar!!'!AJ24=1,'No modificar!!'!AA24,IF('No modificar!!'!AJ25=1,'No modificar!!'!AA25,IF('No modificar!!'!AJ26=1,'No modificar!!'!AA26,'No modificar!!'!AA27)))</f>
        <v>-3</v>
      </c>
      <c r="T30" s="74" t="n">
        <f aca="false">IF('No modificar!!'!AJ24=1,'No modificar!!'!AB24,IF('No modificar!!'!AJ25=1,'No modificar!!'!AB25,IF('No modificar!!'!AJ26=1,'No modificar!!'!AB26,'No modificar!!'!AB27)))</f>
        <v>1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Perú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2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7</v>
      </c>
      <c r="R38" s="67" t="n">
        <f aca="false">IF('No modificar!!'!AJ34=3,'No modificar!!'!Z34,IF('No modificar!!'!AJ35=3,'No modificar!!'!Z35,IF('No modificar!!'!AJ36=3,'No modificar!!'!Z36,'No modificar!!'!Z37)))</f>
        <v>0</v>
      </c>
      <c r="S38" s="67" t="n">
        <f aca="false">IF('No modificar!!'!AJ34=3,'No modificar!!'!AA34,IF('No modificar!!'!AJ35=3,'No modificar!!'!AA35,IF('No modificar!!'!AJ36=3,'No modificar!!'!AA36,'No modificar!!'!AA37)))</f>
        <v>7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0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4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-3</v>
      </c>
      <c r="T40" s="74" t="n">
        <f aca="false">IF('No modificar!!'!AJ34=1,'No modificar!!'!AB34,IF('No modificar!!'!AJ35=1,'No modificar!!'!AB35,IF('No modificar!!'!AJ36=1,'No modificar!!'!AB36,'No modificar!!'!AB37)))</f>
        <v>1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0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-4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2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5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3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2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6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Corea del Sur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1</v>
      </c>
      <c r="I60" s="93" t="n">
        <v>2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5</v>
      </c>
      <c r="S60" s="76" t="n">
        <f aca="false">IF('No modificar!!'!AJ54=1,'No modificar!!'!AA54,IF('No modificar!!'!AJ55=1,'No modificar!!'!AA55,IF('No modificar!!'!AJ56=1,'No modificar!!'!AA56,'No modificar!!'!AA57)))</f>
        <v>-2</v>
      </c>
      <c r="T60" s="74" t="n">
        <f aca="false">IF('No modificar!!'!AJ54=1,'No modificar!!'!AB54,IF('No modificar!!'!AJ55=1,'No modificar!!'!AB55,IF('No modificar!!'!AJ56=1,'No modificar!!'!AB56,'No modificar!!'!AB57)))</f>
        <v>1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2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Suecia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5</v>
      </c>
      <c r="S61" s="81" t="n">
        <f aca="false">IF('No modificar!!'!AJ54=0,'No modificar!!'!AA54,IF('No modificar!!'!AJ55=0,'No modificar!!'!AA55,IF('No modificar!!'!AJ56=0,'No modificar!!'!AA56,'No modificar!!'!AA57)))</f>
        <v>-3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1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3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4</v>
      </c>
      <c r="S69" s="73" t="n">
        <f aca="false">IF('No modificar!!'!AJ64=2,'No modificar!!'!AA64,IF('No modificar!!'!AJ65=2,'No modificar!!'!AA65,IF('No modificar!!'!AJ66=2,'No modificar!!'!AA66,'No modificar!!'!AA67)))</f>
        <v>1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-2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3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-4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0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0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2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0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Colombia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2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estefiyjuli2006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26" activeCellId="0" sqref="M26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2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8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2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2"/>
    <col collapsed="false" customWidth="true" hidden="false" outlineLevel="0" max="1025" min="26" style="0" width="10.67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Uruguay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Australia</v>
      </c>
      <c r="E10" s="119" t="n">
        <v>3</v>
      </c>
      <c r="F10" s="10"/>
      <c r="G10" s="118" t="str">
        <f aca="false">IF(E10&gt;E11,D10,IF(E11&gt;E10,D11,"Manualmente"))</f>
        <v>Australia</v>
      </c>
      <c r="H10" s="118" t="n">
        <v>1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Brasil</v>
      </c>
      <c r="N12" s="122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">
        <v>165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166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ARGENTINA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167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168</v>
      </c>
      <c r="D16" s="116"/>
      <c r="E16" s="116"/>
      <c r="F16" s="10"/>
      <c r="G16" s="116" t="s">
        <v>169</v>
      </c>
      <c r="H16" s="116"/>
      <c r="I16" s="10"/>
      <c r="J16" s="118" t="str">
        <f aca="false">IF(H15&gt;H17,G15,IF(H17&gt;H15,G17,"Manualmente"))</f>
        <v>Brasil</v>
      </c>
      <c r="K16" s="118" t="n">
        <v>3</v>
      </c>
      <c r="L16" s="10"/>
      <c r="M16" s="10"/>
      <c r="N16" s="10"/>
      <c r="O16" s="10"/>
      <c r="P16" s="77" t="s">
        <v>170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171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tr">
        <f aca="false">IF(E17&gt;E18,D17,IF(E18&gt;E17,D18,"Manualmente"))</f>
        <v>Inglaterra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172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173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174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175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176</v>
      </c>
      <c r="D21" s="118" t="str">
        <f aca="false">IF(AND('Fase de grupos'!T18='Fase de grupos'!T19,'Fase de grupos'!S18='Fase de grupos'!S19,'Fase de grupos'!Q18='Fase de grupos'!Q19),"Manualmente",'Fase de grupos'!M18)</f>
        <v>Portugal</v>
      </c>
      <c r="E21" s="119" t="n">
        <v>1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177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1</v>
      </c>
      <c r="F22" s="10"/>
      <c r="G22" s="118" t="s">
        <v>178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Uruguay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179</v>
      </c>
      <c r="D23" s="116"/>
      <c r="E23" s="116"/>
      <c r="F23" s="10"/>
      <c r="G23" s="116" t="s">
        <v>180</v>
      </c>
      <c r="H23" s="116"/>
      <c r="I23" s="10"/>
      <c r="J23" s="118" t="s">
        <v>165</v>
      </c>
      <c r="K23" s="118" t="n">
        <v>3</v>
      </c>
      <c r="L23" s="10"/>
      <c r="M23" s="120" t="s">
        <v>181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182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">
        <v>165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Alemania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183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19" t="n">
        <v>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184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185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186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187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188</v>
      </c>
      <c r="D30" s="116"/>
      <c r="E30" s="116"/>
      <c r="F30" s="10"/>
      <c r="G30" s="116" t="s">
        <v>189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190</v>
      </c>
      <c r="D31" s="118" t="str">
        <f aca="false">IF(AND('Fase de grupos'!T78='Fase de grupos'!T79,'Fase de grupos'!S78='Fase de grupos'!S79,'Fase de grupos'!Q78='Fase de grupos'!Q79),"Manualmente",'Fase de grupos'!M78)</f>
        <v>Polonia</v>
      </c>
      <c r="E31" s="119" t="n">
        <v>1</v>
      </c>
      <c r="F31" s="10"/>
      <c r="G31" s="118" t="str">
        <f aca="false">IF(E31&gt;E32,D31,IF(E32&gt;E31,D32,"Manualmente"))</f>
        <v>Bélgica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191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1" sqref="M26 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2.99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67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3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2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1</v>
      </c>
      <c r="E9" s="123" t="n">
        <f aca="false">'Fase de grupos'!I38</f>
        <v>2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2</v>
      </c>
      <c r="E10" s="123" t="n">
        <f aca="false">'Fase de grupos'!I47</f>
        <v>1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2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1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0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0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1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2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0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3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0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2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1</v>
      </c>
      <c r="E31" s="123" t="n">
        <f aca="false">'Fase de grupos'!I60</f>
        <v>2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1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1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2</v>
      </c>
      <c r="E34" s="123" t="n">
        <f aca="false">'Fase de grupos'!I79</f>
        <v>1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1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2</v>
      </c>
      <c r="E41" s="123" t="n">
        <f aca="false">'Fase de grupos'!I22</f>
        <v>1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2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0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1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2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3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2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España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Australia</v>
      </c>
      <c r="D57" s="60" t="n">
        <f aca="false">'Fase final'!E10</f>
        <v>3</v>
      </c>
      <c r="E57" s="60" t="n">
        <f aca="false">'Fase final'!E11</f>
        <v>1</v>
      </c>
      <c r="F57" s="134" t="str">
        <f aca="false">'Fase final'!D11</f>
        <v>Nigeria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Corea del Sur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1</v>
      </c>
      <c r="F59" s="134" t="str">
        <f aca="false">'Fase final'!D18</f>
        <v>Japón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Portugal</v>
      </c>
      <c r="D60" s="60" t="n">
        <f aca="false">'Fase final'!E21</f>
        <v>1</v>
      </c>
      <c r="E60" s="60" t="n">
        <f aca="false">'Fase final'!E22</f>
        <v>1</v>
      </c>
      <c r="F60" s="134" t="str">
        <f aca="false">'Fase final'!D22</f>
        <v>Rusia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2</v>
      </c>
      <c r="F61" s="134" t="str">
        <f aca="false">'Fase final'!D25</f>
        <v>Francia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1</v>
      </c>
      <c r="F62" s="134" t="str">
        <f aca="false">'Fase final'!D29</f>
        <v>Suiza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Polonia</v>
      </c>
      <c r="D63" s="135" t="n">
        <f aca="false">'Fase final'!E31</f>
        <v>1</v>
      </c>
      <c r="E63" s="135" t="n">
        <f aca="false">'Fase final'!E32</f>
        <v>2</v>
      </c>
      <c r="F63" s="136" t="str">
        <f aca="false">'Fase final'!D32</f>
        <v>Bélgica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1</v>
      </c>
      <c r="F66" s="138" t="str">
        <f aca="false">'Fase final'!G10</f>
        <v>Australia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1</v>
      </c>
      <c r="F67" s="139" t="str">
        <f aca="false">'Fase final'!G17</f>
        <v>Inglaterra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RUSIA</v>
      </c>
      <c r="D68" s="60" t="n">
        <f aca="false">'Fase final'!H22</f>
        <v>1</v>
      </c>
      <c r="E68" s="60" t="n">
        <f aca="false">'Fase final'!H24</f>
        <v>1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1</v>
      </c>
      <c r="F69" s="140" t="str">
        <f aca="false">'Fase final'!G31</f>
        <v>Bélgica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2</v>
      </c>
      <c r="E72" s="126" t="n">
        <f aca="false">'Fase final'!K16</f>
        <v>3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ARGENTINA</v>
      </c>
      <c r="D73" s="130" t="n">
        <f aca="false">'Fase final'!K23</f>
        <v>3</v>
      </c>
      <c r="E73" s="130" t="n">
        <f aca="false">'Fase final'!K30</f>
        <v>2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2</v>
      </c>
      <c r="E76" s="126" t="n">
        <f aca="false">'Fase final'!N14</f>
        <v>2</v>
      </c>
      <c r="F76" s="127" t="str">
        <f aca="false">'Fase final'!M14</f>
        <v>ARGENTINA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Uruguay</v>
      </c>
      <c r="D77" s="130" t="n">
        <f aca="false">'Fase final'!N22</f>
        <v>1</v>
      </c>
      <c r="E77" s="130" t="n">
        <f aca="false">'Fase final'!N24</f>
        <v>2</v>
      </c>
      <c r="F77" s="131" t="str">
        <f aca="false">'Fase final'!M24</f>
        <v>Alemania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192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193</v>
      </c>
      <c r="C81" s="124" t="str">
        <f aca="false">'Fase final'!D22</f>
        <v>Rusia</v>
      </c>
    </row>
    <row r="82" customFormat="false" ht="15" hidden="false" customHeight="false" outlineLevel="0" collapsed="false">
      <c r="B82" s="128" t="s">
        <v>194</v>
      </c>
      <c r="C82" s="124" t="str">
        <f aca="false">'Fase final'!D21</f>
        <v>Portugal</v>
      </c>
    </row>
    <row r="83" customFormat="false" ht="15" hidden="false" customHeight="false" outlineLevel="0" collapsed="false">
      <c r="B83" s="128" t="s">
        <v>195</v>
      </c>
      <c r="C83" s="124" t="str">
        <f aca="false">'Fase final'!D8</f>
        <v>España</v>
      </c>
    </row>
    <row r="84" customFormat="false" ht="15" hidden="false" customHeight="false" outlineLevel="0" collapsed="false">
      <c r="B84" s="128" t="s">
        <v>196</v>
      </c>
      <c r="C84" s="124" t="str">
        <f aca="false">'Fase final'!D10</f>
        <v>Australia</v>
      </c>
    </row>
    <row r="85" customFormat="false" ht="15" hidden="false" customHeight="false" outlineLevel="0" collapsed="false">
      <c r="B85" s="128" t="s">
        <v>197</v>
      </c>
      <c r="C85" s="124" t="str">
        <f aca="false">'Fase final'!D25</f>
        <v>Francia</v>
      </c>
    </row>
    <row r="86" customFormat="false" ht="15" hidden="false" customHeight="false" outlineLevel="0" collapsed="false">
      <c r="B86" s="128" t="s">
        <v>198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199</v>
      </c>
      <c r="C87" s="1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128" t="s">
        <v>200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201</v>
      </c>
      <c r="C89" s="1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128" t="s">
        <v>202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203</v>
      </c>
      <c r="C91" s="124" t="str">
        <f aca="false">'Fase final'!D15</f>
        <v>Corea del Sur</v>
      </c>
      <c r="E91" s="1"/>
      <c r="F91" s="1"/>
    </row>
    <row r="92" s="8" customFormat="true" ht="15" hidden="false" customHeight="false" outlineLevel="0" collapsed="false">
      <c r="B92" s="128" t="s">
        <v>204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205</v>
      </c>
      <c r="C93" s="1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8" t="s">
        <v>206</v>
      </c>
      <c r="C94" s="1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9" t="s">
        <v>207</v>
      </c>
      <c r="C95" s="131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208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209</v>
      </c>
      <c r="C99" s="124" t="str">
        <f aca="false">'Fase final'!G10</f>
        <v>Australia</v>
      </c>
      <c r="E99" s="1"/>
      <c r="F99" s="1"/>
    </row>
    <row r="100" s="8" customFormat="true" ht="15" hidden="false" customHeight="false" outlineLevel="0" collapsed="false">
      <c r="B100" s="128" t="s">
        <v>210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211</v>
      </c>
      <c r="C101" s="1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8" t="s">
        <v>212</v>
      </c>
      <c r="C102" s="124" t="str">
        <f aca="false">'Fase final'!G22</f>
        <v>RUSIA</v>
      </c>
      <c r="E102" s="1"/>
      <c r="F102" s="1"/>
    </row>
    <row r="103" s="8" customFormat="true" ht="15" hidden="false" customHeight="false" outlineLevel="0" collapsed="false">
      <c r="B103" s="128" t="s">
        <v>213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214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215</v>
      </c>
      <c r="C105" s="131" t="str">
        <f aca="false">'Fase final'!G31</f>
        <v>Bélgica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216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217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218</v>
      </c>
      <c r="C110" s="124" t="str">
        <f aca="false">C73</f>
        <v>ARGENTINA</v>
      </c>
    </row>
    <row r="111" customFormat="false" ht="15.75" hidden="false" customHeight="false" outlineLevel="0" collapsed="false">
      <c r="B111" s="129" t="s">
        <v>219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220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221</v>
      </c>
      <c r="C115" s="124" t="str">
        <f aca="false">F76</f>
        <v>ARGENTINA</v>
      </c>
    </row>
    <row r="116" customFormat="false" ht="15" hidden="false" customHeight="false" outlineLevel="0" collapsed="false">
      <c r="B116" s="128" t="s">
        <v>222</v>
      </c>
      <c r="C116" s="124" t="str">
        <f aca="false">C77</f>
        <v>Uruguay</v>
      </c>
    </row>
    <row r="117" customFormat="false" ht="15.75" hidden="false" customHeight="false" outlineLevel="0" collapsed="false">
      <c r="B117" s="129" t="s">
        <v>223</v>
      </c>
      <c r="C117" s="131" t="str">
        <f aca="false">F77</f>
        <v>Alemania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ARGENTINA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224</v>
      </c>
      <c r="C122" s="122" t="str">
        <f aca="false">'Fase final'!P17</f>
        <v>MESSI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1" sqref="M26 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225</v>
      </c>
      <c r="H3" s="121" t="s">
        <v>226</v>
      </c>
      <c r="I3" s="122" t="s">
        <v>227</v>
      </c>
      <c r="J3" s="121" t="s">
        <v>225</v>
      </c>
      <c r="K3" s="121" t="s">
        <v>226</v>
      </c>
      <c r="L3" s="122" t="s">
        <v>227</v>
      </c>
      <c r="M3" s="121" t="s">
        <v>225</v>
      </c>
      <c r="N3" s="121" t="s">
        <v>226</v>
      </c>
      <c r="O3" s="122" t="s">
        <v>227</v>
      </c>
      <c r="P3" s="121" t="s">
        <v>225</v>
      </c>
      <c r="Q3" s="121" t="s">
        <v>226</v>
      </c>
      <c r="R3" s="122" t="s">
        <v>227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2</v>
      </c>
      <c r="X4" s="126" t="n">
        <f aca="false">I10</f>
        <v>0</v>
      </c>
      <c r="Y4" s="126" t="n">
        <f aca="false">C4+C6+C8</f>
        <v>3</v>
      </c>
      <c r="Z4" s="126" t="n">
        <f aca="false">D4+D6+D8</f>
        <v>2</v>
      </c>
      <c r="AA4" s="126" t="n">
        <f aca="false">Y4-Z4</f>
        <v>1</v>
      </c>
      <c r="AB4" s="142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0</v>
      </c>
      <c r="Z5" s="123" t="n">
        <f aca="false">C4+D7+D9</f>
        <v>3</v>
      </c>
      <c r="AA5" s="123" t="n">
        <f aca="false">Y5-Z5</f>
        <v>-3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3</v>
      </c>
      <c r="Z6" s="123" t="n">
        <f aca="false">D5+C6+C9</f>
        <v>3</v>
      </c>
      <c r="AA6" s="123" t="n">
        <f aca="false">Y6-Z6</f>
        <v>0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1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4</v>
      </c>
      <c r="Z7" s="130" t="n">
        <f aca="false">C5+C7+C8</f>
        <v>2</v>
      </c>
      <c r="AA7" s="130" t="n">
        <f aca="false">Y7-Z7</f>
        <v>2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2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225</v>
      </c>
      <c r="H13" s="121" t="s">
        <v>226</v>
      </c>
      <c r="I13" s="122" t="s">
        <v>227</v>
      </c>
      <c r="J13" s="121" t="s">
        <v>225</v>
      </c>
      <c r="K13" s="121" t="s">
        <v>226</v>
      </c>
      <c r="L13" s="122" t="s">
        <v>227</v>
      </c>
      <c r="M13" s="121" t="s">
        <v>225</v>
      </c>
      <c r="N13" s="121" t="s">
        <v>226</v>
      </c>
      <c r="O13" s="122" t="s">
        <v>227</v>
      </c>
      <c r="P13" s="121" t="s">
        <v>225</v>
      </c>
      <c r="Q13" s="121" t="s">
        <v>226</v>
      </c>
      <c r="R13" s="122" t="s">
        <v>227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3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1</v>
      </c>
      <c r="H14" s="123" t="n">
        <f aca="false">IF(C14=D14,1,0)</f>
        <v>0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0</v>
      </c>
      <c r="L14" s="124" t="n">
        <f aca="false">IF(D14&lt;C14,1,0)</f>
        <v>1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3</v>
      </c>
      <c r="W14" s="126" t="n">
        <f aca="false">H20</f>
        <v>0</v>
      </c>
      <c r="X14" s="126" t="n">
        <f aca="false">I20</f>
        <v>0</v>
      </c>
      <c r="Y14" s="126" t="n">
        <f aca="false">C14+C16+C18</f>
        <v>8</v>
      </c>
      <c r="Z14" s="126" t="n">
        <f aca="false">D14+D16+D18</f>
        <v>2</v>
      </c>
      <c r="AA14" s="126" t="n">
        <f aca="false">Y14-Z14</f>
        <v>6</v>
      </c>
      <c r="AB14" s="142" t="n">
        <f aca="false">3*V14+W14</f>
        <v>9</v>
      </c>
      <c r="AD14" s="0" t="n">
        <f aca="false">IF(OR(AB14&gt;AB15,AND(AB14=AB15,AA14&gt;AA15),AND(AB14=AB15,AA14=AA15,Y14&gt;Y15)),1,0)</f>
        <v>1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3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0</v>
      </c>
      <c r="X15" s="123" t="n">
        <f aca="false">L20</f>
        <v>1</v>
      </c>
      <c r="Y15" s="123" t="n">
        <f aca="false">D14+C17+C19</f>
        <v>6</v>
      </c>
      <c r="Z15" s="123" t="n">
        <f aca="false">C14+D17+D19</f>
        <v>4</v>
      </c>
      <c r="AA15" s="123" t="n">
        <f aca="false">Y15-Z15</f>
        <v>2</v>
      </c>
      <c r="AB15" s="143" t="n">
        <f aca="false">3*V15+W15</f>
        <v>6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2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2</v>
      </c>
      <c r="Z16" s="123" t="n">
        <f aca="false">D15+C16+C19</f>
        <v>6</v>
      </c>
      <c r="AA16" s="123" t="n">
        <f aca="false">Y16-Z16</f>
        <v>-4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2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1</v>
      </c>
      <c r="Z17" s="130" t="n">
        <f aca="false">C15+C17+C18</f>
        <v>5</v>
      </c>
      <c r="AA17" s="130" t="n">
        <f aca="false">Y17-Z17</f>
        <v>-4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2</v>
      </c>
      <c r="D19" s="131" t="n">
        <f aca="false">'Fase de grupos'!I22</f>
        <v>1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3</v>
      </c>
      <c r="H20" s="145" t="n">
        <f aca="false">SUM(H14:H19)</f>
        <v>0</v>
      </c>
      <c r="I20" s="122" t="n">
        <f aca="false">SUM(I14:I19)</f>
        <v>0</v>
      </c>
      <c r="J20" s="141" t="n">
        <f aca="false">SUM(J14:J19)</f>
        <v>2</v>
      </c>
      <c r="K20" s="145" t="n">
        <f aca="false">SUM(K14:K19)</f>
        <v>0</v>
      </c>
      <c r="L20" s="122" t="n">
        <f aca="false">SUM(L14:L19)</f>
        <v>1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225</v>
      </c>
      <c r="H23" s="121" t="s">
        <v>226</v>
      </c>
      <c r="I23" s="122" t="s">
        <v>227</v>
      </c>
      <c r="J23" s="121" t="s">
        <v>225</v>
      </c>
      <c r="K23" s="121" t="s">
        <v>226</v>
      </c>
      <c r="L23" s="122" t="s">
        <v>227</v>
      </c>
      <c r="M23" s="121" t="s">
        <v>225</v>
      </c>
      <c r="N23" s="121" t="s">
        <v>226</v>
      </c>
      <c r="O23" s="122" t="s">
        <v>227</v>
      </c>
      <c r="P23" s="121" t="s">
        <v>225</v>
      </c>
      <c r="Q23" s="121" t="s">
        <v>226</v>
      </c>
      <c r="R23" s="122" t="s">
        <v>227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2</v>
      </c>
      <c r="E24" s="1" t="str">
        <f aca="false">'Fase de grupos'!J27</f>
        <v>Australia</v>
      </c>
      <c r="G24" s="128" t="n">
        <f aca="false">IF(C24&gt;D24,1,0)</f>
        <v>0</v>
      </c>
      <c r="H24" s="123" t="n">
        <f aca="false">IF(C24=D24,1,0)</f>
        <v>1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1</v>
      </c>
      <c r="L24" s="124" t="n">
        <f aca="false">IF(D24&lt;C24,1,0)</f>
        <v>0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2</v>
      </c>
      <c r="W24" s="126" t="n">
        <f aca="false">H30</f>
        <v>1</v>
      </c>
      <c r="X24" s="126" t="n">
        <f aca="false">I30</f>
        <v>0</v>
      </c>
      <c r="Y24" s="126" t="n">
        <f aca="false">C24+C26+C28</f>
        <v>6</v>
      </c>
      <c r="Z24" s="126" t="n">
        <f aca="false">D24+D26+D28</f>
        <v>3</v>
      </c>
      <c r="AA24" s="126" t="n">
        <f aca="false">Y24-Z24</f>
        <v>3</v>
      </c>
      <c r="AB24" s="142" t="n">
        <f aca="false">3*V24+W24</f>
        <v>7</v>
      </c>
      <c r="AD24" s="0" t="n">
        <f aca="false">IF(OR(AB24&gt;AB25,AND(AB24=AB25,AA24&gt;AA25),AND(AB24=AB25,AA24=AA25,Y24&gt;Y25)),1,0)</f>
        <v>0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2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2</v>
      </c>
      <c r="W25" s="123" t="n">
        <f aca="false">K30</f>
        <v>1</v>
      </c>
      <c r="X25" s="123" t="n">
        <f aca="false">L30</f>
        <v>0</v>
      </c>
      <c r="Y25" s="123" t="n">
        <f aca="false">D24+C27+C29</f>
        <v>7</v>
      </c>
      <c r="Z25" s="123" t="n">
        <f aca="false">C24+D27+D29</f>
        <v>4</v>
      </c>
      <c r="AA25" s="123" t="n">
        <f aca="false">Y25-Z25</f>
        <v>3</v>
      </c>
      <c r="AB25" s="143" t="n">
        <f aca="false">3*V25+W25</f>
        <v>7</v>
      </c>
      <c r="AD25" s="0" t="n">
        <f aca="false">IF(OR(AB25&gt;AB24,AND(AB25=AB24,AA25&gt;AA24),AND(AB25=AB24,AA25=AA24,Y25&gt;Y24)),1,0)</f>
        <v>1</v>
      </c>
      <c r="AE25" s="0" t="n">
        <f aca="false">IF(OR(AB25&gt;AB26,AND(AB25=AB26,AA25&gt;AA26),AND(AB25=AB26,AA25=AA26,Y25&gt;Y26)),1,0)</f>
        <v>1</v>
      </c>
      <c r="AF25" s="0" t="n">
        <f aca="false">IF(OR(AB25&gt;AB27,AND(AB25=AB27,AA25&gt;AA27),AND(AB25=AB27,AA25=AA27,Y25&gt;Y27)),1,0)</f>
        <v>1</v>
      </c>
      <c r="AH25" s="0" t="n">
        <f aca="false">SUM(AD25:AF25)</f>
        <v>3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3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0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0</v>
      </c>
      <c r="W26" s="123" t="n">
        <f aca="false">N30</f>
        <v>1</v>
      </c>
      <c r="X26" s="123" t="n">
        <f aca="false">O30</f>
        <v>2</v>
      </c>
      <c r="Y26" s="123" t="n">
        <f aca="false">C25+D26+D29</f>
        <v>2</v>
      </c>
      <c r="Z26" s="123" t="n">
        <f aca="false">D25+C26+C29</f>
        <v>5</v>
      </c>
      <c r="AA26" s="123" t="n">
        <f aca="false">Y26-Z26</f>
        <v>-3</v>
      </c>
      <c r="AB26" s="143" t="n">
        <f aca="false">3*V26+W26</f>
        <v>1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0</v>
      </c>
      <c r="AF26" s="0" t="n">
        <f aca="false">IF(OR(AB26&gt;AB27,AND(AB26=AB27,AA26&gt;AA27),AND(AB26=AB27,AA26=AA27,Y26&gt;Y27)),1,0)</f>
        <v>0</v>
      </c>
      <c r="AH26" s="0" t="n">
        <f aca="false">SUM(AD26:AF26)</f>
        <v>0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3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1</v>
      </c>
      <c r="K27" s="123" t="n">
        <f aca="false">IF(C27=D27,1,0)</f>
        <v>0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0</v>
      </c>
      <c r="R27" s="124" t="n">
        <f aca="false">IF(D27&lt;C27,1,0)</f>
        <v>1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1</v>
      </c>
      <c r="X27" s="130" t="n">
        <f aca="false">R30</f>
        <v>2</v>
      </c>
      <c r="Y27" s="130" t="n">
        <f aca="false">D25+D27+D28</f>
        <v>3</v>
      </c>
      <c r="Z27" s="130" t="n">
        <f aca="false">C25+C27+C28</f>
        <v>6</v>
      </c>
      <c r="AA27" s="130" t="n">
        <f aca="false">Y27-Z27</f>
        <v>-3</v>
      </c>
      <c r="AB27" s="144" t="n">
        <f aca="false">3*V27+W27</f>
        <v>1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1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2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1</v>
      </c>
      <c r="K29" s="123" t="n">
        <f aca="false">IF(C29=D29,1,0)</f>
        <v>0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0</v>
      </c>
      <c r="O29" s="124" t="n">
        <f aca="false">IF(D29&lt;C29,1,0)</f>
        <v>1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2</v>
      </c>
      <c r="H30" s="145" t="n">
        <f aca="false">SUM(H24:H29)</f>
        <v>1</v>
      </c>
      <c r="I30" s="122" t="n">
        <f aca="false">SUM(I24:I29)</f>
        <v>0</v>
      </c>
      <c r="J30" s="141" t="n">
        <f aca="false">SUM(J24:J29)</f>
        <v>2</v>
      </c>
      <c r="K30" s="145" t="n">
        <f aca="false">SUM(K24:K29)</f>
        <v>1</v>
      </c>
      <c r="L30" s="122" t="n">
        <f aca="false">SUM(L24:L29)</f>
        <v>0</v>
      </c>
      <c r="M30" s="141" t="n">
        <f aca="false">SUM(M24:M29)</f>
        <v>0</v>
      </c>
      <c r="N30" s="145" t="n">
        <f aca="false">SUM(N24:N29)</f>
        <v>1</v>
      </c>
      <c r="O30" s="122" t="n">
        <f aca="false">SUM(O24:O29)</f>
        <v>2</v>
      </c>
      <c r="P30" s="145" t="n">
        <f aca="false">SUM(P24:P29)</f>
        <v>0</v>
      </c>
      <c r="Q30" s="145" t="n">
        <f aca="false">SUM(Q24:Q29)</f>
        <v>1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225</v>
      </c>
      <c r="H33" s="121" t="s">
        <v>226</v>
      </c>
      <c r="I33" s="122" t="s">
        <v>227</v>
      </c>
      <c r="J33" s="121" t="s">
        <v>225</v>
      </c>
      <c r="K33" s="121" t="s">
        <v>226</v>
      </c>
      <c r="L33" s="122" t="s">
        <v>227</v>
      </c>
      <c r="M33" s="121" t="s">
        <v>225</v>
      </c>
      <c r="N33" s="121" t="s">
        <v>226</v>
      </c>
      <c r="O33" s="122" t="s">
        <v>227</v>
      </c>
      <c r="P33" s="121" t="s">
        <v>225</v>
      </c>
      <c r="Q33" s="121" t="s">
        <v>226</v>
      </c>
      <c r="R33" s="122" t="s">
        <v>227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7</v>
      </c>
      <c r="Z34" s="126" t="n">
        <f aca="false">D34+D36+D38</f>
        <v>0</v>
      </c>
      <c r="AA34" s="126" t="n">
        <f aca="false">Y34-Z34</f>
        <v>7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1</v>
      </c>
      <c r="D35" s="124" t="n">
        <f aca="false">'Fase de grupos'!I38</f>
        <v>2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0</v>
      </c>
      <c r="O35" s="124" t="n">
        <f aca="false">IF(C35&lt;D35,1,0)</f>
        <v>1</v>
      </c>
      <c r="P35" s="123" t="n">
        <f aca="false">IF(D35&gt;C35,1,0)</f>
        <v>1</v>
      </c>
      <c r="Q35" s="123" t="n">
        <f aca="false">IF(D35=C35,1,0)</f>
        <v>0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1</v>
      </c>
      <c r="X35" s="123" t="n">
        <f aca="false">L40</f>
        <v>2</v>
      </c>
      <c r="Y35" s="123" t="n">
        <f aca="false">D34+C37+C39</f>
        <v>2</v>
      </c>
      <c r="Z35" s="123" t="n">
        <f aca="false">C34+D37+D39</f>
        <v>6</v>
      </c>
      <c r="AA35" s="123" t="n">
        <f aca="false">Y35-Z35</f>
        <v>-4</v>
      </c>
      <c r="AB35" s="143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0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0</v>
      </c>
      <c r="W36" s="123" t="n">
        <f aca="false">N40</f>
        <v>1</v>
      </c>
      <c r="X36" s="123" t="n">
        <f aca="false">O40</f>
        <v>2</v>
      </c>
      <c r="Y36" s="123" t="n">
        <f aca="false">C35+D36+D39</f>
        <v>2</v>
      </c>
      <c r="Z36" s="123" t="n">
        <f aca="false">D35+C36+C39</f>
        <v>5</v>
      </c>
      <c r="AA36" s="123" t="n">
        <f aca="false">Y36-Z36</f>
        <v>-3</v>
      </c>
      <c r="AB36" s="143" t="n">
        <f aca="false">3*V36+W36</f>
        <v>1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0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2</v>
      </c>
      <c r="W37" s="130" t="n">
        <f aca="false">Q40</f>
        <v>0</v>
      </c>
      <c r="X37" s="130" t="n">
        <f aca="false">R40</f>
        <v>1</v>
      </c>
      <c r="Y37" s="130" t="n">
        <f aca="false">D35+D37+D38</f>
        <v>4</v>
      </c>
      <c r="Z37" s="130" t="n">
        <f aca="false">C35+C37+C38</f>
        <v>4</v>
      </c>
      <c r="AA37" s="130" t="n">
        <f aca="false">Y37-Z37</f>
        <v>0</v>
      </c>
      <c r="AB37" s="144" t="n">
        <f aca="false">3*V37+W37</f>
        <v>6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0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1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1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1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1</v>
      </c>
      <c r="L40" s="122" t="n">
        <f aca="false">SUM(L34:L39)</f>
        <v>2</v>
      </c>
      <c r="M40" s="141" t="n">
        <f aca="false">SUM(M34:M39)</f>
        <v>0</v>
      </c>
      <c r="N40" s="145" t="n">
        <f aca="false">SUM(N34:N39)</f>
        <v>1</v>
      </c>
      <c r="O40" s="122" t="n">
        <f aca="false">SUM(O34:O39)</f>
        <v>2</v>
      </c>
      <c r="P40" s="145" t="n">
        <f aca="false">SUM(P34:P39)</f>
        <v>2</v>
      </c>
      <c r="Q40" s="145" t="n">
        <f aca="false">SUM(Q34:Q39)</f>
        <v>0</v>
      </c>
      <c r="R40" s="122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225</v>
      </c>
      <c r="H43" s="121" t="s">
        <v>226</v>
      </c>
      <c r="I43" s="122" t="s">
        <v>227</v>
      </c>
      <c r="J43" s="121" t="s">
        <v>225</v>
      </c>
      <c r="K43" s="121" t="s">
        <v>226</v>
      </c>
      <c r="L43" s="122" t="s">
        <v>227</v>
      </c>
      <c r="M43" s="121" t="s">
        <v>225</v>
      </c>
      <c r="N43" s="121" t="s">
        <v>226</v>
      </c>
      <c r="O43" s="122" t="s">
        <v>227</v>
      </c>
      <c r="P43" s="121" t="s">
        <v>225</v>
      </c>
      <c r="Q43" s="121" t="s">
        <v>226</v>
      </c>
      <c r="R43" s="122" t="s">
        <v>227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2</v>
      </c>
      <c r="D44" s="127" t="n">
        <f aca="false">'Fase de grupos'!I47</f>
        <v>1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7</v>
      </c>
      <c r="Z44" s="126" t="n">
        <f aca="false">D44+D46+D48</f>
        <v>2</v>
      </c>
      <c r="AA44" s="126" t="n">
        <f aca="false">Y44-Z44</f>
        <v>5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4</v>
      </c>
      <c r="Z45" s="123" t="n">
        <f aca="false">C44+D47+D49</f>
        <v>3</v>
      </c>
      <c r="AA45" s="123" t="n">
        <f aca="false">Y45-Z45</f>
        <v>1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2</v>
      </c>
      <c r="X46" s="123" t="n">
        <f aca="false">O50</f>
        <v>1</v>
      </c>
      <c r="Y46" s="123" t="n">
        <f aca="false">C45+D46+D49</f>
        <v>3</v>
      </c>
      <c r="Z46" s="123" t="n">
        <f aca="false">D45+C46+C49</f>
        <v>5</v>
      </c>
      <c r="AA46" s="123" t="n">
        <f aca="false">Y46-Z46</f>
        <v>-2</v>
      </c>
      <c r="AB46" s="143" t="n">
        <f aca="false">3*V46+W46</f>
        <v>2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2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1</v>
      </c>
      <c r="X47" s="130" t="n">
        <f aca="false">R50</f>
        <v>2</v>
      </c>
      <c r="Y47" s="130" t="n">
        <f aca="false">D45+D47+D48</f>
        <v>1</v>
      </c>
      <c r="Z47" s="130" t="n">
        <f aca="false">C45+C47+C48</f>
        <v>5</v>
      </c>
      <c r="AA47" s="130" t="n">
        <f aca="false">Y47-Z47</f>
        <v>-4</v>
      </c>
      <c r="AB47" s="144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2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1</v>
      </c>
      <c r="R50" s="122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225</v>
      </c>
      <c r="H53" s="121" t="s">
        <v>226</v>
      </c>
      <c r="I53" s="122" t="s">
        <v>227</v>
      </c>
      <c r="J53" s="121" t="s">
        <v>225</v>
      </c>
      <c r="K53" s="121" t="s">
        <v>226</v>
      </c>
      <c r="L53" s="122" t="s">
        <v>227</v>
      </c>
      <c r="M53" s="121" t="s">
        <v>225</v>
      </c>
      <c r="N53" s="121" t="s">
        <v>226</v>
      </c>
      <c r="O53" s="122" t="s">
        <v>227</v>
      </c>
      <c r="P53" s="121" t="s">
        <v>225</v>
      </c>
      <c r="Q53" s="121" t="s">
        <v>226</v>
      </c>
      <c r="R53" s="122" t="s">
        <v>227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6</v>
      </c>
      <c r="Z54" s="126" t="n">
        <f aca="false">D54+D56+D58</f>
        <v>1</v>
      </c>
      <c r="AA54" s="126" t="n">
        <f aca="false">Y54-Z54</f>
        <v>5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2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0</v>
      </c>
      <c r="O55" s="124" t="n">
        <f aca="false">IF(C55&lt;D55,1,0)</f>
        <v>1</v>
      </c>
      <c r="P55" s="123" t="n">
        <f aca="false">IF(D55&gt;C55,1,0)</f>
        <v>1</v>
      </c>
      <c r="Q55" s="123" t="n">
        <f aca="false">IF(D55=C55,1,0)</f>
        <v>0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0</v>
      </c>
      <c r="W55" s="123" t="n">
        <f aca="false">K60</f>
        <v>1</v>
      </c>
      <c r="X55" s="123" t="n">
        <f aca="false">L60</f>
        <v>2</v>
      </c>
      <c r="Y55" s="123" t="n">
        <f aca="false">D54+C57+C59</f>
        <v>3</v>
      </c>
      <c r="Z55" s="123" t="n">
        <f aca="false">C54+D57+D59</f>
        <v>5</v>
      </c>
      <c r="AA55" s="123" t="n">
        <f aca="false">Y55-Z55</f>
        <v>-2</v>
      </c>
      <c r="AB55" s="143" t="n">
        <f aca="false">3*V55+W55</f>
        <v>1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0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1</v>
      </c>
      <c r="X56" s="123" t="n">
        <f aca="false">O60</f>
        <v>2</v>
      </c>
      <c r="Y56" s="123" t="n">
        <f aca="false">C55+D56+D59</f>
        <v>2</v>
      </c>
      <c r="Z56" s="123" t="n">
        <f aca="false">D55+C56+C59</f>
        <v>5</v>
      </c>
      <c r="AA56" s="123" t="n">
        <f aca="false">Y56-Z56</f>
        <v>-3</v>
      </c>
      <c r="AB56" s="143" t="n">
        <f aca="false">3*V56+W56</f>
        <v>1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1</v>
      </c>
      <c r="D57" s="124" t="n">
        <f aca="false">'Fase de grupos'!I60</f>
        <v>2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0</v>
      </c>
      <c r="K57" s="123" t="n">
        <f aca="false">IF(C57=D57,1,0)</f>
        <v>0</v>
      </c>
      <c r="L57" s="124" t="n">
        <f aca="false">IF(C57&lt;D57,1,0)</f>
        <v>1</v>
      </c>
      <c r="M57" s="128"/>
      <c r="N57" s="123"/>
      <c r="O57" s="124"/>
      <c r="P57" s="123" t="n">
        <f aca="false">IF(D57&gt;C57,1,0)</f>
        <v>1</v>
      </c>
      <c r="Q57" s="123" t="n">
        <f aca="false">IF(D57=C57,1,0)</f>
        <v>0</v>
      </c>
      <c r="R57" s="124" t="n">
        <f aca="false">IF(D57&lt;C57,1,0)</f>
        <v>0</v>
      </c>
      <c r="T57" s="0" t="n">
        <v>4</v>
      </c>
      <c r="U57" s="129" t="str">
        <f aca="false">P52</f>
        <v>Corea del Sur</v>
      </c>
      <c r="V57" s="129" t="n">
        <f aca="false">P60</f>
        <v>2</v>
      </c>
      <c r="W57" s="130" t="n">
        <f aca="false">Q60</f>
        <v>0</v>
      </c>
      <c r="X57" s="130" t="n">
        <f aca="false">R60</f>
        <v>1</v>
      </c>
      <c r="Y57" s="130" t="n">
        <f aca="false">D55+D57+D58</f>
        <v>4</v>
      </c>
      <c r="Z57" s="130" t="n">
        <f aca="false">C55+C57+C58</f>
        <v>4</v>
      </c>
      <c r="AA57" s="130" t="n">
        <f aca="false">Y57-Z57</f>
        <v>0</v>
      </c>
      <c r="AB57" s="144" t="n">
        <f aca="false">3*V57+W57</f>
        <v>6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1</v>
      </c>
      <c r="AF57" s="0" t="n">
        <f aca="false">IF(OR(AB57&gt;AB56,AND(AB57=AB56,AA57&gt;AA56),AND(AB57=AB56,AA57=AA56,Y57&gt;Y56)),1,0)</f>
        <v>1</v>
      </c>
      <c r="AH57" s="0" t="n">
        <f aca="false">SUM(AD57:AF57)</f>
        <v>2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2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0</v>
      </c>
      <c r="K60" s="145" t="n">
        <f aca="false">SUM(K54:K59)</f>
        <v>1</v>
      </c>
      <c r="L60" s="122" t="n">
        <f aca="false">SUM(L54:L59)</f>
        <v>2</v>
      </c>
      <c r="M60" s="141" t="n">
        <f aca="false">SUM(M54:M59)</f>
        <v>0</v>
      </c>
      <c r="N60" s="145" t="n">
        <f aca="false">SUM(N54:N59)</f>
        <v>1</v>
      </c>
      <c r="O60" s="122" t="n">
        <f aca="false">SUM(O54:O59)</f>
        <v>2</v>
      </c>
      <c r="P60" s="145" t="n">
        <f aca="false">SUM(P54:P59)</f>
        <v>2</v>
      </c>
      <c r="Q60" s="145" t="n">
        <f aca="false">SUM(Q54:Q59)</f>
        <v>0</v>
      </c>
      <c r="R60" s="122" t="n">
        <f aca="false">SUM(R54:R59)</f>
        <v>1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225</v>
      </c>
      <c r="H63" s="121" t="s">
        <v>226</v>
      </c>
      <c r="I63" s="122" t="s">
        <v>227</v>
      </c>
      <c r="J63" s="121" t="s">
        <v>225</v>
      </c>
      <c r="K63" s="121" t="s">
        <v>226</v>
      </c>
      <c r="L63" s="122" t="s">
        <v>227</v>
      </c>
      <c r="M63" s="121" t="s">
        <v>225</v>
      </c>
      <c r="N63" s="121" t="s">
        <v>226</v>
      </c>
      <c r="O63" s="122" t="s">
        <v>227</v>
      </c>
      <c r="P63" s="121" t="s">
        <v>225</v>
      </c>
      <c r="Q63" s="121" t="s">
        <v>226</v>
      </c>
      <c r="R63" s="122" t="s">
        <v>227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1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0</v>
      </c>
      <c r="X64" s="126" t="n">
        <f aca="false">I70</f>
        <v>1</v>
      </c>
      <c r="Y64" s="126" t="n">
        <f aca="false">C64+C66+C68</f>
        <v>5</v>
      </c>
      <c r="Z64" s="126" t="n">
        <f aca="false">D64+D66+D68</f>
        <v>4</v>
      </c>
      <c r="AA64" s="126" t="n">
        <f aca="false">Y64-Z64</f>
        <v>1</v>
      </c>
      <c r="AB64" s="142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1</v>
      </c>
      <c r="W65" s="123" t="n">
        <f aca="false">K70</f>
        <v>0</v>
      </c>
      <c r="X65" s="123" t="n">
        <f aca="false">L70</f>
        <v>2</v>
      </c>
      <c r="Y65" s="123" t="n">
        <f aca="false">D64+C67+C69</f>
        <v>2</v>
      </c>
      <c r="Z65" s="123" t="n">
        <f aca="false">C64+D67+D69</f>
        <v>4</v>
      </c>
      <c r="AA65" s="123" t="n">
        <f aca="false">Y65-Z65</f>
        <v>-2</v>
      </c>
      <c r="AB65" s="143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1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0</v>
      </c>
      <c r="X66" s="123" t="n">
        <f aca="false">O70</f>
        <v>3</v>
      </c>
      <c r="Y66" s="123" t="n">
        <f aca="false">C65+D66+D69</f>
        <v>1</v>
      </c>
      <c r="Z66" s="123" t="n">
        <f aca="false">D65+C66+C69</f>
        <v>5</v>
      </c>
      <c r="AA66" s="123" t="n">
        <f aca="false">Y66-Z66</f>
        <v>-4</v>
      </c>
      <c r="AB66" s="143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1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3</v>
      </c>
      <c r="W67" s="130" t="n">
        <f aca="false">Q70</f>
        <v>0</v>
      </c>
      <c r="X67" s="130" t="n">
        <f aca="false">R70</f>
        <v>0</v>
      </c>
      <c r="Y67" s="130" t="n">
        <f aca="false">D65+D67+D68</f>
        <v>8</v>
      </c>
      <c r="Z67" s="130" t="n">
        <f aca="false">C65+C67+C68</f>
        <v>3</v>
      </c>
      <c r="AA67" s="130" t="n">
        <f aca="false">Y67-Z67</f>
        <v>5</v>
      </c>
      <c r="AB67" s="144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3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0</v>
      </c>
      <c r="I68" s="124" t="n">
        <f aca="false">IF(C68&lt;D68,1,0)</f>
        <v>1</v>
      </c>
      <c r="J68" s="128"/>
      <c r="K68" s="123"/>
      <c r="L68" s="124"/>
      <c r="M68" s="128"/>
      <c r="N68" s="123"/>
      <c r="O68" s="124"/>
      <c r="P68" s="123" t="n">
        <f aca="false">IF(D68&gt;C68,1,0)</f>
        <v>1</v>
      </c>
      <c r="Q68" s="123" t="n">
        <f aca="false">IF(D68=C68,1,0)</f>
        <v>0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1</v>
      </c>
      <c r="K69" s="123" t="n">
        <f aca="false">IF(C69=D69,1,0)</f>
        <v>0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0</v>
      </c>
      <c r="O69" s="124" t="n">
        <f aca="false">IF(D69&lt;C69,1,0)</f>
        <v>1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0</v>
      </c>
      <c r="I70" s="122" t="n">
        <f aca="false">SUM(I64:I69)</f>
        <v>1</v>
      </c>
      <c r="J70" s="141" t="n">
        <f aca="false">SUM(J64:J69)</f>
        <v>1</v>
      </c>
      <c r="K70" s="145" t="n">
        <f aca="false">SUM(K64:K69)</f>
        <v>0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0</v>
      </c>
      <c r="O70" s="122" t="n">
        <f aca="false">SUM(O64:O69)</f>
        <v>3</v>
      </c>
      <c r="P70" s="145" t="n">
        <f aca="false">SUM(P64:P69)</f>
        <v>3</v>
      </c>
      <c r="Q70" s="145" t="n">
        <f aca="false">SUM(Q64:Q69)</f>
        <v>0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225</v>
      </c>
      <c r="H73" s="121" t="s">
        <v>226</v>
      </c>
      <c r="I73" s="122" t="s">
        <v>227</v>
      </c>
      <c r="J73" s="121" t="s">
        <v>225</v>
      </c>
      <c r="K73" s="121" t="s">
        <v>226</v>
      </c>
      <c r="L73" s="122" t="s">
        <v>227</v>
      </c>
      <c r="M73" s="121" t="s">
        <v>225</v>
      </c>
      <c r="N73" s="121" t="s">
        <v>226</v>
      </c>
      <c r="O73" s="122" t="s">
        <v>227</v>
      </c>
      <c r="P73" s="121" t="s">
        <v>225</v>
      </c>
      <c r="Q73" s="121" t="s">
        <v>226</v>
      </c>
      <c r="R73" s="122" t="s">
        <v>227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0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1</v>
      </c>
      <c r="X74" s="126" t="n">
        <f aca="false">I80</f>
        <v>0</v>
      </c>
      <c r="Y74" s="126" t="n">
        <f aca="false">C74+C76+C78</f>
        <v>5</v>
      </c>
      <c r="Z74" s="126" t="n">
        <f aca="false">D74+D76+D78</f>
        <v>3</v>
      </c>
      <c r="AA74" s="126" t="n">
        <f aca="false">Y74-Z74</f>
        <v>2</v>
      </c>
      <c r="AB74" s="142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0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0</v>
      </c>
      <c r="N75" s="123" t="n">
        <f aca="false">IF(C75=D75,1,0)</f>
        <v>0</v>
      </c>
      <c r="O75" s="124" t="n">
        <f aca="false">IF(C75&lt;D75,1,0)</f>
        <v>1</v>
      </c>
      <c r="P75" s="123" t="n">
        <f aca="false">IF(D75&gt;C75,1,0)</f>
        <v>1</v>
      </c>
      <c r="Q75" s="123" t="n">
        <f aca="false">IF(D75=C75,1,0)</f>
        <v>0</v>
      </c>
      <c r="R75" s="124" t="n">
        <f aca="false">IF(D75&lt;C75,1,0)</f>
        <v>0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0</v>
      </c>
      <c r="X75" s="123" t="n">
        <f aca="false">L80</f>
        <v>3</v>
      </c>
      <c r="Y75" s="123" t="n">
        <f aca="false">D74+C77+C79</f>
        <v>1</v>
      </c>
      <c r="Z75" s="123" t="n">
        <f aca="false">C74+D77+D79</f>
        <v>4</v>
      </c>
      <c r="AA75" s="123" t="n">
        <f aca="false">Y75-Z75</f>
        <v>-3</v>
      </c>
      <c r="AB75" s="143" t="n">
        <f aca="false">3*V75+W75</f>
        <v>0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2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1</v>
      </c>
      <c r="H76" s="123" t="n">
        <f aca="false">IF(C76=D76,1,0)</f>
        <v>0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0</v>
      </c>
      <c r="O76" s="124" t="n">
        <f aca="false">IF(D76&lt;C76,1,0)</f>
        <v>1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1</v>
      </c>
      <c r="W76" s="123" t="n">
        <f aca="false">N80</f>
        <v>0</v>
      </c>
      <c r="X76" s="123" t="n">
        <f aca="false">O80</f>
        <v>2</v>
      </c>
      <c r="Y76" s="123" t="n">
        <f aca="false">C75+D76+D79</f>
        <v>3</v>
      </c>
      <c r="Z76" s="123" t="n">
        <f aca="false">D75+C76+C79</f>
        <v>4</v>
      </c>
      <c r="AA76" s="123" t="n">
        <f aca="false">Y76-Z76</f>
        <v>-1</v>
      </c>
      <c r="AB76" s="143" t="n">
        <f aca="false">3*V76+W76</f>
        <v>3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0</v>
      </c>
      <c r="AH76" s="0" t="n">
        <f aca="false">SUM(AD76:AF76)</f>
        <v>1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2</v>
      </c>
      <c r="W77" s="130" t="n">
        <f aca="false">Q80</f>
        <v>1</v>
      </c>
      <c r="X77" s="130" t="n">
        <f aca="false">R80</f>
        <v>0</v>
      </c>
      <c r="Y77" s="130" t="n">
        <f aca="false">D75+D77+D78</f>
        <v>4</v>
      </c>
      <c r="Z77" s="130" t="n">
        <f aca="false">C75+C77+C78</f>
        <v>2</v>
      </c>
      <c r="AA77" s="130" t="n">
        <f aca="false">Y77-Z77</f>
        <v>2</v>
      </c>
      <c r="AB77" s="144" t="n">
        <f aca="false">3*V77+W77</f>
        <v>7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1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2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1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1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2</v>
      </c>
      <c r="H80" s="145" t="n">
        <f aca="false">SUM(H74:H79)</f>
        <v>1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0</v>
      </c>
      <c r="L80" s="122" t="n">
        <f aca="false">SUM(L74:L79)</f>
        <v>3</v>
      </c>
      <c r="M80" s="141" t="n">
        <f aca="false">SUM(M74:M79)</f>
        <v>1</v>
      </c>
      <c r="N80" s="145" t="n">
        <f aca="false">SUM(N74:N79)</f>
        <v>0</v>
      </c>
      <c r="O80" s="122" t="n">
        <f aca="false">SUM(O74:O79)</f>
        <v>2</v>
      </c>
      <c r="P80" s="145" t="n">
        <f aca="false">SUM(P74:P79)</f>
        <v>2</v>
      </c>
      <c r="Q80" s="145" t="n">
        <f aca="false">SUM(Q74:Q79)</f>
        <v>1</v>
      </c>
      <c r="R80" s="122" t="n">
        <f aca="false">SUM(R74:R79)</f>
        <v>0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LibreOffice/5.4.0.3$Linux_x86 LibreOffice_project/40m0$Build-3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es-AR</dc:language>
  <cp:lastModifiedBy/>
  <dcterms:modified xsi:type="dcterms:W3CDTF">2018-06-11T13:57:52Z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