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75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Y74" i="3" s="1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45" i="3"/>
  <c r="AB46" i="3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46" i="3" l="1"/>
  <c r="AD34" i="3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S38" i="2" l="1"/>
  <c r="R40" i="2"/>
  <c r="S40" i="2"/>
  <c r="Q38" i="2"/>
  <c r="R38" i="2"/>
  <c r="N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F63" i="7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M24" i="5" s="1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C58" i="7"/>
  <c r="C89" i="7"/>
  <c r="C87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<sst xmlns="http://schemas.openxmlformats.org/spreadsheetml/2006/main" count="458" uniqueCount="226">
  <si>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</si>
  <si>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</si>
  <si>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</si>
  <si>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</si>
  <si>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</si>
  <si>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</si>
  <si>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</si>
  <si>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</si>
  <si>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</si>
  <si>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</si>
  <si>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</si>
  <si>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</si>
  <si>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</si>
  <si>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</si>
  <si>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</si>
  <si>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</si>
  <si>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</si>
  <si>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</si>
  <si>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</si>
  <si>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</si>
  <si>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</si>
  <si>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</si>
  <si>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</si>
  <si>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</si>
  <si>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</si>
  <si>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</si>
  <si>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</si>
  <si>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</si>
  <si>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</si>
  <si>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</si>
  <si>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</si>
  <si>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</si>
  <si>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</si>
  <si>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</si>
  <si>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</si>
  <si>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</si>
  <si>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</si>
  <si>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</si>
  <si>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</si>
  <si>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</si>
  <si>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</si>
  <si>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</si>
  <si>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</si>
  <si>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</si>
  <si>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</si>
  <si>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</si>
  <si>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</si>
  <si>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</si>
  <si>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</si>
  <si>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</si>
  <si>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</si>
  <si>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</si>
  <si>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</si>
  <si>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</si>
  <si>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</si>
  <si>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</si>
  <si>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</si>
  <si>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</si>
  <si>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</si>
  <si>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</si>
  <si>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</si>
  <si>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</si>
  <si>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</si>
  <si>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</si>
  <si>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</si>
  <si>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</si>
  <si>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</si>
  <si>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</si>
  <si>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</si>
  <si>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</si>
  <si>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</si>
  <si>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</si>
  <si>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</si>
  <si>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</si>
  <si>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</si>
  <si>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</si>
  <si>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</si>
  <si>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</si>
  <si>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</si>
  <si>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</si>
  <si>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</si>
  <si>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</si>
  <si>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</si>
  <si>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</si>
  <si>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</si>
  <si>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</si>
  <si>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</si>
  <si>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</si>
  <si>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</si>
  <si>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</si>
  <si>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</si>
  <si>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</si>
  <si>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</si>
  <si>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</si>
  <si>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</si>
  <si>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</si>
  <si>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</si>
  <si>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</si>
  <si>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</si>
  <si>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</si>
  <si>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</si>
  <si>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</si>
  <si>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</si>
  <si>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</si>
  <si>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</si>
  <si>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</si>
  <si>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</si>
  <si>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</si>
  <si>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</si>
  <si>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</si>
  <si>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</si>
  <si>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</si>
  <si>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</si>
  <si>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</si>
  <si>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</si>
  <si>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</si>
  <si>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</si>
  <si>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</si>
  <si>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</si>
  <si>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</si>
  <si>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</si>
  <si>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</si>
  <si>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</si>
  <si>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</si>
  <si>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</si>
  <si>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</si>
  <si>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</si>
  <si>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</si>
  <si>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</si>
  <si>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</si>
  <si>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</si>
  <si>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</si>
  <si>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</si>
  <si>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</si>
  <si>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</si>
  <si>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</si>
  <si>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</si>
  <si>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</si>
  <si>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</si>
  <si>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</si>
  <si>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</si>
  <si>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</si>
  <si>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</si>
  <si>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</si>
  <si>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</si>
  <si>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</si>
  <si>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</si>
  <si>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</si>
  <si>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</si>
  <si>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</si>
  <si>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</si>
  <si>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</si>
  <si>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</si>
  <si>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</si>
  <si>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</si>
  <si>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</si>
  <si>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</si>
  <si>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</si>
  <si>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</si>
  <si>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</si>
  <si>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</si>
  <si>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</si>
  <si>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</si>
  <si>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</si>
  <si>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</si>
  <si>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</si>
  <si>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</si>
  <si>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</si>
  <si>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</si>
  <si>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</si>
  <si>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</si>
  <si>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</si>
  <si>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</si>
  <si>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</si>
  <si>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</si>
  <si>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</si>
  <si>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</si>
  <si>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</si>
  <si>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</si>
  <si>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</si>
  <si>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</si>
  <si>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</si>
  <si>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</si>
  <si>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</si>
  <si>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</si>
  <si>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</si>
  <si>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</si>
  <si>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</si>
  <si>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</si>
  <si>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</si>
  <si>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</si>
  <si>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</si>
  <si>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</si>
  <si>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</si>
  <si>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</si>
  <si>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</si>
  <si>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</si>
  <si>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</si>
  <si>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</si>
  <si>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</si>
  <si>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</si>
  <si>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</si>
  <si>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</si>
  <si>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</si>
  <si>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</si>
  <si>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</si>
  <si>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</si>
  <si>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</si>
  <si>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</si>
  <si>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</si>
  <si>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</si>
  <si>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</si>
  <si>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</si>
  <si>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</si>
  <si>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</si>
  <si>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</si>
  <si>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</si>
  <si>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</si>
  <si>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</si>
  <si>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</si>
  <si>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</si>
  <si>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</si>
  <si>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</si>
  <si>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Neymar Jr.</t>
  </si>
  <si>
    <t>Jose 1</t>
  </si>
  <si>
    <t>joseluis.perez1311@gmail.com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</si>
</sst>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seluis.perez1311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V14" sqref="V14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224</v>
      </c>
      <c r="F3" s="199"/>
      <c r="G3" s="200"/>
      <c r="H3" s="121"/>
      <c r="I3" s="121"/>
      <c r="J3" s="122" t="s">
        <v>30</v>
      </c>
      <c r="K3" s="201" t="s">
        <v>225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6</v>
      </c>
      <c r="R9" s="149">
        <f>IF('No modificar!!'!AJ4=2,'No modificar!!'!Z4,IF('No modificar!!'!AJ5=2,'No modificar!!'!Z5,IF('No modificar!!'!AJ6=2,'No modificar!!'!Z6,'No modificar!!'!Z7)))</f>
        <v>5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3</v>
      </c>
      <c r="P10" s="99">
        <f>IF('No modificar!!'!AJ4=1,'No modificar!!'!X4,IF('No modificar!!'!AJ5=1,'No modificar!!'!X5,IF('No modificar!!'!AJ6=1,'No modificar!!'!X6,'No modificar!!'!X7)))</f>
        <v>0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4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0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2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2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2</v>
      </c>
      <c r="P31" s="114">
        <f>IF('No modificar!!'!AJ24=0,'No modificar!!'!X24,IF('No modificar!!'!AJ25=0,'No modificar!!'!X25,IF('No modificar!!'!AJ26=0,'No modificar!!'!X26,'No modificar!!'!X27)))</f>
        <v>1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2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4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2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1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1</v>
      </c>
      <c r="R40" s="99">
        <f>IF('No modificar!!'!AJ34=1,'No modificar!!'!Z34,IF('No modificar!!'!AJ35=1,'No modificar!!'!Z35,IF('No modificar!!'!AJ36=1,'No modificar!!'!Z36,'No modificar!!'!Z37)))</f>
        <v>2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6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4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2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-2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Japón</v>
      </c>
      <c r="N78" s="145">
        <f>IF('No modificar!!'!AJ74=3,'No modificar!!'!V74,IF('No modificar!!'!AJ75=3,'No modificar!!'!V75,IF('No modificar!!'!AJ76=3,'No modificar!!'!V76,'No modificar!!'!V77)))</f>
        <v>1</v>
      </c>
      <c r="O78" s="146">
        <f>IF('No modificar!!'!AJ74=3,'No modificar!!'!W74,IF('No modificar!!'!AJ75=3,'No modificar!!'!W75,IF('No modificar!!'!AJ76=3,'No modificar!!'!W76,'No modificar!!'!W77)))</f>
        <v>2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1</v>
      </c>
      <c r="T78" s="144">
        <f>IF('No modificar!!'!AJ74=3,'No modificar!!'!AB74,IF('No modificar!!'!AJ75=3,'No modificar!!'!AB75,IF('No modificar!!'!AJ76=3,'No modificar!!'!AB76,'No modificar!!'!AB77)))</f>
        <v>5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3</v>
      </c>
      <c r="P80" s="99">
        <f>IF('No modificar!!'!AJ74=1,'No modificar!!'!X74,IF('No modificar!!'!AJ75=1,'No modificar!!'!X75,IF('No modificar!!'!AJ76=1,'No modificar!!'!X76,'No modificar!!'!X77)))</f>
        <v>0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2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2</v>
      </c>
      <c r="P81" s="114">
        <f>IF('No modificar!!'!AJ74=0,'No modificar!!'!X74,IF('No modificar!!'!AJ75=0,'No modificar!!'!X75,IF('No modificar!!'!AJ76=0,'No modificar!!'!X76,'No modificar!!'!X77)))</f>
        <v>1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2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opLeftCell="A4" workbookViewId="0">
      <selection activeCell="P18" sqref="P18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0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">
        <v>0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">
        <v>70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1</v>
      </c>
      <c r="F24" s="169"/>
      <c r="G24" s="185" t="str">
        <f>IF(E24&gt;E25,D24,IF(E25&gt;E24,D25,"Manualmente"))</f>
        <v>Croacia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Japón</v>
      </c>
      <c r="E31" s="184">
        <v>1</v>
      </c>
      <c r="F31" s="169"/>
      <c r="G31" s="185" t="str">
        <f>IF(E31&gt;E32,D31,IF(E32&gt;E31,D32,"Manualmente"))</f>
        <v>Inglaterra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0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1</v>
      </c>
      <c r="E61" s="172">
        <f>'Fase final'!E25</f>
        <v>0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Japón</v>
      </c>
      <c r="D63" s="50">
        <f>'Fase final'!E31</f>
        <v>1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1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0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3</v>
      </c>
      <c r="E77" s="16">
        <f>'Fase final'!N24</f>
        <v>2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Japón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 Jr.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3</v>
      </c>
      <c r="X4" s="15">
        <f>I10</f>
        <v>0</v>
      </c>
      <c r="Y4" s="15">
        <f>C4+C6+C8</f>
        <v>4</v>
      </c>
      <c r="Z4" s="15">
        <f>D4+D6+D8</f>
        <v>4</v>
      </c>
      <c r="AA4" s="15">
        <f>Y4-Z4</f>
        <v>0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2</v>
      </c>
      <c r="Z5" s="6">
        <f>C4+D7+D9</f>
        <v>6</v>
      </c>
      <c r="AA5" s="6">
        <f>Y5-Z5</f>
        <v>-4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6</v>
      </c>
      <c r="Z6" s="6">
        <f>D5+C6+C9</f>
        <v>5</v>
      </c>
      <c r="AA6" s="6">
        <f>Y6-Z6</f>
        <v>1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2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3</v>
      </c>
      <c r="I10" s="3">
        <f t="shared" si="0"/>
        <v>0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4</v>
      </c>
      <c r="Z14" s="22">
        <f>D14+D16+D18</f>
        <v>3</v>
      </c>
      <c r="AA14" s="22">
        <f>Y14-Z14</f>
        <v>1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2</v>
      </c>
      <c r="Z16" s="6">
        <f>D15+C16+C19</f>
        <v>5</v>
      </c>
      <c r="AA16" s="6">
        <f>Y16-Z16</f>
        <v>-3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0</v>
      </c>
      <c r="Z17" s="16">
        <f>C15+C17+C18</f>
        <v>4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2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2</v>
      </c>
      <c r="X25" s="6">
        <f>L30</f>
        <v>1</v>
      </c>
      <c r="Y25" s="6">
        <f>D24+C27+C29</f>
        <v>1</v>
      </c>
      <c r="Z25" s="6">
        <f>C24+D27+D29</f>
        <v>4</v>
      </c>
      <c r="AA25" s="6">
        <f>Y25-Z25</f>
        <v>-3</v>
      </c>
      <c r="AB25" s="10">
        <f>3*V25+W25</f>
        <v>2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2</v>
      </c>
      <c r="X26" s="6">
        <f>O30</f>
        <v>1</v>
      </c>
      <c r="Y26" s="6">
        <f>C25+D26+D29</f>
        <v>3</v>
      </c>
      <c r="Z26" s="6">
        <f>D25+C26+C29</f>
        <v>5</v>
      </c>
      <c r="AA26" s="6">
        <f>Y26-Z26</f>
        <v>-2</v>
      </c>
      <c r="AB26" s="10">
        <f>3*V26+W26</f>
        <v>2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2</v>
      </c>
      <c r="Z27" s="16">
        <f>C25+C27+C28</f>
        <v>3</v>
      </c>
      <c r="AA27" s="16">
        <f>Y27-Z27</f>
        <v>-1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2</v>
      </c>
      <c r="L30" s="20">
        <f t="shared" si="2"/>
        <v>1</v>
      </c>
      <c r="M30" s="18">
        <f t="shared" si="2"/>
        <v>0</v>
      </c>
      <c r="N30" s="19">
        <f t="shared" si="2"/>
        <v>2</v>
      </c>
      <c r="O30" s="20">
        <f>SUM(O24:O29)</f>
        <v>1</v>
      </c>
      <c r="P30" s="19">
        <f>SUM(P24:P29)</f>
        <v>0</v>
      </c>
      <c r="Q30" s="19">
        <f>SUM(Q24:Q29)</f>
        <v>2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3</v>
      </c>
      <c r="Z34" s="95">
        <f>D34+D36+D38</f>
        <v>1</v>
      </c>
      <c r="AA34" s="95">
        <f>Y34-Z34</f>
        <v>2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1</v>
      </c>
      <c r="W35" s="6">
        <f>K40</f>
        <v>0</v>
      </c>
      <c r="X35" s="6">
        <f>L40</f>
        <v>2</v>
      </c>
      <c r="Y35" s="6">
        <f>D34+C37+C39</f>
        <v>1</v>
      </c>
      <c r="Z35" s="6">
        <f>C34+D37+D39</f>
        <v>2</v>
      </c>
      <c r="AA35" s="6">
        <f>Y35-Z35</f>
        <v>-1</v>
      </c>
      <c r="AB35" s="10">
        <f>3*V35+W35</f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4</v>
      </c>
      <c r="Z36" s="6">
        <f>D35+C36+C39</f>
        <v>2</v>
      </c>
      <c r="AA36" s="6">
        <f>Y36-Z36</f>
        <v>2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0</v>
      </c>
      <c r="X37" s="97">
        <f>R40</f>
        <v>3</v>
      </c>
      <c r="Y37" s="97">
        <f>D35+D37+D38</f>
        <v>1</v>
      </c>
      <c r="Z37" s="97">
        <f>C35+C37+C38</f>
        <v>4</v>
      </c>
      <c r="AA37" s="97">
        <f>Y37-Z37</f>
        <v>-3</v>
      </c>
      <c r="AB37" s="12">
        <f>3*V37+W37</f>
        <v>0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1</v>
      </c>
      <c r="K40" s="91">
        <f t="shared" si="3"/>
        <v>0</v>
      </c>
      <c r="L40" s="92">
        <f t="shared" si="3"/>
        <v>2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0</v>
      </c>
      <c r="Q40" s="91">
        <f>SUM(Q34:Q39)</f>
        <v>0</v>
      </c>
      <c r="R40" s="92">
        <f>SUM(R34:R39)</f>
        <v>3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1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2</v>
      </c>
      <c r="X45" s="6">
        <f>L50</f>
        <v>1</v>
      </c>
      <c r="Y45" s="6">
        <f>D44+C47+C49</f>
        <v>3</v>
      </c>
      <c r="Z45" s="6">
        <f>C44+D47+D49</f>
        <v>6</v>
      </c>
      <c r="AA45" s="6">
        <f>Y45-Z45</f>
        <v>-3</v>
      </c>
      <c r="AB45" s="10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4</v>
      </c>
      <c r="Z46" s="6">
        <f>D45+C46+C49</f>
        <v>6</v>
      </c>
      <c r="AA46" s="6">
        <f>Y46-Z46</f>
        <v>-2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1</v>
      </c>
      <c r="Z47" s="97">
        <f>C45+C47+C48</f>
        <v>4</v>
      </c>
      <c r="AA47" s="97">
        <f>Y47-Z47</f>
        <v>-3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2</v>
      </c>
      <c r="L50" s="92">
        <f t="shared" si="4"/>
        <v>1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6</v>
      </c>
      <c r="Z54" s="95">
        <f>D54+D56+D58</f>
        <v>2</v>
      </c>
      <c r="AA54" s="95">
        <f>Y54-Z54</f>
        <v>4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2</v>
      </c>
      <c r="Z55" s="6">
        <f>C54+D57+D59</f>
        <v>3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2</v>
      </c>
      <c r="Z56" s="6">
        <f>D55+C56+C59</f>
        <v>4</v>
      </c>
      <c r="AA56" s="6">
        <f>Y56-Z56</f>
        <v>-2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2</v>
      </c>
      <c r="X57" s="97">
        <f>R60</f>
        <v>1</v>
      </c>
      <c r="Y57" s="97">
        <f>D55+D57+D58</f>
        <v>3</v>
      </c>
      <c r="Z57" s="97">
        <f>C55+C57+C58</f>
        <v>4</v>
      </c>
      <c r="AA57" s="97">
        <f>Y57-Z57</f>
        <v>-1</v>
      </c>
      <c r="AB57" s="12">
        <f>3*V57+W57</f>
        <v>2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2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7</v>
      </c>
      <c r="Z64" s="95">
        <f>D64+D66+D68</f>
        <v>1</v>
      </c>
      <c r="AA64" s="95">
        <f>Y64-Z64</f>
        <v>6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7</v>
      </c>
      <c r="AA65" s="6">
        <f>Y65-Z65</f>
        <v>-6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5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6</v>
      </c>
      <c r="Z67" s="97">
        <f>C65+C67+C68</f>
        <v>3</v>
      </c>
      <c r="AA67" s="97">
        <f>Y67-Z67</f>
        <v>3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3</v>
      </c>
      <c r="X74" s="95">
        <f>I80</f>
        <v>0</v>
      </c>
      <c r="Y74" s="95">
        <f>C74+C76+C78</f>
        <v>2</v>
      </c>
      <c r="Z74" s="95">
        <f>D74+D76+D78</f>
        <v>2</v>
      </c>
      <c r="AA74" s="95">
        <f>Y74-Z74</f>
        <v>0</v>
      </c>
      <c r="AB74" s="8">
        <f>3*V74+W74</f>
        <v>3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0</v>
      </c>
      <c r="O75" s="13">
        <f>IF(C75&lt;D75,1,0)</f>
        <v>1</v>
      </c>
      <c r="P75" s="6">
        <f>IF(D75&gt;C75,1,0)</f>
        <v>1</v>
      </c>
      <c r="Q75" s="6">
        <f>IF(D75=C75,1,0)</f>
        <v>0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3</v>
      </c>
      <c r="Z75" s="6">
        <f>C74+D77+D79</f>
        <v>5</v>
      </c>
      <c r="AA75" s="6">
        <f>Y75-Z75</f>
        <v>-2</v>
      </c>
      <c r="AB75" s="10">
        <f>3*V75+W75</f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1</v>
      </c>
      <c r="X76" s="6">
        <f>O80</f>
        <v>1</v>
      </c>
      <c r="Y76" s="6">
        <f>C75+D76+D79</f>
        <v>4</v>
      </c>
      <c r="Z76" s="6">
        <f>D75+C76+C79</f>
        <v>3</v>
      </c>
      <c r="AA76" s="6">
        <f>Y76-Z76</f>
        <v>1</v>
      </c>
      <c r="AB76" s="10">
        <f>3*V76+W76</f>
        <v>4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0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2</v>
      </c>
      <c r="X77" s="97">
        <f>R80</f>
        <v>0</v>
      </c>
      <c r="Y77" s="97">
        <f>D75+D77+D78</f>
        <v>4</v>
      </c>
      <c r="Z77" s="97">
        <f>C75+C77+C78</f>
        <v>3</v>
      </c>
      <c r="AA77" s="97">
        <f>Y77-Z77</f>
        <v>1</v>
      </c>
      <c r="AB77" s="12">
        <f>3*V77+W77</f>
        <v>5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1</v>
      </c>
      <c r="AH77">
        <f>SUM(AD77:AF77)</f>
        <v>3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3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0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3</v>
      </c>
      <c r="I80" s="92">
        <f t="shared" si="7"/>
        <v>0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1</v>
      </c>
      <c r="N80" s="91">
        <f t="shared" si="7"/>
        <v>1</v>
      </c>
      <c r="O80" s="92">
        <f>SUM(O74:O79)</f>
        <v>1</v>
      </c>
      <c r="P80" s="91">
        <f>SUM(P74:P79)</f>
        <v>1</v>
      </c>
      <c r="Q80" s="91">
        <f>SUM(Q74:Q79)</f>
        <v>2</v>
      </c>
      <c r="R80" s="92">
        <f>SUM(R74:R79)</f>
        <v>0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Jose Luis</cp:lastModifiedBy>
  <dcterms:created xsi:type="dcterms:W3CDTF">2010-03-03T16:28:09Z</dcterms:created>
  <dcterms:modified xsi:type="dcterms:W3CDTF">2018-06-11T16:58:04Z</dcterms:modified>
</cp:coreProperties>
</file>