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.deleon\Desktop\"/>
    </mc:Choice>
  </mc:AlternateContent>
  <xr:revisionPtr revIDLastSave="0" documentId="13_ncr:1_{DBDFC913-FEAB-4B87-A1BF-070EAA917BDC}" xr6:coauthVersionLast="47" xr6:coauthVersionMax="47" xr10:uidLastSave="{00000000-0000-0000-0000-000000000000}"/>
  <bookViews>
    <workbookView xWindow="28680" yWindow="-120" windowWidth="21840" windowHeight="13740" xr2:uid="{86E8AFCF-19E2-4E9E-AF05-DB92BC6206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F39" i="2"/>
  <c r="G39" i="2" s="1"/>
  <c r="G38" i="2"/>
  <c r="G37" i="2"/>
  <c r="F38" i="2"/>
  <c r="F37" i="2"/>
  <c r="G3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H18" i="1"/>
  <c r="L18" i="1" s="1"/>
  <c r="M18" i="1" s="1"/>
  <c r="M15" i="1"/>
  <c r="L15" i="1"/>
  <c r="S5" i="1"/>
</calcChain>
</file>

<file path=xl/sharedStrings.xml><?xml version="1.0" encoding="utf-8"?>
<sst xmlns="http://schemas.openxmlformats.org/spreadsheetml/2006/main" count="97" uniqueCount="70">
  <si>
    <t>Productos</t>
  </si>
  <si>
    <t>Cuentas de Deposito a Plazo</t>
  </si>
  <si>
    <t>Cuentas de Ahorro (A LA VISTA)</t>
  </si>
  <si>
    <t>Cuentas de Ahorro Programado</t>
  </si>
  <si>
    <t xml:space="preserve">Cuentas Monetarias </t>
  </si>
  <si>
    <t>Plazo</t>
  </si>
  <si>
    <t>Inicio</t>
  </si>
  <si>
    <t>Fin</t>
  </si>
  <si>
    <t>Días</t>
  </si>
  <si>
    <t>Calendario</t>
  </si>
  <si>
    <t>Meses de 30 Días</t>
  </si>
  <si>
    <t>Opción de Renovación</t>
  </si>
  <si>
    <t>Renovación Automatica</t>
  </si>
  <si>
    <t>Manual</t>
  </si>
  <si>
    <t>Procesos de Cierre</t>
  </si>
  <si>
    <t>Vencimiento</t>
  </si>
  <si>
    <t>Renovación</t>
  </si>
  <si>
    <t>Penalización</t>
  </si>
  <si>
    <t>% sobre el Interes a Pagar</t>
  </si>
  <si>
    <t>% ….....................</t>
  </si>
  <si>
    <t>Transacciones Permitidas</t>
  </si>
  <si>
    <t>Depositos/Retiros</t>
  </si>
  <si>
    <t>Depositos/Retiro Completo (Cancelación)</t>
  </si>
  <si>
    <t>Libreta</t>
  </si>
  <si>
    <t>Sí</t>
  </si>
  <si>
    <t>No</t>
  </si>
  <si>
    <t>Deposito (Inicial)/Retiro Completo (Cancelación)</t>
  </si>
  <si>
    <t>Penalidad por Retiro</t>
  </si>
  <si>
    <t>NO</t>
  </si>
  <si>
    <t>Si</t>
  </si>
  <si>
    <t>Calculo de Incentivos</t>
  </si>
  <si>
    <t>Cheques / Tarjeta de Débito</t>
  </si>
  <si>
    <t>Interes a Capitalizar</t>
  </si>
  <si>
    <t>Días del Mes</t>
  </si>
  <si>
    <t>Tasa Anul</t>
  </si>
  <si>
    <t>Saldo</t>
  </si>
  <si>
    <t>Impuesto</t>
  </si>
  <si>
    <t>Excendente</t>
  </si>
  <si>
    <t>Tasa de Seguridad</t>
  </si>
  <si>
    <t>5 L por cada millar por Retiro</t>
  </si>
  <si>
    <t>Retiro 1000 L -&gt; 5 Lempiras del impuesto del Seguridad.</t>
  </si>
  <si>
    <t>Debito</t>
  </si>
  <si>
    <t>Credito</t>
  </si>
  <si>
    <t>Sald</t>
  </si>
  <si>
    <t>Interes</t>
  </si>
  <si>
    <t>Diario</t>
  </si>
  <si>
    <t>Interes Promedio</t>
  </si>
  <si>
    <t>Interes saldo Max</t>
  </si>
  <si>
    <t>Interes saldo Min</t>
  </si>
  <si>
    <t>Inactivación</t>
  </si>
  <si>
    <t>Cargos por Manejo de Cuenta</t>
  </si>
  <si>
    <t>Estados de la Cuenta de Ahorros</t>
  </si>
  <si>
    <t>NORMAL</t>
  </si>
  <si>
    <t>NOR</t>
  </si>
  <si>
    <t>CANCELADO</t>
  </si>
  <si>
    <t>CAN</t>
  </si>
  <si>
    <t>INACTIVO</t>
  </si>
  <si>
    <t>INA</t>
  </si>
  <si>
    <t>SUSPENDIDO</t>
  </si>
  <si>
    <t>SUS</t>
  </si>
  <si>
    <t>EMBARGADO</t>
  </si>
  <si>
    <t>EMB</t>
  </si>
  <si>
    <t>NO VIGENTE</t>
  </si>
  <si>
    <t>Tabla CtaAhorr</t>
  </si>
  <si>
    <t>Tabla Saldos</t>
  </si>
  <si>
    <t>CtaAhoHis</t>
  </si>
  <si>
    <t>Tasa descontada de Tasa de Interés</t>
  </si>
  <si>
    <t>PEN</t>
  </si>
  <si>
    <t>AhSaldi</t>
  </si>
  <si>
    <t>AhhSaldi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</si>
</sst>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/>
    <xf numFmtId="9" fontId="0" fillId="2" borderId="0" xfId="0" applyNumberFormat="1" applyFill="1"/>
    <xf numFmtId="0" fontId="1" fillId="0" borderId="0" xfId="0" applyFont="1"/>
    <xf numFmtId="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46C3-91DF-4B15-B6F8-DBE06FEDB85D}">
  <dimension ref="B3:U33"/>
  <sheetViews>
    <sheetView tabSelected="1" workbookViewId="0">
      <selection activeCell="B11" sqref="B3:M11"/>
    </sheetView>
  </sheetViews>
  <sheetFormatPr defaultRowHeight="14.4" x14ac:dyDescent="0.3"/>
  <cols>
    <col min="5" max="5" width="11.109375" customWidth="1"/>
    <col min="6" max="6" width="13.6640625" customWidth="1"/>
    <col min="8" max="8" width="18.88671875" bestFit="1" customWidth="1"/>
    <col min="9" max="9" width="11" bestFit="1" customWidth="1"/>
    <col min="10" max="13" width="16.21875" customWidth="1"/>
    <col min="16" max="16" width="9.5546875" bestFit="1" customWidth="1"/>
    <col min="17" max="17" width="10.5546875" bestFit="1" customWidth="1"/>
    <col min="21" max="21" width="43.33203125" customWidth="1"/>
  </cols>
  <sheetData>
    <row r="3" spans="2:21" ht="28.8" x14ac:dyDescent="0.3">
      <c r="B3" t="s">
        <v>0</v>
      </c>
      <c r="F3" t="s">
        <v>23</v>
      </c>
      <c r="G3" t="s">
        <v>5</v>
      </c>
      <c r="H3" t="s">
        <v>27</v>
      </c>
      <c r="I3" t="s">
        <v>16</v>
      </c>
      <c r="J3" s="10" t="s">
        <v>31</v>
      </c>
      <c r="K3" s="10" t="s">
        <v>49</v>
      </c>
      <c r="L3" t="s">
        <v>20</v>
      </c>
    </row>
    <row r="4" spans="2:21" x14ac:dyDescent="0.3">
      <c r="C4" s="1" t="s">
        <v>2</v>
      </c>
      <c r="D4" s="1"/>
      <c r="E4" s="1"/>
      <c r="F4" s="5" t="s">
        <v>24</v>
      </c>
      <c r="G4" s="5" t="s">
        <v>25</v>
      </c>
      <c r="H4" s="5" t="s">
        <v>25</v>
      </c>
      <c r="I4" s="5" t="s">
        <v>25</v>
      </c>
      <c r="J4" s="5" t="s">
        <v>25</v>
      </c>
      <c r="K4" s="5" t="s">
        <v>29</v>
      </c>
      <c r="L4" t="s">
        <v>21</v>
      </c>
    </row>
    <row r="5" spans="2:21" x14ac:dyDescent="0.3">
      <c r="C5" s="2" t="s">
        <v>1</v>
      </c>
      <c r="D5" s="2"/>
      <c r="E5" s="2"/>
      <c r="F5" s="6" t="s">
        <v>25</v>
      </c>
      <c r="G5" s="6" t="s">
        <v>29</v>
      </c>
      <c r="H5" s="6" t="s">
        <v>29</v>
      </c>
      <c r="I5" s="6" t="s">
        <v>29</v>
      </c>
      <c r="J5" s="6" t="s">
        <v>25</v>
      </c>
      <c r="K5" s="6" t="s">
        <v>28</v>
      </c>
      <c r="L5" t="s">
        <v>26</v>
      </c>
      <c r="O5" t="s">
        <v>5</v>
      </c>
      <c r="P5" t="s">
        <v>8</v>
      </c>
      <c r="Q5" s="3">
        <v>45034</v>
      </c>
      <c r="R5" s="3">
        <v>45125</v>
      </c>
      <c r="S5">
        <f>R5-Q5</f>
        <v>91</v>
      </c>
    </row>
    <row r="6" spans="2:21" x14ac:dyDescent="0.3">
      <c r="C6" t="s">
        <v>3</v>
      </c>
      <c r="F6" s="5" t="s">
        <v>24</v>
      </c>
      <c r="G6" s="5" t="s">
        <v>29</v>
      </c>
      <c r="H6" s="5" t="s">
        <v>29</v>
      </c>
      <c r="I6" s="5" t="s">
        <v>29</v>
      </c>
      <c r="J6" s="5" t="s">
        <v>25</v>
      </c>
      <c r="K6" s="5" t="s">
        <v>28</v>
      </c>
      <c r="L6" t="s">
        <v>22</v>
      </c>
      <c r="O6" t="s">
        <v>6</v>
      </c>
    </row>
    <row r="7" spans="2:21" x14ac:dyDescent="0.3">
      <c r="C7" t="s">
        <v>4</v>
      </c>
      <c r="F7" s="5" t="s">
        <v>25</v>
      </c>
      <c r="G7" s="5" t="s">
        <v>25</v>
      </c>
      <c r="H7" s="5" t="s">
        <v>25</v>
      </c>
      <c r="I7" s="5" t="s">
        <v>25</v>
      </c>
      <c r="J7" s="5" t="s">
        <v>29</v>
      </c>
      <c r="K7" s="5" t="s">
        <v>29</v>
      </c>
      <c r="L7" t="s">
        <v>21</v>
      </c>
      <c r="O7" t="s">
        <v>7</v>
      </c>
    </row>
    <row r="8" spans="2:21" x14ac:dyDescent="0.3">
      <c r="O8" t="s">
        <v>11</v>
      </c>
      <c r="Q8" t="s">
        <v>12</v>
      </c>
      <c r="T8" t="s">
        <v>9</v>
      </c>
    </row>
    <row r="9" spans="2:21" x14ac:dyDescent="0.3">
      <c r="Q9" s="4" t="s">
        <v>13</v>
      </c>
      <c r="R9" s="4"/>
      <c r="S9" s="4"/>
      <c r="T9" t="s">
        <v>10</v>
      </c>
    </row>
    <row r="10" spans="2:21" x14ac:dyDescent="0.3">
      <c r="O10" t="s">
        <v>17</v>
      </c>
    </row>
    <row r="11" spans="2:21" x14ac:dyDescent="0.3">
      <c r="P11" t="s">
        <v>18</v>
      </c>
      <c r="S11">
        <v>100</v>
      </c>
      <c r="T11">
        <v>10</v>
      </c>
      <c r="U11">
        <v>90</v>
      </c>
    </row>
    <row r="12" spans="2:21" x14ac:dyDescent="0.3">
      <c r="P12" t="s">
        <v>19</v>
      </c>
    </row>
    <row r="14" spans="2:21" x14ac:dyDescent="0.3">
      <c r="H14" t="s">
        <v>35</v>
      </c>
      <c r="I14" t="s">
        <v>34</v>
      </c>
      <c r="J14" t="s">
        <v>36</v>
      </c>
      <c r="K14" t="s">
        <v>33</v>
      </c>
      <c r="L14" t="s">
        <v>32</v>
      </c>
      <c r="M14" t="s">
        <v>36</v>
      </c>
    </row>
    <row r="15" spans="2:21" x14ac:dyDescent="0.3">
      <c r="H15">
        <v>60000</v>
      </c>
      <c r="I15" s="12">
        <v>0.02</v>
      </c>
      <c r="J15" s="11">
        <v>0.1</v>
      </c>
      <c r="K15">
        <v>30</v>
      </c>
      <c r="L15" s="1">
        <f>H15*I15/360*K15</f>
        <v>100</v>
      </c>
      <c r="M15">
        <f>L15*J15</f>
        <v>10</v>
      </c>
    </row>
    <row r="17" spans="2:17" x14ac:dyDescent="0.3">
      <c r="H17" t="s">
        <v>37</v>
      </c>
      <c r="I17">
        <v>50000</v>
      </c>
    </row>
    <row r="18" spans="2:17" x14ac:dyDescent="0.3">
      <c r="H18">
        <f>H15-I17</f>
        <v>10000</v>
      </c>
      <c r="I18" s="11">
        <v>0.02</v>
      </c>
      <c r="J18" s="11">
        <v>0.1</v>
      </c>
      <c r="K18">
        <v>30</v>
      </c>
      <c r="L18">
        <f>ROUND(H18*I18/360*K18,2)</f>
        <v>16.670000000000002</v>
      </c>
      <c r="M18" s="1">
        <f>ROUND(L18*J18,2)</f>
        <v>1.67</v>
      </c>
    </row>
    <row r="19" spans="2:17" x14ac:dyDescent="0.3">
      <c r="E19" t="s">
        <v>68</v>
      </c>
    </row>
    <row r="20" spans="2:17" x14ac:dyDescent="0.3">
      <c r="E20" t="s">
        <v>69</v>
      </c>
    </row>
    <row r="21" spans="2:17" x14ac:dyDescent="0.3">
      <c r="H21" s="13" t="s">
        <v>38</v>
      </c>
      <c r="O21" s="7"/>
      <c r="Q21" s="8"/>
    </row>
    <row r="22" spans="2:17" x14ac:dyDescent="0.3">
      <c r="B22" t="s">
        <v>63</v>
      </c>
      <c r="D22" t="s">
        <v>65</v>
      </c>
      <c r="I22" t="s">
        <v>39</v>
      </c>
    </row>
    <row r="23" spans="2:17" x14ac:dyDescent="0.3">
      <c r="B23" s="4" t="s">
        <v>64</v>
      </c>
      <c r="C23" s="4"/>
      <c r="I23" t="s">
        <v>40</v>
      </c>
    </row>
    <row r="24" spans="2:17" x14ac:dyDescent="0.3">
      <c r="F24" t="s">
        <v>62</v>
      </c>
      <c r="G24" t="s">
        <v>67</v>
      </c>
    </row>
    <row r="25" spans="2:17" x14ac:dyDescent="0.3">
      <c r="F25" t="s">
        <v>52</v>
      </c>
      <c r="G25" t="s">
        <v>53</v>
      </c>
    </row>
    <row r="26" spans="2:17" x14ac:dyDescent="0.3">
      <c r="B26" t="s">
        <v>51</v>
      </c>
      <c r="F26" t="s">
        <v>54</v>
      </c>
      <c r="G26" t="s">
        <v>55</v>
      </c>
      <c r="I26" t="s">
        <v>44</v>
      </c>
      <c r="J26" s="11">
        <v>0.03</v>
      </c>
    </row>
    <row r="27" spans="2:17" x14ac:dyDescent="0.3">
      <c r="F27" t="s">
        <v>56</v>
      </c>
      <c r="G27" t="s">
        <v>57</v>
      </c>
      <c r="I27" t="s">
        <v>17</v>
      </c>
      <c r="J27" t="s">
        <v>66</v>
      </c>
      <c r="L27" s="11">
        <v>0.01</v>
      </c>
      <c r="M27" s="14">
        <f>J26-L27</f>
        <v>1.9999999999999997E-2</v>
      </c>
    </row>
    <row r="28" spans="2:17" x14ac:dyDescent="0.3">
      <c r="B28" t="s">
        <v>50</v>
      </c>
      <c r="F28" t="s">
        <v>58</v>
      </c>
      <c r="G28" t="s">
        <v>59</v>
      </c>
    </row>
    <row r="29" spans="2:17" x14ac:dyDescent="0.3">
      <c r="F29" t="s">
        <v>60</v>
      </c>
      <c r="G29" t="s">
        <v>61</v>
      </c>
    </row>
    <row r="30" spans="2:17" x14ac:dyDescent="0.3">
      <c r="B30" t="s">
        <v>14</v>
      </c>
      <c r="D30" t="s">
        <v>15</v>
      </c>
    </row>
    <row r="31" spans="2:17" x14ac:dyDescent="0.3">
      <c r="D31" t="s">
        <v>16</v>
      </c>
    </row>
    <row r="32" spans="2:17" x14ac:dyDescent="0.3">
      <c r="D32" t="s">
        <v>30</v>
      </c>
    </row>
    <row r="33" spans="4:4" x14ac:dyDescent="0.3">
      <c r="D33" t="s">
        <v>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ED1D-8694-40B4-BE10-806430DB879E}">
  <dimension ref="C2:H39"/>
  <sheetViews>
    <sheetView topLeftCell="A16" workbookViewId="0">
      <selection activeCell="H39" sqref="E36:H39"/>
    </sheetView>
  </sheetViews>
  <sheetFormatPr defaultRowHeight="14.4" x14ac:dyDescent="0.3"/>
  <cols>
    <col min="3" max="3" width="9.5546875" bestFit="1" customWidth="1"/>
    <col min="5" max="5" width="16.109375" bestFit="1" customWidth="1"/>
  </cols>
  <sheetData>
    <row r="2" spans="3:7" x14ac:dyDescent="0.3">
      <c r="G2" s="11">
        <v>0.02</v>
      </c>
    </row>
    <row r="3" spans="3:7" x14ac:dyDescent="0.3">
      <c r="D3" t="s">
        <v>41</v>
      </c>
      <c r="E3" t="s">
        <v>42</v>
      </c>
      <c r="F3" t="s">
        <v>43</v>
      </c>
    </row>
    <row r="4" spans="3:7" x14ac:dyDescent="0.3">
      <c r="C4" s="3">
        <v>44562</v>
      </c>
      <c r="E4">
        <v>1000</v>
      </c>
      <c r="F4">
        <f>E4-D4</f>
        <v>1000</v>
      </c>
      <c r="G4">
        <f>ROUND(F4*$G$2/365*1,2)</f>
        <v>0.05</v>
      </c>
    </row>
    <row r="5" spans="3:7" x14ac:dyDescent="0.3">
      <c r="C5" s="3">
        <v>44563</v>
      </c>
      <c r="F5">
        <f>E5-D5+F4</f>
        <v>1000</v>
      </c>
      <c r="G5">
        <f t="shared" ref="G5:G34" si="0">ROUND(F5*$G$2/365*1,2)</f>
        <v>0.05</v>
      </c>
    </row>
    <row r="6" spans="3:7" x14ac:dyDescent="0.3">
      <c r="C6" s="3">
        <v>44564</v>
      </c>
      <c r="F6">
        <f t="shared" ref="F6:F34" si="1">E6-D6+F5</f>
        <v>1000</v>
      </c>
      <c r="G6">
        <f t="shared" si="0"/>
        <v>0.05</v>
      </c>
    </row>
    <row r="7" spans="3:7" x14ac:dyDescent="0.3">
      <c r="C7" s="3">
        <v>44565</v>
      </c>
      <c r="D7">
        <v>40</v>
      </c>
      <c r="F7">
        <f t="shared" si="1"/>
        <v>960</v>
      </c>
      <c r="G7">
        <f t="shared" si="0"/>
        <v>0.05</v>
      </c>
    </row>
    <row r="8" spans="3:7" x14ac:dyDescent="0.3">
      <c r="C8" s="3">
        <v>44566</v>
      </c>
      <c r="F8">
        <f t="shared" si="1"/>
        <v>960</v>
      </c>
      <c r="G8">
        <f t="shared" si="0"/>
        <v>0.05</v>
      </c>
    </row>
    <row r="9" spans="3:7" x14ac:dyDescent="0.3">
      <c r="C9" s="3">
        <v>44567</v>
      </c>
      <c r="E9">
        <v>500</v>
      </c>
      <c r="F9">
        <f t="shared" si="1"/>
        <v>1460</v>
      </c>
      <c r="G9">
        <f t="shared" si="0"/>
        <v>0.08</v>
      </c>
    </row>
    <row r="10" spans="3:7" x14ac:dyDescent="0.3">
      <c r="C10" s="3">
        <v>44568</v>
      </c>
      <c r="F10">
        <f t="shared" si="1"/>
        <v>1460</v>
      </c>
      <c r="G10">
        <f t="shared" si="0"/>
        <v>0.08</v>
      </c>
    </row>
    <row r="11" spans="3:7" x14ac:dyDescent="0.3">
      <c r="C11" s="3">
        <v>44569</v>
      </c>
      <c r="F11">
        <f t="shared" si="1"/>
        <v>1460</v>
      </c>
      <c r="G11">
        <f t="shared" si="0"/>
        <v>0.08</v>
      </c>
    </row>
    <row r="12" spans="3:7" x14ac:dyDescent="0.3">
      <c r="C12" s="3">
        <v>44570</v>
      </c>
      <c r="F12">
        <f t="shared" si="1"/>
        <v>1460</v>
      </c>
      <c r="G12">
        <f t="shared" si="0"/>
        <v>0.08</v>
      </c>
    </row>
    <row r="13" spans="3:7" x14ac:dyDescent="0.3">
      <c r="C13" s="3">
        <v>44571</v>
      </c>
      <c r="F13">
        <f t="shared" si="1"/>
        <v>1460</v>
      </c>
      <c r="G13">
        <f t="shared" si="0"/>
        <v>0.08</v>
      </c>
    </row>
    <row r="14" spans="3:7" x14ac:dyDescent="0.3">
      <c r="C14" s="3">
        <v>44572</v>
      </c>
      <c r="F14">
        <f t="shared" si="1"/>
        <v>1460</v>
      </c>
      <c r="G14">
        <f t="shared" si="0"/>
        <v>0.08</v>
      </c>
    </row>
    <row r="15" spans="3:7" x14ac:dyDescent="0.3">
      <c r="C15" s="3">
        <v>44573</v>
      </c>
      <c r="D15">
        <v>600</v>
      </c>
      <c r="F15">
        <f t="shared" si="1"/>
        <v>860</v>
      </c>
      <c r="G15">
        <f t="shared" si="0"/>
        <v>0.05</v>
      </c>
    </row>
    <row r="16" spans="3:7" x14ac:dyDescent="0.3">
      <c r="C16" s="3">
        <v>44574</v>
      </c>
      <c r="F16">
        <f t="shared" si="1"/>
        <v>860</v>
      </c>
      <c r="G16">
        <f t="shared" si="0"/>
        <v>0.05</v>
      </c>
    </row>
    <row r="17" spans="3:7" x14ac:dyDescent="0.3">
      <c r="C17" s="3">
        <v>44575</v>
      </c>
      <c r="F17">
        <f t="shared" si="1"/>
        <v>860</v>
      </c>
      <c r="G17">
        <f t="shared" si="0"/>
        <v>0.05</v>
      </c>
    </row>
    <row r="18" spans="3:7" x14ac:dyDescent="0.3">
      <c r="C18" s="3">
        <v>44576</v>
      </c>
      <c r="F18">
        <f t="shared" si="1"/>
        <v>860</v>
      </c>
      <c r="G18">
        <f t="shared" si="0"/>
        <v>0.05</v>
      </c>
    </row>
    <row r="19" spans="3:7" x14ac:dyDescent="0.3">
      <c r="C19" s="3">
        <v>44577</v>
      </c>
      <c r="F19">
        <f t="shared" si="1"/>
        <v>860</v>
      </c>
      <c r="G19">
        <f t="shared" si="0"/>
        <v>0.05</v>
      </c>
    </row>
    <row r="20" spans="3:7" x14ac:dyDescent="0.3">
      <c r="C20" s="3">
        <v>44578</v>
      </c>
      <c r="E20">
        <v>1000</v>
      </c>
      <c r="F20">
        <f t="shared" si="1"/>
        <v>1860</v>
      </c>
      <c r="G20">
        <f t="shared" si="0"/>
        <v>0.1</v>
      </c>
    </row>
    <row r="21" spans="3:7" x14ac:dyDescent="0.3">
      <c r="C21" s="3">
        <v>44579</v>
      </c>
      <c r="F21">
        <f t="shared" si="1"/>
        <v>1860</v>
      </c>
      <c r="G21">
        <f t="shared" si="0"/>
        <v>0.1</v>
      </c>
    </row>
    <row r="22" spans="3:7" x14ac:dyDescent="0.3">
      <c r="C22" s="3">
        <v>44580</v>
      </c>
      <c r="F22">
        <f t="shared" si="1"/>
        <v>1860</v>
      </c>
      <c r="G22">
        <f t="shared" si="0"/>
        <v>0.1</v>
      </c>
    </row>
    <row r="23" spans="3:7" x14ac:dyDescent="0.3">
      <c r="C23" s="3">
        <v>44581</v>
      </c>
      <c r="F23">
        <f t="shared" si="1"/>
        <v>1860</v>
      </c>
      <c r="G23">
        <f t="shared" si="0"/>
        <v>0.1</v>
      </c>
    </row>
    <row r="24" spans="3:7" x14ac:dyDescent="0.3">
      <c r="C24" s="3">
        <v>44582</v>
      </c>
      <c r="F24">
        <f t="shared" si="1"/>
        <v>1860</v>
      </c>
      <c r="G24">
        <f t="shared" si="0"/>
        <v>0.1</v>
      </c>
    </row>
    <row r="25" spans="3:7" x14ac:dyDescent="0.3">
      <c r="C25" s="3">
        <v>44583</v>
      </c>
      <c r="E25">
        <v>2000</v>
      </c>
      <c r="F25">
        <f t="shared" si="1"/>
        <v>3860</v>
      </c>
      <c r="G25">
        <f t="shared" si="0"/>
        <v>0.21</v>
      </c>
    </row>
    <row r="26" spans="3:7" x14ac:dyDescent="0.3">
      <c r="C26" s="3">
        <v>44584</v>
      </c>
      <c r="F26">
        <f t="shared" si="1"/>
        <v>3860</v>
      </c>
      <c r="G26">
        <f t="shared" si="0"/>
        <v>0.21</v>
      </c>
    </row>
    <row r="27" spans="3:7" x14ac:dyDescent="0.3">
      <c r="C27" s="3">
        <v>44585</v>
      </c>
      <c r="F27">
        <f t="shared" si="1"/>
        <v>3860</v>
      </c>
      <c r="G27">
        <f t="shared" si="0"/>
        <v>0.21</v>
      </c>
    </row>
    <row r="28" spans="3:7" x14ac:dyDescent="0.3">
      <c r="C28" s="3">
        <v>44586</v>
      </c>
      <c r="F28">
        <f t="shared" si="1"/>
        <v>3860</v>
      </c>
      <c r="G28">
        <f t="shared" si="0"/>
        <v>0.21</v>
      </c>
    </row>
    <row r="29" spans="3:7" x14ac:dyDescent="0.3">
      <c r="C29" s="3">
        <v>44587</v>
      </c>
      <c r="F29">
        <f t="shared" si="1"/>
        <v>3860</v>
      </c>
      <c r="G29">
        <f t="shared" si="0"/>
        <v>0.21</v>
      </c>
    </row>
    <row r="30" spans="3:7" x14ac:dyDescent="0.3">
      <c r="C30" s="3">
        <v>44588</v>
      </c>
      <c r="D30">
        <v>1000</v>
      </c>
      <c r="F30">
        <f t="shared" si="1"/>
        <v>2860</v>
      </c>
      <c r="G30">
        <f t="shared" si="0"/>
        <v>0.16</v>
      </c>
    </row>
    <row r="31" spans="3:7" x14ac:dyDescent="0.3">
      <c r="C31" s="3">
        <v>44589</v>
      </c>
      <c r="F31">
        <f t="shared" si="1"/>
        <v>2860</v>
      </c>
      <c r="G31">
        <f t="shared" si="0"/>
        <v>0.16</v>
      </c>
    </row>
    <row r="32" spans="3:7" x14ac:dyDescent="0.3">
      <c r="C32" s="3">
        <v>44590</v>
      </c>
      <c r="F32">
        <f t="shared" si="1"/>
        <v>2860</v>
      </c>
      <c r="G32">
        <f t="shared" si="0"/>
        <v>0.16</v>
      </c>
    </row>
    <row r="33" spans="3:8" x14ac:dyDescent="0.3">
      <c r="C33" s="3">
        <v>44591</v>
      </c>
      <c r="F33">
        <f t="shared" si="1"/>
        <v>2860</v>
      </c>
      <c r="G33">
        <f t="shared" si="0"/>
        <v>0.16</v>
      </c>
    </row>
    <row r="34" spans="3:8" x14ac:dyDescent="0.3">
      <c r="C34" s="3">
        <v>44592</v>
      </c>
      <c r="F34">
        <f t="shared" si="1"/>
        <v>2860</v>
      </c>
      <c r="G34">
        <f t="shared" si="0"/>
        <v>0.16</v>
      </c>
    </row>
    <row r="36" spans="3:8" x14ac:dyDescent="0.3">
      <c r="F36" t="s">
        <v>44</v>
      </c>
      <c r="G36">
        <f>SUM(G4:G34)</f>
        <v>3.3300000000000014</v>
      </c>
      <c r="H36" t="s">
        <v>45</v>
      </c>
    </row>
    <row r="37" spans="3:8" x14ac:dyDescent="0.3">
      <c r="E37" t="s">
        <v>46</v>
      </c>
      <c r="F37">
        <f>AVERAGE($F$4:$F$34)</f>
        <v>1963.8709677419354</v>
      </c>
      <c r="G37">
        <f>ROUND(F37*$G$2/365*31,2)</f>
        <v>3.34</v>
      </c>
    </row>
    <row r="38" spans="3:8" x14ac:dyDescent="0.3">
      <c r="E38" t="s">
        <v>47</v>
      </c>
      <c r="F38" s="9">
        <f>MAX($F$4:$F$34)</f>
        <v>3860</v>
      </c>
      <c r="G38">
        <f>ROUND(F38*$G$2/365*31,2)</f>
        <v>6.56</v>
      </c>
    </row>
    <row r="39" spans="3:8" x14ac:dyDescent="0.3">
      <c r="E39" t="s">
        <v>48</v>
      </c>
      <c r="F39" s="9">
        <f>MIN($F$4:$F$34)</f>
        <v>860</v>
      </c>
      <c r="G39">
        <f>ROUND(F39*$G$2/365*31,2)</f>
        <v>1.46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De León</dc:creator>
  <cp:lastModifiedBy>Jonathan De León</cp:lastModifiedBy>
  <dcterms:created xsi:type="dcterms:W3CDTF">2023-04-18T17:01:57Z</dcterms:created>
  <dcterms:modified xsi:type="dcterms:W3CDTF">2023-04-20T21:05:45Z</dcterms:modified>
</cp:coreProperties>
</file>