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llege Career\Pitt Junior Year\Spring Semester 2020-21\INFSCI 10\Spreadsheet\"/>
    </mc:Choice>
  </mc:AlternateContent>
  <xr:revisionPtr revIDLastSave="0" documentId="13_ncr:1_{3621E938-BA74-4222-9C99-A6CC4F7937F2}" xr6:coauthVersionLast="46" xr6:coauthVersionMax="46" xr10:uidLastSave="{00000000-0000-0000-0000-000000000000}"/>
  <bookViews>
    <workbookView xWindow="19725" yWindow="210" windowWidth="17805" windowHeight="14415" xr2:uid="{512C5C3C-592D-42AD-B385-D1F82B67DB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1" l="1"/>
  <c r="K14" i="1"/>
  <c r="J14" i="1"/>
  <c r="I14" i="1"/>
  <c r="H14" i="1"/>
  <c r="G14" i="1"/>
  <c r="H28" i="1"/>
  <c r="I28" i="1"/>
  <c r="J28" i="1"/>
  <c r="G28" i="1"/>
  <c r="H27" i="1"/>
  <c r="I27" i="1"/>
  <c r="J27" i="1"/>
  <c r="H26" i="1"/>
  <c r="I26" i="1"/>
  <c r="J26" i="1"/>
  <c r="G27" i="1"/>
  <c r="G26" i="1"/>
  <c r="H25" i="1"/>
  <c r="I25" i="1"/>
  <c r="J25" i="1"/>
  <c r="G25" i="1"/>
  <c r="G18" i="1"/>
  <c r="H21" i="1"/>
  <c r="I21" i="1"/>
  <c r="J21" i="1"/>
  <c r="G21" i="1"/>
  <c r="H20" i="1"/>
  <c r="I20" i="1"/>
  <c r="J20" i="1"/>
  <c r="G20" i="1"/>
  <c r="H19" i="1"/>
  <c r="I19" i="1"/>
  <c r="J19" i="1"/>
  <c r="G19" i="1"/>
  <c r="H18" i="1"/>
  <c r="I18" i="1"/>
  <c r="J18" i="1"/>
  <c r="C23" i="1"/>
  <c r="C24" i="1"/>
  <c r="D24" i="1"/>
  <c r="D23" i="1"/>
  <c r="D22" i="1"/>
  <c r="D21" i="1"/>
  <c r="C21" i="1"/>
  <c r="C22" i="1"/>
  <c r="B24" i="1"/>
  <c r="B23" i="1"/>
  <c r="B22" i="1"/>
  <c r="B21" i="1"/>
  <c r="D14" i="1"/>
  <c r="D13" i="1"/>
  <c r="D11" i="1"/>
  <c r="D12" i="1"/>
  <c r="D25" i="1" l="1"/>
  <c r="D15" i="1"/>
  <c r="D16" i="1" s="1"/>
</calcChain>
</file>

<file path=xl/sharedStrings.xml><?xml version="1.0" encoding="utf-8"?>
<sst xmlns="http://schemas.openxmlformats.org/spreadsheetml/2006/main" count="59" uniqueCount="39">
  <si>
    <t>Stocks</t>
  </si>
  <si>
    <t xml:space="preserve">Stock </t>
  </si>
  <si>
    <t xml:space="preserve">Price per Share </t>
  </si>
  <si>
    <t xml:space="preserve">MSFT </t>
  </si>
  <si>
    <t>AAPL</t>
  </si>
  <si>
    <t>DIS</t>
  </si>
  <si>
    <t xml:space="preserve">Total from Start: </t>
  </si>
  <si>
    <t>SpreadSheet Assigment by Jonathan Azcona</t>
  </si>
  <si>
    <t>AMD</t>
  </si>
  <si>
    <t># of Shares</t>
  </si>
  <si>
    <t>Value Total:</t>
  </si>
  <si>
    <t>Value</t>
  </si>
  <si>
    <t>-</t>
  </si>
  <si>
    <t>Dates</t>
  </si>
  <si>
    <t>Stock</t>
  </si>
  <si>
    <t>MSFT</t>
  </si>
  <si>
    <t>Closing Day Prices</t>
  </si>
  <si>
    <r>
      <t xml:space="preserve">Absolute reference to </t>
    </r>
    <r>
      <rPr>
        <b/>
        <sz val="11"/>
        <color theme="1"/>
        <rFont val="Calibri"/>
        <family val="2"/>
        <scheme val="minor"/>
      </rPr>
      <t xml:space="preserve">C12 </t>
    </r>
    <r>
      <rPr>
        <sz val="11"/>
        <color theme="1"/>
        <rFont val="Calibri"/>
        <family val="2"/>
        <scheme val="minor"/>
      </rPr>
      <t xml:space="preserve">in cell </t>
    </r>
    <r>
      <rPr>
        <b/>
        <sz val="11"/>
        <color theme="1"/>
        <rFont val="Calibri"/>
        <family val="2"/>
        <scheme val="minor"/>
      </rPr>
      <t>D12</t>
    </r>
  </si>
  <si>
    <t>Comments:</t>
  </si>
  <si>
    <t>Gains/Loss</t>
  </si>
  <si>
    <t>Gains/Loss Table</t>
  </si>
  <si>
    <t>APPL</t>
  </si>
  <si>
    <t>Sell Date: 5/1/2014</t>
  </si>
  <si>
    <t>Price per Share</t>
  </si>
  <si>
    <t>Difference</t>
  </si>
  <si>
    <t>Total Difference:</t>
  </si>
  <si>
    <t>Profit</t>
  </si>
  <si>
    <t>Starting Point</t>
  </si>
  <si>
    <t>After Sell:</t>
  </si>
  <si>
    <t>Total Value in Account:</t>
  </si>
  <si>
    <t>Percent Change</t>
  </si>
  <si>
    <t>Stock Name</t>
  </si>
  <si>
    <t>4/1/10 to 4/1/11</t>
  </si>
  <si>
    <t>4/1/11 to 5/1/12</t>
  </si>
  <si>
    <t>5/1/12 to 5/1/13</t>
  </si>
  <si>
    <t>5/1/13 to 5/1/14</t>
  </si>
  <si>
    <t>Cash Change</t>
  </si>
  <si>
    <r>
      <t>Relative reference in</t>
    </r>
    <r>
      <rPr>
        <b/>
        <sz val="11"/>
        <color theme="1"/>
        <rFont val="Calibri"/>
        <family val="2"/>
        <scheme val="minor"/>
      </rPr>
      <t xml:space="preserve"> B29, D11, D21:D24, G14:K14</t>
    </r>
  </si>
  <si>
    <t>Created by: Jonathan Azcona 4/2/21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</si>
</sst>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8">
    <xf numFmtId="0" fontId="0" fillId="0" borderId="0" xfId="0"/>
    <xf numFmtId="0" fontId="2" fillId="5" borderId="2" xfId="0" applyFont="1" applyFill="1" applyBorder="1" applyAlignment="1">
      <alignment horizontal="center"/>
    </xf>
    <xf numFmtId="0" fontId="0" fillId="5" borderId="2" xfId="0" applyFill="1" applyBorder="1"/>
    <xf numFmtId="0" fontId="1" fillId="2" borderId="2" xfId="1" applyBorder="1"/>
    <xf numFmtId="0" fontId="1" fillId="2" borderId="2" xfId="1" applyBorder="1" applyAlignment="1">
      <alignment horizontal="center"/>
    </xf>
    <xf numFmtId="0" fontId="2" fillId="5" borderId="2" xfId="0" applyFont="1" applyFill="1" applyBorder="1"/>
    <xf numFmtId="164" fontId="1" fillId="6" borderId="2" xfId="2" applyNumberFormat="1" applyFill="1" applyBorder="1"/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14" fontId="2" fillId="4" borderId="2" xfId="0" applyNumberFormat="1" applyFont="1" applyFill="1" applyBorder="1" applyAlignment="1">
      <alignment horizontal="center"/>
    </xf>
    <xf numFmtId="164" fontId="1" fillId="2" borderId="2" xfId="1" applyNumberFormat="1" applyBorder="1" applyAlignment="1">
      <alignment horizontal="center"/>
    </xf>
    <xf numFmtId="164" fontId="1" fillId="2" borderId="2" xfId="1" applyNumberFormat="1" applyBorder="1"/>
    <xf numFmtId="164" fontId="1" fillId="6" borderId="2" xfId="2" applyNumberFormat="1" applyFill="1" applyBorder="1" applyAlignment="1">
      <alignment horizontal="center"/>
    </xf>
    <xf numFmtId="164" fontId="2" fillId="5" borderId="2" xfId="0" applyNumberFormat="1" applyFont="1" applyFill="1" applyBorder="1" applyAlignment="1">
      <alignment horizontal="center"/>
    </xf>
    <xf numFmtId="0" fontId="1" fillId="6" borderId="2" xfId="2" applyNumberFormat="1" applyFill="1" applyBorder="1"/>
    <xf numFmtId="0" fontId="2" fillId="4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/>
    <xf numFmtId="0" fontId="2" fillId="0" borderId="0" xfId="0" applyFont="1" applyAlignment="1">
      <alignment horizontal="center"/>
    </xf>
    <xf numFmtId="0" fontId="2" fillId="7" borderId="2" xfId="0" applyFont="1" applyFill="1" applyBorder="1" applyAlignment="1">
      <alignment horizontal="center"/>
    </xf>
    <xf numFmtId="9" fontId="1" fillId="2" borderId="2" xfId="1" applyNumberFormat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</cellXfs>
  <cellStyles count="3">
    <cellStyle name="40% - Accent2" xfId="1" builtinId="35"/>
    <cellStyle name="60% - Accent2" xfId="2" builtinId="3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Closing</a:t>
            </a:r>
            <a:r>
              <a:rPr lang="en-US" baseline="0"/>
              <a:t> Day Prices by Year</a:t>
            </a:r>
          </a:p>
        </c:rich>
      </c:tx>
      <c:layout>
        <c:manualLayout>
          <c:xMode val="edge"/>
          <c:yMode val="edge"/>
          <c:x val="0.14388117764349223"/>
          <c:y val="1.668752388155484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Sheet1!$F$10</c:f>
              <c:strCache>
                <c:ptCount val="1"/>
                <c:pt idx="0">
                  <c:v>MSFT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Sheet1!$G$8:$K$8</c:f>
              <c:numCache>
                <c:formatCode>m/d/yyyy</c:formatCode>
                <c:ptCount val="5"/>
                <c:pt idx="0">
                  <c:v>40269</c:v>
                </c:pt>
                <c:pt idx="1">
                  <c:v>40634</c:v>
                </c:pt>
                <c:pt idx="2">
                  <c:v>41030</c:v>
                </c:pt>
                <c:pt idx="3">
                  <c:v>41395</c:v>
                </c:pt>
                <c:pt idx="4">
                  <c:v>41760</c:v>
                </c:pt>
              </c:numCache>
            </c:numRef>
          </c:cat>
          <c:val>
            <c:numRef>
              <c:f>Sheet1!$G$10:$K$10</c:f>
              <c:numCache>
                <c:formatCode>"$"#,##0.00</c:formatCode>
                <c:ptCount val="5"/>
                <c:pt idx="0">
                  <c:v>29.16</c:v>
                </c:pt>
                <c:pt idx="1">
                  <c:v>25.48</c:v>
                </c:pt>
                <c:pt idx="2">
                  <c:v>32.01</c:v>
                </c:pt>
                <c:pt idx="3">
                  <c:v>32.72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F5A-4DF2-9FCE-9035F68BFFB3}"/>
            </c:ext>
          </c:extLst>
        </c:ser>
        <c:ser>
          <c:idx val="2"/>
          <c:order val="2"/>
          <c:tx>
            <c:strRef>
              <c:f>Sheet1!$F$11</c:f>
              <c:strCache>
                <c:ptCount val="1"/>
                <c:pt idx="0">
                  <c:v>AAPL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Sheet1!$G$8:$K$8</c:f>
              <c:numCache>
                <c:formatCode>m/d/yyyy</c:formatCode>
                <c:ptCount val="5"/>
                <c:pt idx="0">
                  <c:v>40269</c:v>
                </c:pt>
                <c:pt idx="1">
                  <c:v>40634</c:v>
                </c:pt>
                <c:pt idx="2">
                  <c:v>41030</c:v>
                </c:pt>
                <c:pt idx="3">
                  <c:v>41395</c:v>
                </c:pt>
                <c:pt idx="4">
                  <c:v>41760</c:v>
                </c:pt>
              </c:numCache>
            </c:numRef>
          </c:cat>
          <c:val>
            <c:numRef>
              <c:f>Sheet1!$G$11:$K$11</c:f>
              <c:numCache>
                <c:formatCode>"$"#,##0.00</c:formatCode>
                <c:ptCount val="5"/>
                <c:pt idx="0">
                  <c:v>235.97</c:v>
                </c:pt>
                <c:pt idx="1">
                  <c:v>344.56</c:v>
                </c:pt>
                <c:pt idx="2">
                  <c:v>582.13</c:v>
                </c:pt>
                <c:pt idx="3">
                  <c:v>439.29</c:v>
                </c:pt>
                <c:pt idx="4">
                  <c:v>591.48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F5A-4DF2-9FCE-9035F68BFFB3}"/>
            </c:ext>
          </c:extLst>
        </c:ser>
        <c:ser>
          <c:idx val="3"/>
          <c:order val="3"/>
          <c:tx>
            <c:strRef>
              <c:f>Sheet1!$F$12</c:f>
              <c:strCache>
                <c:ptCount val="1"/>
                <c:pt idx="0">
                  <c:v>AMD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Sheet1!$G$8:$K$8</c:f>
              <c:numCache>
                <c:formatCode>m/d/yyyy</c:formatCode>
                <c:ptCount val="5"/>
                <c:pt idx="0">
                  <c:v>40269</c:v>
                </c:pt>
                <c:pt idx="1">
                  <c:v>40634</c:v>
                </c:pt>
                <c:pt idx="2">
                  <c:v>41030</c:v>
                </c:pt>
                <c:pt idx="3">
                  <c:v>41395</c:v>
                </c:pt>
                <c:pt idx="4">
                  <c:v>41760</c:v>
                </c:pt>
              </c:numCache>
            </c:numRef>
          </c:cat>
          <c:val>
            <c:numRef>
              <c:f>Sheet1!$G$12:$K$12</c:f>
              <c:numCache>
                <c:formatCode>"$"#,##0.00</c:formatCode>
                <c:ptCount val="5"/>
                <c:pt idx="0">
                  <c:v>9.3699999999999992</c:v>
                </c:pt>
                <c:pt idx="1">
                  <c:v>8.36</c:v>
                </c:pt>
                <c:pt idx="2">
                  <c:v>7.59</c:v>
                </c:pt>
                <c:pt idx="3">
                  <c:v>3.22</c:v>
                </c:pt>
                <c:pt idx="4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F5A-4DF2-9FCE-9035F68BFFB3}"/>
            </c:ext>
          </c:extLst>
        </c:ser>
        <c:ser>
          <c:idx val="4"/>
          <c:order val="4"/>
          <c:tx>
            <c:strRef>
              <c:f>Sheet1!$F$13</c:f>
              <c:strCache>
                <c:ptCount val="1"/>
                <c:pt idx="0">
                  <c:v>DIS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Sheet1!$G$8:$K$8</c:f>
              <c:numCache>
                <c:formatCode>m/d/yyyy</c:formatCode>
                <c:ptCount val="5"/>
                <c:pt idx="0">
                  <c:v>40269</c:v>
                </c:pt>
                <c:pt idx="1">
                  <c:v>40634</c:v>
                </c:pt>
                <c:pt idx="2">
                  <c:v>41030</c:v>
                </c:pt>
                <c:pt idx="3">
                  <c:v>41395</c:v>
                </c:pt>
                <c:pt idx="4">
                  <c:v>41760</c:v>
                </c:pt>
              </c:numCache>
            </c:numRef>
          </c:cat>
          <c:val>
            <c:numRef>
              <c:f>Sheet1!$G$13:$K$13</c:f>
              <c:numCache>
                <c:formatCode>"$"#,##0.00</c:formatCode>
                <c:ptCount val="5"/>
                <c:pt idx="0">
                  <c:v>35.549999999999997</c:v>
                </c:pt>
                <c:pt idx="1">
                  <c:v>42.85</c:v>
                </c:pt>
                <c:pt idx="2">
                  <c:v>43.79</c:v>
                </c:pt>
                <c:pt idx="3">
                  <c:v>63.21</c:v>
                </c:pt>
                <c:pt idx="4">
                  <c:v>79.56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F5A-4DF2-9FCE-9035F68BF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219928"/>
        <c:axId val="8242205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Sheet1!$F$9</c15:sqref>
                        </c15:formulaRef>
                      </c:ext>
                    </c:extLst>
                    <c:strCache>
                      <c:ptCount val="1"/>
                      <c:pt idx="0">
                        <c:v>Stock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Sheet1!$G$8:$K$8</c15:sqref>
                        </c15:formulaRef>
                      </c:ext>
                    </c:extLst>
                    <c:numCache>
                      <c:formatCode>m/d/yyyy</c:formatCode>
                      <c:ptCount val="5"/>
                      <c:pt idx="0">
                        <c:v>40269</c:v>
                      </c:pt>
                      <c:pt idx="1">
                        <c:v>40634</c:v>
                      </c:pt>
                      <c:pt idx="2">
                        <c:v>41030</c:v>
                      </c:pt>
                      <c:pt idx="3">
                        <c:v>41395</c:v>
                      </c:pt>
                      <c:pt idx="4">
                        <c:v>41760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Sheet1!$G$9:$K$9</c15:sqref>
                        </c15:formulaRef>
                      </c:ext>
                    </c:extLst>
                    <c:numCache>
                      <c:formatCode>"$"#,##0.00</c:formatCode>
                      <c:ptCount val="5"/>
                      <c:pt idx="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F5A-4DF2-9FCE-9035F68BFFB3}"/>
                  </c:ext>
                </c:extLst>
              </c15:ser>
            </c15:filteredLineSeries>
          </c:ext>
        </c:extLst>
      </c:lineChart>
      <c:dateAx>
        <c:axId val="8242199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220584"/>
        <c:crosses val="autoZero"/>
        <c:auto val="1"/>
        <c:lblOffset val="100"/>
        <c:baseTimeUnit val="years"/>
      </c:dateAx>
      <c:valAx>
        <c:axId val="8242205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219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9720677938513502"/>
          <c:y val="3.3375047763109691E-2"/>
          <c:w val="0.3839659173038153"/>
          <c:h val="5.63207872937251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Stock</a:t>
            </a:r>
            <a:r>
              <a:rPr lang="en-US" baseline="0"/>
              <a:t> Value on Sell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0EE-45E5-B12E-2B82F22CFF3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0EE-45E5-B12E-2B82F22CFF3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0EE-45E5-B12E-2B82F22CFF3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0EE-45E5-B12E-2B82F22CFF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Sheet1!$F$10:$F$13</c:f>
              <c:strCache>
                <c:ptCount val="4"/>
                <c:pt idx="0">
                  <c:v>MSFT</c:v>
                </c:pt>
                <c:pt idx="1">
                  <c:v>AAPL</c:v>
                </c:pt>
                <c:pt idx="2">
                  <c:v>AMD</c:v>
                </c:pt>
                <c:pt idx="3">
                  <c:v>DIS</c:v>
                </c:pt>
              </c:strCache>
            </c:strRef>
          </c:cat>
          <c:val>
            <c:numRef>
              <c:f>Sheet1!$K$10:$K$13</c:f>
              <c:numCache>
                <c:formatCode>"$"#,##0.00</c:formatCode>
                <c:ptCount val="4"/>
                <c:pt idx="0">
                  <c:v>40</c:v>
                </c:pt>
                <c:pt idx="1">
                  <c:v>591.48</c:v>
                </c:pt>
                <c:pt idx="2">
                  <c:v>4.2</c:v>
                </c:pt>
                <c:pt idx="3">
                  <c:v>79.56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5-4586-B132-B59C93D8F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Change over Time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Sheet1!$G$23:$G$24</c:f>
              <c:strCache>
                <c:ptCount val="2"/>
                <c:pt idx="0">
                  <c:v>Cash Change</c:v>
                </c:pt>
                <c:pt idx="1">
                  <c:v>4/1/10 to 4/1/11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Sheet1!$F$25:$F$28</c:f>
              <c:strCache>
                <c:ptCount val="4"/>
                <c:pt idx="0">
                  <c:v>MSFT</c:v>
                </c:pt>
                <c:pt idx="1">
                  <c:v>APPL</c:v>
                </c:pt>
                <c:pt idx="2">
                  <c:v>AMD</c:v>
                </c:pt>
                <c:pt idx="3">
                  <c:v>DIS</c:v>
                </c:pt>
              </c:strCache>
            </c:strRef>
          </c:cat>
          <c:val>
            <c:numRef>
              <c:f>Sheet1!$G$25:$G$28</c:f>
              <c:numCache>
                <c:formatCode>"$"#,##0.00</c:formatCode>
                <c:ptCount val="4"/>
                <c:pt idx="0">
                  <c:v>-3.6799999999999997</c:v>
                </c:pt>
                <c:pt idx="1">
                  <c:v>108.59</c:v>
                </c:pt>
                <c:pt idx="2">
                  <c:v>-1.0099999999999998</c:v>
                </c:pt>
                <c:pt idx="3">
                  <c:v>7.3000000000000043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E-4984-9B0E-27B0219C2988}"/>
            </c:ext>
          </c:extLst>
        </c:ser>
        <c:ser>
          <c:idx val="1"/>
          <c:order val="1"/>
          <c:tx>
            <c:strRef>
              <c:f>Sheet1!$H$23:$H$24</c:f>
              <c:strCache>
                <c:ptCount val="2"/>
                <c:pt idx="0">
                  <c:v>Cash Change</c:v>
                </c:pt>
                <c:pt idx="1">
                  <c:v>4/1/11 to 5/1/12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Sheet1!$F$25:$F$28</c:f>
              <c:strCache>
                <c:ptCount val="4"/>
                <c:pt idx="0">
                  <c:v>MSFT</c:v>
                </c:pt>
                <c:pt idx="1">
                  <c:v>APPL</c:v>
                </c:pt>
                <c:pt idx="2">
                  <c:v>AMD</c:v>
                </c:pt>
                <c:pt idx="3">
                  <c:v>DIS</c:v>
                </c:pt>
              </c:strCache>
            </c:strRef>
          </c:cat>
          <c:val>
            <c:numRef>
              <c:f>Sheet1!$H$25:$H$28</c:f>
              <c:numCache>
                <c:formatCode>"$"#,##0.00</c:formatCode>
                <c:ptCount val="4"/>
                <c:pt idx="0">
                  <c:v>6.5299999999999976</c:v>
                </c:pt>
                <c:pt idx="1">
                  <c:v>237.57</c:v>
                </c:pt>
                <c:pt idx="2">
                  <c:v>-0.76999999999999957</c:v>
                </c:pt>
                <c:pt idx="3">
                  <c:v>0.93999999999999773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BE-4984-9B0E-27B0219C2988}"/>
            </c:ext>
          </c:extLst>
        </c:ser>
        <c:ser>
          <c:idx val="2"/>
          <c:order val="2"/>
          <c:tx>
            <c:strRef>
              <c:f>Sheet1!$I$23:$I$24</c:f>
              <c:strCache>
                <c:ptCount val="2"/>
                <c:pt idx="0">
                  <c:v>Cash Change</c:v>
                </c:pt>
                <c:pt idx="1">
                  <c:v>5/1/12 to 5/1/13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Sheet1!$F$25:$F$28</c:f>
              <c:strCache>
                <c:ptCount val="4"/>
                <c:pt idx="0">
                  <c:v>MSFT</c:v>
                </c:pt>
                <c:pt idx="1">
                  <c:v>APPL</c:v>
                </c:pt>
                <c:pt idx="2">
                  <c:v>AMD</c:v>
                </c:pt>
                <c:pt idx="3">
                  <c:v>DIS</c:v>
                </c:pt>
              </c:strCache>
            </c:strRef>
          </c:cat>
          <c:val>
            <c:numRef>
              <c:f>Sheet1!$I$25:$I$28</c:f>
              <c:numCache>
                <c:formatCode>"$"#,##0.00</c:formatCode>
                <c:ptCount val="4"/>
                <c:pt idx="0">
                  <c:v>0.71000000000000085</c:v>
                </c:pt>
                <c:pt idx="1">
                  <c:v>-142.83999999999997</c:v>
                </c:pt>
                <c:pt idx="2">
                  <c:v>-4.3699999999999992</c:v>
                </c:pt>
                <c:pt idx="3">
                  <c:v>19.420000000000002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BE-4984-9B0E-27B0219C2988}"/>
            </c:ext>
          </c:extLst>
        </c:ser>
        <c:ser>
          <c:idx val="3"/>
          <c:order val="3"/>
          <c:tx>
            <c:strRef>
              <c:f>Sheet1!$J$23:$J$24</c:f>
              <c:strCache>
                <c:ptCount val="2"/>
                <c:pt idx="0">
                  <c:v>Cash Change</c:v>
                </c:pt>
                <c:pt idx="1">
                  <c:v>5/1/13 to 5/1/14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Sheet1!$F$25:$F$28</c:f>
              <c:strCache>
                <c:ptCount val="4"/>
                <c:pt idx="0">
                  <c:v>MSFT</c:v>
                </c:pt>
                <c:pt idx="1">
                  <c:v>APPL</c:v>
                </c:pt>
                <c:pt idx="2">
                  <c:v>AMD</c:v>
                </c:pt>
                <c:pt idx="3">
                  <c:v>DIS</c:v>
                </c:pt>
              </c:strCache>
            </c:strRef>
          </c:cat>
          <c:val>
            <c:numRef>
              <c:f>Sheet1!$J$25:$J$28</c:f>
              <c:numCache>
                <c:formatCode>"$"#,##0.00</c:formatCode>
                <c:ptCount val="4"/>
                <c:pt idx="0">
                  <c:v>7.2800000000000011</c:v>
                </c:pt>
                <c:pt idx="1">
                  <c:v>152.19</c:v>
                </c:pt>
                <c:pt idx="2">
                  <c:v>0.98</c:v>
                </c:pt>
                <c:pt idx="3">
                  <c:v>16.350000000000001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BE-4984-9B0E-27B0219C2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48235208"/>
        <c:axId val="948234224"/>
      </c:barChart>
      <c:catAx>
        <c:axId val="9482352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34224"/>
        <c:crosses val="autoZero"/>
        <c:auto val="1"/>
        <c:lblAlgn val="ctr"/>
        <c:lblOffset val="100"/>
        <c:noMultiLvlLbl val="0"/>
      </c:catAx>
      <c:valAx>
        <c:axId val="9482342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3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228599</xdr:colOff>
      <xdr:row>30</xdr:row>
      <xdr:rowOff>147637</xdr:rowOff>
    </xdr:from>
    <xdr:to>
      <xdr:col>11</xdr:col>
      <xdr:colOff>409574</xdr:colOff>
      <xdr:row>50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DDECBC-2A99-4FDC-B741-B40CC0A35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123825</xdr:colOff>
      <xdr:row>30</xdr:row>
      <xdr:rowOff>33337</xdr:rowOff>
    </xdr:from>
    <xdr:to>
      <xdr:col>4</xdr:col>
      <xdr:colOff>0</xdr:colOff>
      <xdr:row>44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50B50A-D8F4-4FED-9176-C873CBDC8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170089</xdr:colOff>
      <xdr:row>45</xdr:row>
      <xdr:rowOff>104774</xdr:rowOff>
    </xdr:from>
    <xdr:to>
      <xdr:col>4</xdr:col>
      <xdr:colOff>47625</xdr:colOff>
      <xdr:row>59</xdr:row>
      <xdr:rowOff>180974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861F52C-BD96-4D74-9D0B-FB109E017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5167-EF79-41BD-BD1C-BF29AE914A2B}">
  <dimension ref="A1:K29"/>
  <sheetViews>
    <sheetView tabSelected="1" zoomScale="70" zoomScaleNormal="70" workbookViewId="0">
      <selection activeCell="F3" sqref="F3"/>
    </sheetView>
  </sheetViews>
  <sheetFormatPr defaultRowHeight="15" x14ac:dyDescent="0.25"/>
  <cols>
    <col min="1" max="1" width="20.5703125" customWidth="1"/>
    <col min="2" max="2" width="17.42578125" customWidth="1"/>
    <col min="3" max="3" width="16.140625" customWidth="1"/>
    <col min="4" max="4" width="16.28515625" customWidth="1"/>
    <col min="5" max="5" width="3.7109375" customWidth="1"/>
    <col min="6" max="6" width="30.5703125" customWidth="1"/>
    <col min="7" max="7" width="19.28515625" customWidth="1"/>
    <col min="8" max="8" width="17.28515625" customWidth="1"/>
    <col min="9" max="9" width="17" customWidth="1"/>
    <col min="10" max="10" width="20.85546875" customWidth="1"/>
    <col min="11" max="11" width="16.28515625" customWidth="1"/>
    <col min="12" max="12" width="15.5703125" customWidth="1"/>
  </cols>
  <sheetData>
    <row r="1" spans="1:11" x14ac:dyDescent="0.25">
      <c r="A1" s="22" t="s">
        <v>38</v>
      </c>
      <c r="B1" s="19"/>
      <c r="C1" s="19"/>
      <c r="D1" s="19"/>
    </row>
    <row r="2" spans="1:11" x14ac:dyDescent="0.25">
      <c r="A2" s="20" t="s">
        <v>18</v>
      </c>
      <c r="B2" s="20"/>
      <c r="C2" s="20"/>
      <c r="D2" s="20"/>
    </row>
    <row r="3" spans="1:11" x14ac:dyDescent="0.25">
      <c r="A3" s="20"/>
      <c r="B3" s="20"/>
      <c r="C3" s="20"/>
      <c r="D3" s="20"/>
    </row>
    <row r="4" spans="1:11" x14ac:dyDescent="0.25">
      <c r="A4" s="20"/>
      <c r="B4" s="20"/>
      <c r="C4" s="20"/>
      <c r="D4" s="20"/>
    </row>
    <row r="5" spans="1:11" x14ac:dyDescent="0.25">
      <c r="A5" s="19" t="s">
        <v>17</v>
      </c>
      <c r="B5" s="19"/>
      <c r="C5" s="19"/>
      <c r="D5" s="19"/>
    </row>
    <row r="6" spans="1:11" x14ac:dyDescent="0.25">
      <c r="A6" s="18" t="s">
        <v>37</v>
      </c>
      <c r="B6" s="18"/>
      <c r="C6" s="18"/>
      <c r="D6" s="18"/>
    </row>
    <row r="7" spans="1:11" x14ac:dyDescent="0.25">
      <c r="A7" s="8" t="s">
        <v>0</v>
      </c>
      <c r="B7" s="9"/>
      <c r="C7" s="9"/>
      <c r="D7" s="10"/>
      <c r="F7" s="17" t="s">
        <v>16</v>
      </c>
      <c r="G7" s="17"/>
      <c r="H7" s="17"/>
      <c r="I7" s="17"/>
      <c r="J7" s="17"/>
      <c r="K7" s="17"/>
    </row>
    <row r="8" spans="1:11" x14ac:dyDescent="0.25">
      <c r="A8" s="8" t="s">
        <v>7</v>
      </c>
      <c r="B8" s="9"/>
      <c r="C8" s="9"/>
      <c r="D8" s="10"/>
      <c r="F8" s="7" t="s">
        <v>13</v>
      </c>
      <c r="G8" s="11">
        <v>40269</v>
      </c>
      <c r="H8" s="11">
        <v>40634</v>
      </c>
      <c r="I8" s="11">
        <v>41030</v>
      </c>
      <c r="J8" s="11">
        <v>41395</v>
      </c>
      <c r="K8" s="11">
        <v>41760</v>
      </c>
    </row>
    <row r="9" spans="1:11" x14ac:dyDescent="0.25">
      <c r="A9" s="1" t="s">
        <v>1</v>
      </c>
      <c r="B9" s="1" t="s">
        <v>2</v>
      </c>
      <c r="C9" s="1" t="s">
        <v>9</v>
      </c>
      <c r="D9" s="1" t="s">
        <v>11</v>
      </c>
      <c r="F9" s="23" t="s">
        <v>14</v>
      </c>
      <c r="G9" s="12" t="s">
        <v>12</v>
      </c>
      <c r="H9" s="12"/>
      <c r="I9" s="12"/>
      <c r="J9" s="12"/>
      <c r="K9" s="12"/>
    </row>
    <row r="10" spans="1:11" x14ac:dyDescent="0.25">
      <c r="A10" s="5"/>
      <c r="B10" s="2"/>
      <c r="C10" s="2"/>
      <c r="D10" s="2"/>
      <c r="F10" s="23" t="s">
        <v>15</v>
      </c>
      <c r="G10" s="12">
        <v>29.16</v>
      </c>
      <c r="H10" s="12">
        <v>25.48</v>
      </c>
      <c r="I10" s="12">
        <v>32.01</v>
      </c>
      <c r="J10" s="12">
        <v>32.72</v>
      </c>
      <c r="K10" s="12">
        <v>40</v>
      </c>
    </row>
    <row r="11" spans="1:11" x14ac:dyDescent="0.25">
      <c r="A11" s="1" t="s">
        <v>3</v>
      </c>
      <c r="B11" s="14">
        <v>29.16</v>
      </c>
      <c r="C11" s="16">
        <v>600</v>
      </c>
      <c r="D11" s="6">
        <f>B11*C11</f>
        <v>17496</v>
      </c>
      <c r="F11" s="23" t="s">
        <v>4</v>
      </c>
      <c r="G11" s="12">
        <v>235.97</v>
      </c>
      <c r="H11" s="12">
        <v>344.56</v>
      </c>
      <c r="I11" s="12">
        <v>582.13</v>
      </c>
      <c r="J11" s="12">
        <v>439.29</v>
      </c>
      <c r="K11" s="12">
        <v>591.48</v>
      </c>
    </row>
    <row r="12" spans="1:11" x14ac:dyDescent="0.25">
      <c r="A12" s="1" t="s">
        <v>4</v>
      </c>
      <c r="B12" s="14">
        <v>235.97</v>
      </c>
      <c r="C12" s="16">
        <v>185</v>
      </c>
      <c r="D12" s="6">
        <f>(B12*C12)</f>
        <v>43654.45</v>
      </c>
      <c r="F12" s="23" t="s">
        <v>8</v>
      </c>
      <c r="G12" s="12">
        <v>9.3699999999999992</v>
      </c>
      <c r="H12" s="12">
        <v>8.36</v>
      </c>
      <c r="I12" s="12">
        <v>7.59</v>
      </c>
      <c r="J12" s="12">
        <v>3.22</v>
      </c>
      <c r="K12" s="12">
        <v>4.2</v>
      </c>
    </row>
    <row r="13" spans="1:11" x14ac:dyDescent="0.25">
      <c r="A13" s="1" t="s">
        <v>8</v>
      </c>
      <c r="B13" s="14">
        <v>9.3699999999999992</v>
      </c>
      <c r="C13" s="16">
        <v>200</v>
      </c>
      <c r="D13" s="6">
        <f>B13*C13</f>
        <v>1873.9999999999998</v>
      </c>
      <c r="F13" s="23" t="s">
        <v>5</v>
      </c>
      <c r="G13" s="12">
        <v>35.549999999999997</v>
      </c>
      <c r="H13" s="12">
        <v>42.85</v>
      </c>
      <c r="I13" s="12">
        <v>43.79</v>
      </c>
      <c r="J13" s="12">
        <v>63.21</v>
      </c>
      <c r="K13" s="12">
        <v>79.56</v>
      </c>
    </row>
    <row r="14" spans="1:11" x14ac:dyDescent="0.25">
      <c r="A14" s="1" t="s">
        <v>5</v>
      </c>
      <c r="B14" s="14">
        <v>35.549999999999997</v>
      </c>
      <c r="C14" s="16">
        <v>600</v>
      </c>
      <c r="D14" s="6">
        <f>B14*C14</f>
        <v>21330</v>
      </c>
      <c r="F14" s="23" t="s">
        <v>29</v>
      </c>
      <c r="G14" s="13">
        <f>D16</f>
        <v>645.55000000000291</v>
      </c>
      <c r="H14" s="13">
        <f>G14+(H10*$C$11)+(H11*$C$12)+(H12+$C$13)+(H13+$C$14)</f>
        <v>80528.36</v>
      </c>
      <c r="I14" s="13">
        <f>H14+(I10*$C$11)+(I11*$C$12)+(I12*$C$13)+(I13*$C14)</f>
        <v>235220.41</v>
      </c>
      <c r="J14" s="13">
        <f>I14+(J10*$C$11)+(J11*$C$12)+(J12*$C$13)+(J13*$C$14)</f>
        <v>374691.06</v>
      </c>
      <c r="K14" s="13">
        <f>J14+(K10*$C$11)+(K11*$C$12)+(K12*$C$13)+(K13*$C$14)</f>
        <v>556690.86</v>
      </c>
    </row>
    <row r="15" spans="1:11" x14ac:dyDescent="0.25">
      <c r="B15" s="15" t="s">
        <v>10</v>
      </c>
      <c r="C15" s="14" t="s">
        <v>12</v>
      </c>
      <c r="D15" s="14">
        <f>SUM(D11:D14)</f>
        <v>84354.45</v>
      </c>
      <c r="G15" s="21"/>
    </row>
    <row r="16" spans="1:11" x14ac:dyDescent="0.25">
      <c r="B16" s="15" t="s">
        <v>6</v>
      </c>
      <c r="C16" s="14">
        <v>85000</v>
      </c>
      <c r="D16" s="6">
        <f>$C$16-D15</f>
        <v>645.55000000000291</v>
      </c>
      <c r="F16" s="25" t="s">
        <v>30</v>
      </c>
      <c r="G16" s="26"/>
      <c r="H16" s="26"/>
      <c r="I16" s="26"/>
      <c r="J16" s="27"/>
    </row>
    <row r="17" spans="1:10" x14ac:dyDescent="0.25">
      <c r="F17" s="23" t="s">
        <v>31</v>
      </c>
      <c r="G17" s="23" t="s">
        <v>32</v>
      </c>
      <c r="H17" s="23" t="s">
        <v>33</v>
      </c>
      <c r="I17" s="23" t="s">
        <v>34</v>
      </c>
      <c r="J17" s="23" t="s">
        <v>35</v>
      </c>
    </row>
    <row r="18" spans="1:10" x14ac:dyDescent="0.25">
      <c r="F18" s="23" t="s">
        <v>15</v>
      </c>
      <c r="G18" s="24">
        <f>(H10-G10)/G10</f>
        <v>-0.12620027434842249</v>
      </c>
      <c r="H18" s="24">
        <f>(I10-H10)/H10</f>
        <v>0.2562794348508633</v>
      </c>
      <c r="I18" s="24">
        <f>(J10-I10)/I10</f>
        <v>2.2180568572321178E-2</v>
      </c>
      <c r="J18" s="24">
        <f>(K10-J10)/J10</f>
        <v>0.2224938875305624</v>
      </c>
    </row>
    <row r="19" spans="1:10" x14ac:dyDescent="0.25">
      <c r="A19" s="17" t="s">
        <v>20</v>
      </c>
      <c r="B19" s="17"/>
      <c r="C19" s="17"/>
      <c r="D19" s="17"/>
      <c r="F19" s="23" t="s">
        <v>4</v>
      </c>
      <c r="G19" s="24">
        <f>(H11-G11)/G11</f>
        <v>0.46018561681569692</v>
      </c>
      <c r="H19" s="24">
        <f t="shared" ref="H19:J19" si="0">(I11-H11)/H11</f>
        <v>0.68948804272115161</v>
      </c>
      <c r="I19" s="24">
        <f t="shared" si="0"/>
        <v>-0.24537474447288402</v>
      </c>
      <c r="J19" s="24">
        <f t="shared" si="0"/>
        <v>0.34644540053267769</v>
      </c>
    </row>
    <row r="20" spans="1:10" x14ac:dyDescent="0.25">
      <c r="A20" s="1" t="s">
        <v>22</v>
      </c>
      <c r="B20" s="1" t="s">
        <v>23</v>
      </c>
      <c r="C20" s="1" t="s">
        <v>19</v>
      </c>
      <c r="D20" s="1" t="s">
        <v>24</v>
      </c>
      <c r="F20" s="23" t="s">
        <v>8</v>
      </c>
      <c r="G20" s="24">
        <f>(H12-G12)/G12</f>
        <v>-0.10779082177161151</v>
      </c>
      <c r="H20" s="24">
        <f t="shared" ref="H20:J20" si="1">(I12-H12)/H12</f>
        <v>-9.210526315789469E-2</v>
      </c>
      <c r="I20" s="24">
        <f t="shared" si="1"/>
        <v>-0.57575757575757569</v>
      </c>
      <c r="J20" s="24">
        <f t="shared" si="1"/>
        <v>0.30434782608695649</v>
      </c>
    </row>
    <row r="21" spans="1:10" x14ac:dyDescent="0.25">
      <c r="A21" s="1" t="s">
        <v>15</v>
      </c>
      <c r="B21" s="12">
        <f>K10</f>
        <v>40</v>
      </c>
      <c r="C21" s="4" t="str">
        <f>IF(G10&lt;=K10,"GAIN","LOSS")</f>
        <v>GAIN</v>
      </c>
      <c r="D21" s="13">
        <f>(K10-G10)</f>
        <v>10.84</v>
      </c>
      <c r="F21" s="23" t="s">
        <v>5</v>
      </c>
      <c r="G21" s="24">
        <f>(H13-G13)/G13</f>
        <v>0.20534458509142067</v>
      </c>
      <c r="H21" s="24">
        <f t="shared" ref="H21:J21" si="2">(I13-H13)/H13</f>
        <v>2.1936989498249654E-2</v>
      </c>
      <c r="I21" s="24">
        <f t="shared" si="2"/>
        <v>0.44348024663165109</v>
      </c>
      <c r="J21" s="24">
        <f t="shared" si="2"/>
        <v>0.25866160417655437</v>
      </c>
    </row>
    <row r="22" spans="1:10" x14ac:dyDescent="0.25">
      <c r="A22" s="1" t="s">
        <v>21</v>
      </c>
      <c r="B22" s="12">
        <f>K11</f>
        <v>591.48</v>
      </c>
      <c r="C22" s="4" t="str">
        <f>IF(G11&lt;=K11,"GAIN","LOSS")</f>
        <v>GAIN</v>
      </c>
      <c r="D22" s="13">
        <f>(K11-G11)</f>
        <v>355.51</v>
      </c>
    </row>
    <row r="23" spans="1:10" x14ac:dyDescent="0.25">
      <c r="A23" s="1" t="s">
        <v>8</v>
      </c>
      <c r="B23" s="12">
        <f>K12</f>
        <v>4.2</v>
      </c>
      <c r="C23" s="4" t="str">
        <f>IF(G12&lt;=K12,"GAIN","LOSS")</f>
        <v>LOSS</v>
      </c>
      <c r="D23" s="13">
        <f>K12-G12</f>
        <v>-5.169999999999999</v>
      </c>
      <c r="F23" s="25" t="s">
        <v>36</v>
      </c>
      <c r="G23" s="26"/>
      <c r="H23" s="26"/>
      <c r="I23" s="26"/>
      <c r="J23" s="27"/>
    </row>
    <row r="24" spans="1:10" x14ac:dyDescent="0.25">
      <c r="A24" s="1" t="s">
        <v>5</v>
      </c>
      <c r="B24" s="12">
        <f>K13</f>
        <v>79.56</v>
      </c>
      <c r="C24" s="4" t="str">
        <f>IF(G13&lt;=K13,"GAIN","LOSS")</f>
        <v>GAIN</v>
      </c>
      <c r="D24" s="13">
        <f>K13-G13</f>
        <v>44.010000000000005</v>
      </c>
      <c r="F24" s="23" t="s">
        <v>31</v>
      </c>
      <c r="G24" s="23" t="s">
        <v>32</v>
      </c>
      <c r="H24" s="23" t="s">
        <v>33</v>
      </c>
      <c r="I24" s="23" t="s">
        <v>34</v>
      </c>
      <c r="J24" s="23" t="s">
        <v>35</v>
      </c>
    </row>
    <row r="25" spans="1:10" x14ac:dyDescent="0.25">
      <c r="A25" s="5" t="s">
        <v>25</v>
      </c>
      <c r="B25" s="3"/>
      <c r="C25" s="3"/>
      <c r="D25" s="13">
        <f>SUM(D21:D24)</f>
        <v>405.18999999999994</v>
      </c>
      <c r="F25" s="23" t="s">
        <v>15</v>
      </c>
      <c r="G25" s="12">
        <f>(H10-G10)</f>
        <v>-3.6799999999999997</v>
      </c>
      <c r="H25" s="12">
        <f t="shared" ref="H25:J25" si="3">(I10-H10)</f>
        <v>6.5299999999999976</v>
      </c>
      <c r="I25" s="12">
        <f t="shared" si="3"/>
        <v>0.71000000000000085</v>
      </c>
      <c r="J25" s="12">
        <f t="shared" si="3"/>
        <v>7.2800000000000011</v>
      </c>
    </row>
    <row r="26" spans="1:10" x14ac:dyDescent="0.25">
      <c r="F26" s="23" t="s">
        <v>21</v>
      </c>
      <c r="G26" s="12">
        <f>(H11-G11)</f>
        <v>108.59</v>
      </c>
      <c r="H26" s="12">
        <f t="shared" ref="H26:J26" si="4">(I11-H11)</f>
        <v>237.57</v>
      </c>
      <c r="I26" s="12">
        <f t="shared" si="4"/>
        <v>-142.83999999999997</v>
      </c>
      <c r="J26" s="12">
        <f t="shared" si="4"/>
        <v>152.19</v>
      </c>
    </row>
    <row r="27" spans="1:10" x14ac:dyDescent="0.25">
      <c r="A27" s="17" t="s">
        <v>26</v>
      </c>
      <c r="B27" s="17"/>
      <c r="F27" s="23" t="s">
        <v>8</v>
      </c>
      <c r="G27" s="12">
        <f>H12-G12</f>
        <v>-1.0099999999999998</v>
      </c>
      <c r="H27" s="12">
        <f t="shared" ref="H27:J27" si="5">I12-H12</f>
        <v>-0.76999999999999957</v>
      </c>
      <c r="I27" s="12">
        <f t="shared" si="5"/>
        <v>-4.3699999999999992</v>
      </c>
      <c r="J27" s="12">
        <f t="shared" si="5"/>
        <v>0.98</v>
      </c>
    </row>
    <row r="28" spans="1:10" x14ac:dyDescent="0.25">
      <c r="A28" s="1" t="s">
        <v>27</v>
      </c>
      <c r="B28" s="13">
        <v>85000</v>
      </c>
      <c r="F28" s="23" t="s">
        <v>5</v>
      </c>
      <c r="G28" s="12">
        <f>H13-G13</f>
        <v>7.3000000000000043</v>
      </c>
      <c r="H28" s="12">
        <f t="shared" ref="H28:J28" si="6">I13-H13</f>
        <v>0.93999999999999773</v>
      </c>
      <c r="I28" s="12">
        <f t="shared" si="6"/>
        <v>19.420000000000002</v>
      </c>
      <c r="J28" s="12">
        <f t="shared" si="6"/>
        <v>16.350000000000001</v>
      </c>
    </row>
    <row r="29" spans="1:10" x14ac:dyDescent="0.25">
      <c r="A29" s="1" t="s">
        <v>28</v>
      </c>
      <c r="B29" s="13">
        <f>SUM(D16,C11*K10,C12*K11,C13*K12,C14*K13)</f>
        <v>182645.35</v>
      </c>
    </row>
  </sheetData>
  <mergeCells count="9">
    <mergeCell ref="F23:J23"/>
    <mergeCell ref="F7:K7"/>
    <mergeCell ref="A1:D1"/>
    <mergeCell ref="F16:J16"/>
    <mergeCell ref="A27:B27"/>
    <mergeCell ref="A6:D6"/>
    <mergeCell ref="A5:D5"/>
    <mergeCell ref="A2:D4"/>
    <mergeCell ref="A19:D1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Azcona</dc:creator>
  <cp:lastModifiedBy>Jonathan Azcona</cp:lastModifiedBy>
  <dcterms:created xsi:type="dcterms:W3CDTF">2021-04-01T21:22:01Z</dcterms:created>
  <dcterms:modified xsi:type="dcterms:W3CDTF">2021-04-02T18:59:32Z</dcterms:modified>
</cp:coreProperties>
</file>