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!\Desktop\SCHOOL THINGS!!!\GDP per capita by continent and secondary school education project\"/>
    </mc:Choice>
  </mc:AlternateContent>
  <bookViews>
    <workbookView xWindow="0" yWindow="0" windowWidth="16815" windowHeight="6885"/>
  </bookViews>
  <sheets>
    <sheet name="STA4210 Project Data" sheetId="1" r:id="rId1"/>
  </sheets>
  <calcPr calcId="0"/>
</workbook>
</file>

<file path=xl/calcChain.xml><?xml version="1.0" encoding="utf-8"?>
<calcChain xmlns="http://schemas.openxmlformats.org/spreadsheetml/2006/main">
  <c r="CC7" i="1" l="1"/>
  <c r="CC6" i="1"/>
  <c r="CC3" i="1"/>
  <c r="CC2" i="1"/>
  <c r="CB7" i="1"/>
  <c r="CB6" i="1"/>
  <c r="CB5" i="1"/>
  <c r="CC5" i="1" s="1"/>
  <c r="CB4" i="1"/>
  <c r="CC4" i="1" s="1"/>
  <c r="CB3" i="1"/>
  <c r="CB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2" i="1"/>
  <c r="F2" i="1" l="1"/>
  <c r="F3" i="1"/>
  <c r="F4" i="1"/>
  <c r="F5" i="1"/>
  <c r="F6" i="1"/>
  <c r="M6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M4" i="1"/>
  <c r="M7" i="1"/>
  <c r="M8" i="1"/>
  <c r="M12" i="1"/>
  <c r="M15" i="1"/>
  <c r="M16" i="1"/>
  <c r="M20" i="1"/>
  <c r="M22" i="1"/>
  <c r="M24" i="1"/>
  <c r="M28" i="1"/>
  <c r="M32" i="1"/>
  <c r="M36" i="1"/>
  <c r="M40" i="1"/>
  <c r="M43" i="1"/>
  <c r="M44" i="1"/>
  <c r="M48" i="1"/>
  <c r="M52" i="1"/>
  <c r="M56" i="1"/>
  <c r="M60" i="1"/>
  <c r="M64" i="1"/>
  <c r="M68" i="1"/>
  <c r="M70" i="1"/>
  <c r="M72" i="1"/>
  <c r="M76" i="1"/>
  <c r="M79" i="1"/>
  <c r="M80" i="1"/>
  <c r="M84" i="1"/>
  <c r="M88" i="1"/>
  <c r="M92" i="1"/>
  <c r="M96" i="1"/>
  <c r="M100" i="1"/>
  <c r="M104" i="1"/>
  <c r="M108" i="1"/>
  <c r="M112" i="1"/>
  <c r="M116" i="1"/>
  <c r="M120" i="1"/>
  <c r="M124" i="1"/>
  <c r="M128" i="1"/>
  <c r="M132" i="1"/>
  <c r="M134" i="1"/>
  <c r="M136" i="1"/>
  <c r="M140" i="1"/>
  <c r="M143" i="1"/>
  <c r="M144" i="1"/>
  <c r="M148" i="1"/>
  <c r="M152" i="1"/>
  <c r="M156" i="1"/>
  <c r="M160" i="1"/>
  <c r="M164" i="1"/>
  <c r="L4" i="1"/>
  <c r="L8" i="1"/>
  <c r="L10" i="1"/>
  <c r="L11" i="1"/>
  <c r="L12" i="1"/>
  <c r="L16" i="1"/>
  <c r="L19" i="1"/>
  <c r="L20" i="1"/>
  <c r="L24" i="1"/>
  <c r="L26" i="1"/>
  <c r="L28" i="1"/>
  <c r="L32" i="1"/>
  <c r="L36" i="1"/>
  <c r="L40" i="1"/>
  <c r="L44" i="1"/>
  <c r="L47" i="1"/>
  <c r="L48" i="1"/>
  <c r="L52" i="1"/>
  <c r="L55" i="1"/>
  <c r="L56" i="1"/>
  <c r="L60" i="1"/>
  <c r="L64" i="1"/>
  <c r="L68" i="1"/>
  <c r="L72" i="1"/>
  <c r="L74" i="1"/>
  <c r="L75" i="1"/>
  <c r="L76" i="1"/>
  <c r="L80" i="1"/>
  <c r="L83" i="1"/>
  <c r="L84" i="1"/>
  <c r="L88" i="1"/>
  <c r="L90" i="1"/>
  <c r="L92" i="1"/>
  <c r="L96" i="1"/>
  <c r="L100" i="1"/>
  <c r="L104" i="1"/>
  <c r="L108" i="1"/>
  <c r="L111" i="1"/>
  <c r="L112" i="1"/>
  <c r="L116" i="1"/>
  <c r="L120" i="1"/>
  <c r="L124" i="1"/>
  <c r="L128" i="1"/>
  <c r="L132" i="1"/>
  <c r="L136" i="1"/>
  <c r="L138" i="1"/>
  <c r="L140" i="1"/>
  <c r="L144" i="1"/>
  <c r="L148" i="1"/>
  <c r="L152" i="1"/>
  <c r="L156" i="1"/>
  <c r="L160" i="1"/>
  <c r="L164" i="1"/>
  <c r="K3" i="1"/>
  <c r="K4" i="1"/>
  <c r="K8" i="1"/>
  <c r="K11" i="1"/>
  <c r="K12" i="1"/>
  <c r="K16" i="1"/>
  <c r="K20" i="1"/>
  <c r="K24" i="1"/>
  <c r="K28" i="1"/>
  <c r="K30" i="1"/>
  <c r="K31" i="1"/>
  <c r="K32" i="1"/>
  <c r="K36" i="1"/>
  <c r="K39" i="1"/>
  <c r="K40" i="1"/>
  <c r="K44" i="1"/>
  <c r="K46" i="1"/>
  <c r="K48" i="1"/>
  <c r="K52" i="1"/>
  <c r="K56" i="1"/>
  <c r="K60" i="1"/>
  <c r="K64" i="1"/>
  <c r="K67" i="1"/>
  <c r="K68" i="1"/>
  <c r="K72" i="1"/>
  <c r="K75" i="1"/>
  <c r="K76" i="1"/>
  <c r="K80" i="1"/>
  <c r="K84" i="1"/>
  <c r="K88" i="1"/>
  <c r="K92" i="1"/>
  <c r="K94" i="1"/>
  <c r="K95" i="1"/>
  <c r="K96" i="1"/>
  <c r="K100" i="1"/>
  <c r="K103" i="1"/>
  <c r="K104" i="1"/>
  <c r="K108" i="1"/>
  <c r="K110" i="1"/>
  <c r="K112" i="1"/>
  <c r="K116" i="1"/>
  <c r="K120" i="1"/>
  <c r="K124" i="1"/>
  <c r="K128" i="1"/>
  <c r="K131" i="1"/>
  <c r="K132" i="1"/>
  <c r="K136" i="1"/>
  <c r="K139" i="1"/>
  <c r="K140" i="1"/>
  <c r="K144" i="1"/>
  <c r="K148" i="1"/>
  <c r="K152" i="1"/>
  <c r="K156" i="1"/>
  <c r="K158" i="1"/>
  <c r="K159" i="1"/>
  <c r="K160" i="1"/>
  <c r="K164" i="1"/>
  <c r="J4" i="1"/>
  <c r="J7" i="1"/>
  <c r="J8" i="1"/>
  <c r="J12" i="1"/>
  <c r="J15" i="1"/>
  <c r="J16" i="1"/>
  <c r="J20" i="1"/>
  <c r="J24" i="1"/>
  <c r="J28" i="1"/>
  <c r="J32" i="1"/>
  <c r="J34" i="1"/>
  <c r="J35" i="1"/>
  <c r="J36" i="1"/>
  <c r="J40" i="1"/>
  <c r="J43" i="1"/>
  <c r="J44" i="1"/>
  <c r="J48" i="1"/>
  <c r="J50" i="1"/>
  <c r="J52" i="1"/>
  <c r="J56" i="1"/>
  <c r="J60" i="1"/>
  <c r="J64" i="1"/>
  <c r="J68" i="1"/>
  <c r="J71" i="1"/>
  <c r="J72" i="1"/>
  <c r="J76" i="1"/>
  <c r="J79" i="1"/>
  <c r="J80" i="1"/>
  <c r="J84" i="1"/>
  <c r="J88" i="1"/>
  <c r="J92" i="1"/>
  <c r="J96" i="1"/>
  <c r="J98" i="1"/>
  <c r="J99" i="1"/>
  <c r="J100" i="1"/>
  <c r="J104" i="1"/>
  <c r="J107" i="1"/>
  <c r="J108" i="1"/>
  <c r="J112" i="1"/>
  <c r="J114" i="1"/>
  <c r="J116" i="1"/>
  <c r="J120" i="1"/>
  <c r="J124" i="1"/>
  <c r="J128" i="1"/>
  <c r="J132" i="1"/>
  <c r="J135" i="1"/>
  <c r="J136" i="1"/>
  <c r="J140" i="1"/>
  <c r="J143" i="1"/>
  <c r="J144" i="1"/>
  <c r="J148" i="1"/>
  <c r="J152" i="1"/>
  <c r="J156" i="1"/>
  <c r="J160" i="1"/>
  <c r="J162" i="1"/>
  <c r="J163" i="1"/>
  <c r="J164" i="1"/>
  <c r="I4" i="1"/>
  <c r="I8" i="1"/>
  <c r="I11" i="1"/>
  <c r="I12" i="1"/>
  <c r="I16" i="1"/>
  <c r="I19" i="1"/>
  <c r="I20" i="1"/>
  <c r="I24" i="1"/>
  <c r="I28" i="1"/>
  <c r="I32" i="1"/>
  <c r="I36" i="1"/>
  <c r="I38" i="1"/>
  <c r="I39" i="1"/>
  <c r="I40" i="1"/>
  <c r="I44" i="1"/>
  <c r="I47" i="1"/>
  <c r="I48" i="1"/>
  <c r="I52" i="1"/>
  <c r="I54" i="1"/>
  <c r="I56" i="1"/>
  <c r="I60" i="1"/>
  <c r="I64" i="1"/>
  <c r="I68" i="1"/>
  <c r="I72" i="1"/>
  <c r="I75" i="1"/>
  <c r="I76" i="1"/>
  <c r="I80" i="1"/>
  <c r="I83" i="1"/>
  <c r="I84" i="1"/>
  <c r="I88" i="1"/>
  <c r="I92" i="1"/>
  <c r="I96" i="1"/>
  <c r="I100" i="1"/>
  <c r="I102" i="1"/>
  <c r="I103" i="1"/>
  <c r="I104" i="1"/>
  <c r="I108" i="1"/>
  <c r="I111" i="1"/>
  <c r="I112" i="1"/>
  <c r="I116" i="1"/>
  <c r="I118" i="1"/>
  <c r="I120" i="1"/>
  <c r="I124" i="1"/>
  <c r="I128" i="1"/>
  <c r="I132" i="1"/>
  <c r="I136" i="1"/>
  <c r="I139" i="1"/>
  <c r="I140" i="1"/>
  <c r="I144" i="1"/>
  <c r="I147" i="1"/>
  <c r="I148" i="1"/>
  <c r="I152" i="1"/>
  <c r="I156" i="1"/>
  <c r="I160" i="1"/>
  <c r="I164" i="1"/>
  <c r="I166" i="1"/>
  <c r="I167" i="1"/>
  <c r="G3" i="1"/>
  <c r="N3" i="1" s="1"/>
  <c r="G4" i="1"/>
  <c r="N4" i="1" s="1"/>
  <c r="G5" i="1"/>
  <c r="N5" i="1" s="1"/>
  <c r="G6" i="1"/>
  <c r="N6" i="1" s="1"/>
  <c r="G7" i="1"/>
  <c r="N7" i="1" s="1"/>
  <c r="G8" i="1"/>
  <c r="N8" i="1" s="1"/>
  <c r="G9" i="1"/>
  <c r="N9" i="1" s="1"/>
  <c r="G10" i="1"/>
  <c r="N10" i="1" s="1"/>
  <c r="G11" i="1"/>
  <c r="N11" i="1" s="1"/>
  <c r="G12" i="1"/>
  <c r="N12" i="1" s="1"/>
  <c r="G13" i="1"/>
  <c r="N13" i="1" s="1"/>
  <c r="G14" i="1"/>
  <c r="N14" i="1" s="1"/>
  <c r="G15" i="1"/>
  <c r="N15" i="1" s="1"/>
  <c r="G16" i="1"/>
  <c r="N16" i="1" s="1"/>
  <c r="G17" i="1"/>
  <c r="N17" i="1" s="1"/>
  <c r="G18" i="1"/>
  <c r="N18" i="1" s="1"/>
  <c r="G19" i="1"/>
  <c r="N19" i="1" s="1"/>
  <c r="G20" i="1"/>
  <c r="N20" i="1" s="1"/>
  <c r="G21" i="1"/>
  <c r="N21" i="1" s="1"/>
  <c r="G22" i="1"/>
  <c r="N22" i="1" s="1"/>
  <c r="G23" i="1"/>
  <c r="N23" i="1" s="1"/>
  <c r="G24" i="1"/>
  <c r="N24" i="1" s="1"/>
  <c r="G25" i="1"/>
  <c r="N25" i="1" s="1"/>
  <c r="G26" i="1"/>
  <c r="N26" i="1" s="1"/>
  <c r="G27" i="1"/>
  <c r="N27" i="1" s="1"/>
  <c r="G28" i="1"/>
  <c r="N28" i="1" s="1"/>
  <c r="G29" i="1"/>
  <c r="N29" i="1" s="1"/>
  <c r="G30" i="1"/>
  <c r="N30" i="1" s="1"/>
  <c r="G31" i="1"/>
  <c r="N31" i="1" s="1"/>
  <c r="G32" i="1"/>
  <c r="N32" i="1" s="1"/>
  <c r="G33" i="1"/>
  <c r="N33" i="1" s="1"/>
  <c r="G34" i="1"/>
  <c r="N34" i="1" s="1"/>
  <c r="G35" i="1"/>
  <c r="N35" i="1" s="1"/>
  <c r="G36" i="1"/>
  <c r="N36" i="1" s="1"/>
  <c r="G37" i="1"/>
  <c r="N37" i="1" s="1"/>
  <c r="G38" i="1"/>
  <c r="N38" i="1" s="1"/>
  <c r="G39" i="1"/>
  <c r="N39" i="1" s="1"/>
  <c r="G40" i="1"/>
  <c r="N40" i="1" s="1"/>
  <c r="G41" i="1"/>
  <c r="N41" i="1" s="1"/>
  <c r="G42" i="1"/>
  <c r="N42" i="1" s="1"/>
  <c r="G43" i="1"/>
  <c r="N43" i="1" s="1"/>
  <c r="G44" i="1"/>
  <c r="N44" i="1" s="1"/>
  <c r="G45" i="1"/>
  <c r="N45" i="1" s="1"/>
  <c r="G46" i="1"/>
  <c r="N46" i="1" s="1"/>
  <c r="G47" i="1"/>
  <c r="N47" i="1" s="1"/>
  <c r="G48" i="1"/>
  <c r="N48" i="1" s="1"/>
  <c r="G49" i="1"/>
  <c r="N49" i="1" s="1"/>
  <c r="G50" i="1"/>
  <c r="N50" i="1" s="1"/>
  <c r="G51" i="1"/>
  <c r="N51" i="1" s="1"/>
  <c r="G52" i="1"/>
  <c r="N52" i="1" s="1"/>
  <c r="G53" i="1"/>
  <c r="N53" i="1" s="1"/>
  <c r="G54" i="1"/>
  <c r="N54" i="1" s="1"/>
  <c r="G55" i="1"/>
  <c r="N55" i="1" s="1"/>
  <c r="G56" i="1"/>
  <c r="N56" i="1" s="1"/>
  <c r="G57" i="1"/>
  <c r="N57" i="1" s="1"/>
  <c r="G58" i="1"/>
  <c r="N58" i="1" s="1"/>
  <c r="G59" i="1"/>
  <c r="N59" i="1" s="1"/>
  <c r="G60" i="1"/>
  <c r="N60" i="1" s="1"/>
  <c r="G61" i="1"/>
  <c r="N61" i="1" s="1"/>
  <c r="G62" i="1"/>
  <c r="N62" i="1" s="1"/>
  <c r="G63" i="1"/>
  <c r="N63" i="1" s="1"/>
  <c r="G64" i="1"/>
  <c r="N64" i="1" s="1"/>
  <c r="G65" i="1"/>
  <c r="N65" i="1" s="1"/>
  <c r="G66" i="1"/>
  <c r="N66" i="1" s="1"/>
  <c r="G67" i="1"/>
  <c r="N67" i="1" s="1"/>
  <c r="G68" i="1"/>
  <c r="N68" i="1" s="1"/>
  <c r="G69" i="1"/>
  <c r="N69" i="1" s="1"/>
  <c r="G70" i="1"/>
  <c r="N70" i="1" s="1"/>
  <c r="G71" i="1"/>
  <c r="N71" i="1" s="1"/>
  <c r="G72" i="1"/>
  <c r="N72" i="1" s="1"/>
  <c r="G73" i="1"/>
  <c r="N73" i="1" s="1"/>
  <c r="G74" i="1"/>
  <c r="N74" i="1" s="1"/>
  <c r="G75" i="1"/>
  <c r="N75" i="1" s="1"/>
  <c r="G76" i="1"/>
  <c r="N76" i="1" s="1"/>
  <c r="G77" i="1"/>
  <c r="N77" i="1" s="1"/>
  <c r="G78" i="1"/>
  <c r="N78" i="1" s="1"/>
  <c r="G79" i="1"/>
  <c r="N79" i="1" s="1"/>
  <c r="G80" i="1"/>
  <c r="N80" i="1" s="1"/>
  <c r="G81" i="1"/>
  <c r="N81" i="1" s="1"/>
  <c r="G82" i="1"/>
  <c r="N82" i="1" s="1"/>
  <c r="G83" i="1"/>
  <c r="N83" i="1" s="1"/>
  <c r="G84" i="1"/>
  <c r="N84" i="1" s="1"/>
  <c r="G85" i="1"/>
  <c r="N85" i="1" s="1"/>
  <c r="G86" i="1"/>
  <c r="N86" i="1" s="1"/>
  <c r="G87" i="1"/>
  <c r="N87" i="1" s="1"/>
  <c r="G88" i="1"/>
  <c r="N88" i="1" s="1"/>
  <c r="R88" i="1" s="1"/>
  <c r="G89" i="1"/>
  <c r="N89" i="1" s="1"/>
  <c r="G90" i="1"/>
  <c r="N90" i="1" s="1"/>
  <c r="G91" i="1"/>
  <c r="N91" i="1" s="1"/>
  <c r="G92" i="1"/>
  <c r="N92" i="1" s="1"/>
  <c r="G93" i="1"/>
  <c r="N93" i="1" s="1"/>
  <c r="G94" i="1"/>
  <c r="N94" i="1" s="1"/>
  <c r="G95" i="1"/>
  <c r="N95" i="1" s="1"/>
  <c r="G96" i="1"/>
  <c r="N96" i="1" s="1"/>
  <c r="G97" i="1"/>
  <c r="N97" i="1" s="1"/>
  <c r="G98" i="1"/>
  <c r="N98" i="1" s="1"/>
  <c r="G99" i="1"/>
  <c r="N99" i="1" s="1"/>
  <c r="G100" i="1"/>
  <c r="N100" i="1" s="1"/>
  <c r="G101" i="1"/>
  <c r="N101" i="1" s="1"/>
  <c r="G102" i="1"/>
  <c r="N102" i="1" s="1"/>
  <c r="G103" i="1"/>
  <c r="N103" i="1" s="1"/>
  <c r="G104" i="1"/>
  <c r="N104" i="1" s="1"/>
  <c r="P104" i="1" s="1"/>
  <c r="G105" i="1"/>
  <c r="N105" i="1" s="1"/>
  <c r="G106" i="1"/>
  <c r="N106" i="1" s="1"/>
  <c r="G107" i="1"/>
  <c r="N107" i="1" s="1"/>
  <c r="G108" i="1"/>
  <c r="N108" i="1" s="1"/>
  <c r="G109" i="1"/>
  <c r="N109" i="1" s="1"/>
  <c r="G110" i="1"/>
  <c r="N110" i="1" s="1"/>
  <c r="G111" i="1"/>
  <c r="N111" i="1" s="1"/>
  <c r="G112" i="1"/>
  <c r="N112" i="1" s="1"/>
  <c r="G113" i="1"/>
  <c r="N113" i="1" s="1"/>
  <c r="G114" i="1"/>
  <c r="N114" i="1" s="1"/>
  <c r="G115" i="1"/>
  <c r="N115" i="1" s="1"/>
  <c r="G116" i="1"/>
  <c r="N116" i="1" s="1"/>
  <c r="G117" i="1"/>
  <c r="N117" i="1" s="1"/>
  <c r="G118" i="1"/>
  <c r="N118" i="1" s="1"/>
  <c r="G119" i="1"/>
  <c r="N119" i="1" s="1"/>
  <c r="G120" i="1"/>
  <c r="N120" i="1" s="1"/>
  <c r="G121" i="1"/>
  <c r="N121" i="1" s="1"/>
  <c r="G122" i="1"/>
  <c r="N122" i="1" s="1"/>
  <c r="G123" i="1"/>
  <c r="N123" i="1" s="1"/>
  <c r="G124" i="1"/>
  <c r="N124" i="1" s="1"/>
  <c r="G125" i="1"/>
  <c r="N125" i="1" s="1"/>
  <c r="G126" i="1"/>
  <c r="N126" i="1" s="1"/>
  <c r="G127" i="1"/>
  <c r="N127" i="1" s="1"/>
  <c r="G128" i="1"/>
  <c r="N128" i="1" s="1"/>
  <c r="G129" i="1"/>
  <c r="N129" i="1" s="1"/>
  <c r="G130" i="1"/>
  <c r="N130" i="1" s="1"/>
  <c r="G131" i="1"/>
  <c r="N131" i="1" s="1"/>
  <c r="G132" i="1"/>
  <c r="N132" i="1" s="1"/>
  <c r="G133" i="1"/>
  <c r="N133" i="1" s="1"/>
  <c r="G134" i="1"/>
  <c r="N134" i="1" s="1"/>
  <c r="G135" i="1"/>
  <c r="N135" i="1" s="1"/>
  <c r="G136" i="1"/>
  <c r="N136" i="1" s="1"/>
  <c r="G137" i="1"/>
  <c r="N137" i="1" s="1"/>
  <c r="G138" i="1"/>
  <c r="N138" i="1" s="1"/>
  <c r="G139" i="1"/>
  <c r="N139" i="1" s="1"/>
  <c r="G140" i="1"/>
  <c r="N140" i="1" s="1"/>
  <c r="G141" i="1"/>
  <c r="N141" i="1" s="1"/>
  <c r="G142" i="1"/>
  <c r="N142" i="1" s="1"/>
  <c r="G143" i="1"/>
  <c r="N143" i="1" s="1"/>
  <c r="G144" i="1"/>
  <c r="N144" i="1" s="1"/>
  <c r="G145" i="1"/>
  <c r="N145" i="1" s="1"/>
  <c r="G146" i="1"/>
  <c r="N146" i="1" s="1"/>
  <c r="G147" i="1"/>
  <c r="N147" i="1" s="1"/>
  <c r="G148" i="1"/>
  <c r="N148" i="1" s="1"/>
  <c r="G149" i="1"/>
  <c r="N149" i="1" s="1"/>
  <c r="G150" i="1"/>
  <c r="N150" i="1" s="1"/>
  <c r="G151" i="1"/>
  <c r="N151" i="1" s="1"/>
  <c r="G152" i="1"/>
  <c r="N152" i="1" s="1"/>
  <c r="G153" i="1"/>
  <c r="N153" i="1" s="1"/>
  <c r="G154" i="1"/>
  <c r="N154" i="1" s="1"/>
  <c r="G155" i="1"/>
  <c r="N155" i="1" s="1"/>
  <c r="G156" i="1"/>
  <c r="N156" i="1" s="1"/>
  <c r="R156" i="1" s="1"/>
  <c r="G157" i="1"/>
  <c r="N157" i="1" s="1"/>
  <c r="G158" i="1"/>
  <c r="N158" i="1" s="1"/>
  <c r="G159" i="1"/>
  <c r="N159" i="1" s="1"/>
  <c r="G160" i="1"/>
  <c r="N160" i="1" s="1"/>
  <c r="G161" i="1"/>
  <c r="N161" i="1" s="1"/>
  <c r="G162" i="1"/>
  <c r="N162" i="1" s="1"/>
  <c r="G163" i="1"/>
  <c r="N163" i="1" s="1"/>
  <c r="G164" i="1"/>
  <c r="N164" i="1" s="1"/>
  <c r="G165" i="1"/>
  <c r="N165" i="1" s="1"/>
  <c r="G166" i="1"/>
  <c r="N166" i="1" s="1"/>
  <c r="G167" i="1"/>
  <c r="N167" i="1" s="1"/>
  <c r="G2" i="1"/>
  <c r="N2" i="1" s="1"/>
  <c r="CJ2" i="1" l="1"/>
  <c r="CK2" i="1" s="1"/>
  <c r="CJ13" i="1"/>
  <c r="CK13" i="1" s="1"/>
  <c r="CJ9" i="1"/>
  <c r="CJ5" i="1"/>
  <c r="CJ12" i="1"/>
  <c r="CK12" i="1" s="1"/>
  <c r="CJ8" i="1"/>
  <c r="CK8" i="1" s="1"/>
  <c r="CJ4" i="1"/>
  <c r="CK4" i="1" s="1"/>
  <c r="CK9" i="1"/>
  <c r="CK5" i="1"/>
  <c r="CJ11" i="1"/>
  <c r="CK11" i="1" s="1"/>
  <c r="CJ7" i="1"/>
  <c r="CK7" i="1" s="1"/>
  <c r="CJ3" i="1"/>
  <c r="CK3" i="1" s="1"/>
  <c r="CJ10" i="1"/>
  <c r="CK10" i="1" s="1"/>
  <c r="CJ6" i="1"/>
  <c r="CK6" i="1" s="1"/>
  <c r="BZ7" i="1"/>
  <c r="BZ5" i="1"/>
  <c r="BZ3" i="1"/>
  <c r="BZ6" i="1"/>
  <c r="BY7" i="1"/>
  <c r="BY6" i="1"/>
  <c r="BY3" i="1"/>
  <c r="BY5" i="1"/>
  <c r="BZ2" i="1"/>
  <c r="BZ4" i="1"/>
  <c r="BY2" i="1"/>
  <c r="BY4" i="1"/>
  <c r="BP165" i="1"/>
  <c r="BU165" i="1" s="1"/>
  <c r="BO165" i="1"/>
  <c r="BT165" i="1" s="1"/>
  <c r="BM165" i="1"/>
  <c r="BR165" i="1" s="1"/>
  <c r="BN165" i="1"/>
  <c r="BS165" i="1" s="1"/>
  <c r="BL165" i="1"/>
  <c r="BQ165" i="1" s="1"/>
  <c r="BP157" i="1"/>
  <c r="BU157" i="1" s="1"/>
  <c r="BO157" i="1"/>
  <c r="BT157" i="1" s="1"/>
  <c r="BM157" i="1"/>
  <c r="BR157" i="1" s="1"/>
  <c r="BN157" i="1"/>
  <c r="BS157" i="1" s="1"/>
  <c r="BL157" i="1"/>
  <c r="BQ157" i="1" s="1"/>
  <c r="BO149" i="1"/>
  <c r="BT149" i="1" s="1"/>
  <c r="BP149" i="1"/>
  <c r="BU149" i="1" s="1"/>
  <c r="BM149" i="1"/>
  <c r="BR149" i="1" s="1"/>
  <c r="BN149" i="1"/>
  <c r="BS149" i="1" s="1"/>
  <c r="BL149" i="1"/>
  <c r="BQ149" i="1" s="1"/>
  <c r="BO141" i="1"/>
  <c r="BT141" i="1" s="1"/>
  <c r="BP141" i="1"/>
  <c r="BU141" i="1" s="1"/>
  <c r="BM141" i="1"/>
  <c r="BR141" i="1" s="1"/>
  <c r="BN141" i="1"/>
  <c r="BS141" i="1" s="1"/>
  <c r="BL141" i="1"/>
  <c r="BQ141" i="1" s="1"/>
  <c r="BO133" i="1"/>
  <c r="BT133" i="1" s="1"/>
  <c r="BP133" i="1"/>
  <c r="BU133" i="1" s="1"/>
  <c r="BM133" i="1"/>
  <c r="BR133" i="1" s="1"/>
  <c r="BN133" i="1"/>
  <c r="BS133" i="1" s="1"/>
  <c r="BL133" i="1"/>
  <c r="BQ133" i="1" s="1"/>
  <c r="BO121" i="1"/>
  <c r="BT121" i="1" s="1"/>
  <c r="BP121" i="1"/>
  <c r="BU121" i="1" s="1"/>
  <c r="BN121" i="1"/>
  <c r="BS121" i="1" s="1"/>
  <c r="BM121" i="1"/>
  <c r="BR121" i="1" s="1"/>
  <c r="BL121" i="1"/>
  <c r="BQ121" i="1" s="1"/>
  <c r="BO113" i="1"/>
  <c r="BT113" i="1" s="1"/>
  <c r="BP113" i="1"/>
  <c r="BU113" i="1" s="1"/>
  <c r="BN113" i="1"/>
  <c r="BS113" i="1" s="1"/>
  <c r="BM113" i="1"/>
  <c r="BR113" i="1" s="1"/>
  <c r="BL113" i="1"/>
  <c r="BQ113" i="1" s="1"/>
  <c r="BO101" i="1"/>
  <c r="BT101" i="1" s="1"/>
  <c r="BP101" i="1"/>
  <c r="BU101" i="1" s="1"/>
  <c r="BM101" i="1"/>
  <c r="BR101" i="1" s="1"/>
  <c r="BN101" i="1"/>
  <c r="BS101" i="1" s="1"/>
  <c r="BL101" i="1"/>
  <c r="BQ101" i="1" s="1"/>
  <c r="BO93" i="1"/>
  <c r="BT93" i="1" s="1"/>
  <c r="BP93" i="1"/>
  <c r="BU93" i="1" s="1"/>
  <c r="BM93" i="1"/>
  <c r="BR93" i="1" s="1"/>
  <c r="BN93" i="1"/>
  <c r="BS93" i="1" s="1"/>
  <c r="BL93" i="1"/>
  <c r="BQ93" i="1" s="1"/>
  <c r="BO85" i="1"/>
  <c r="BT85" i="1" s="1"/>
  <c r="BP85" i="1"/>
  <c r="BU85" i="1" s="1"/>
  <c r="BM85" i="1"/>
  <c r="BR85" i="1" s="1"/>
  <c r="BN85" i="1"/>
  <c r="BS85" i="1" s="1"/>
  <c r="BL85" i="1"/>
  <c r="BQ85" i="1" s="1"/>
  <c r="BO73" i="1"/>
  <c r="BT73" i="1" s="1"/>
  <c r="BP73" i="1"/>
  <c r="BU73" i="1" s="1"/>
  <c r="BN73" i="1"/>
  <c r="BS73" i="1" s="1"/>
  <c r="BM73" i="1"/>
  <c r="BR73" i="1" s="1"/>
  <c r="BL73" i="1"/>
  <c r="BQ73" i="1" s="1"/>
  <c r="BO69" i="1"/>
  <c r="BT69" i="1" s="1"/>
  <c r="BP69" i="1"/>
  <c r="BU69" i="1" s="1"/>
  <c r="BN69" i="1"/>
  <c r="BS69" i="1" s="1"/>
  <c r="BM69" i="1"/>
  <c r="BR69" i="1" s="1"/>
  <c r="BL69" i="1"/>
  <c r="BQ69" i="1" s="1"/>
  <c r="BO61" i="1"/>
  <c r="BT61" i="1" s="1"/>
  <c r="BP61" i="1"/>
  <c r="BU61" i="1" s="1"/>
  <c r="BM61" i="1"/>
  <c r="BR61" i="1" s="1"/>
  <c r="BN61" i="1"/>
  <c r="BS61" i="1" s="1"/>
  <c r="BL61" i="1"/>
  <c r="BQ61" i="1" s="1"/>
  <c r="BO53" i="1"/>
  <c r="BT53" i="1" s="1"/>
  <c r="BP53" i="1"/>
  <c r="BU53" i="1" s="1"/>
  <c r="BN53" i="1"/>
  <c r="BS53" i="1" s="1"/>
  <c r="BM53" i="1"/>
  <c r="BR53" i="1" s="1"/>
  <c r="BL53" i="1"/>
  <c r="BQ53" i="1" s="1"/>
  <c r="BO45" i="1"/>
  <c r="BT45" i="1" s="1"/>
  <c r="BP45" i="1"/>
  <c r="BU45" i="1" s="1"/>
  <c r="BM45" i="1"/>
  <c r="BR45" i="1" s="1"/>
  <c r="BN45" i="1"/>
  <c r="BS45" i="1" s="1"/>
  <c r="BL45" i="1"/>
  <c r="BQ45" i="1" s="1"/>
  <c r="BO37" i="1"/>
  <c r="BT37" i="1" s="1"/>
  <c r="BP37" i="1"/>
  <c r="BU37" i="1" s="1"/>
  <c r="BN37" i="1"/>
  <c r="BS37" i="1" s="1"/>
  <c r="BM37" i="1"/>
  <c r="BR37" i="1" s="1"/>
  <c r="BL37" i="1"/>
  <c r="BQ37" i="1" s="1"/>
  <c r="BO29" i="1"/>
  <c r="BT29" i="1" s="1"/>
  <c r="BP29" i="1"/>
  <c r="BU29" i="1" s="1"/>
  <c r="BM29" i="1"/>
  <c r="BR29" i="1" s="1"/>
  <c r="BN29" i="1"/>
  <c r="BS29" i="1" s="1"/>
  <c r="BL29" i="1"/>
  <c r="BQ29" i="1" s="1"/>
  <c r="BO21" i="1"/>
  <c r="BT21" i="1" s="1"/>
  <c r="BP21" i="1"/>
  <c r="BU21" i="1" s="1"/>
  <c r="BN21" i="1"/>
  <c r="BS21" i="1" s="1"/>
  <c r="BM21" i="1"/>
  <c r="BR21" i="1" s="1"/>
  <c r="BL21" i="1"/>
  <c r="BQ21" i="1" s="1"/>
  <c r="BO13" i="1"/>
  <c r="BT13" i="1" s="1"/>
  <c r="BP13" i="1"/>
  <c r="BU13" i="1" s="1"/>
  <c r="BM13" i="1"/>
  <c r="BR13" i="1" s="1"/>
  <c r="BN13" i="1"/>
  <c r="BS13" i="1" s="1"/>
  <c r="BL13" i="1"/>
  <c r="BQ13" i="1" s="1"/>
  <c r="BO9" i="1"/>
  <c r="BT9" i="1" s="1"/>
  <c r="BP9" i="1"/>
  <c r="BU9" i="1" s="1"/>
  <c r="BM9" i="1"/>
  <c r="BR9" i="1" s="1"/>
  <c r="BN9" i="1"/>
  <c r="BS9" i="1" s="1"/>
  <c r="BL9" i="1"/>
  <c r="BQ9" i="1" s="1"/>
  <c r="BP164" i="1"/>
  <c r="BU164" i="1" s="1"/>
  <c r="BN164" i="1"/>
  <c r="BS164" i="1" s="1"/>
  <c r="BL164" i="1"/>
  <c r="BQ164" i="1" s="1"/>
  <c r="BO164" i="1"/>
  <c r="BT164" i="1" s="1"/>
  <c r="BM164" i="1"/>
  <c r="BR164" i="1" s="1"/>
  <c r="BP160" i="1"/>
  <c r="BU160" i="1" s="1"/>
  <c r="BN160" i="1"/>
  <c r="BS160" i="1" s="1"/>
  <c r="BO160" i="1"/>
  <c r="BT160" i="1" s="1"/>
  <c r="BL160" i="1"/>
  <c r="BQ160" i="1" s="1"/>
  <c r="BM160" i="1"/>
  <c r="BR160" i="1" s="1"/>
  <c r="BP156" i="1"/>
  <c r="BU156" i="1" s="1"/>
  <c r="BN156" i="1"/>
  <c r="BS156" i="1" s="1"/>
  <c r="BL156" i="1"/>
  <c r="BQ156" i="1" s="1"/>
  <c r="BO156" i="1"/>
  <c r="BT156" i="1" s="1"/>
  <c r="BM156" i="1"/>
  <c r="BR156" i="1" s="1"/>
  <c r="BP152" i="1"/>
  <c r="BU152" i="1" s="1"/>
  <c r="BO152" i="1"/>
  <c r="BT152" i="1" s="1"/>
  <c r="BN152" i="1"/>
  <c r="BS152" i="1" s="1"/>
  <c r="BL152" i="1"/>
  <c r="BQ152" i="1" s="1"/>
  <c r="BM152" i="1"/>
  <c r="BR152" i="1" s="1"/>
  <c r="BP148" i="1"/>
  <c r="BU148" i="1" s="1"/>
  <c r="BN148" i="1"/>
  <c r="BS148" i="1" s="1"/>
  <c r="BO148" i="1"/>
  <c r="BT148" i="1" s="1"/>
  <c r="BL148" i="1"/>
  <c r="BQ148" i="1" s="1"/>
  <c r="BM148" i="1"/>
  <c r="BR148" i="1" s="1"/>
  <c r="BP144" i="1"/>
  <c r="BU144" i="1" s="1"/>
  <c r="BO144" i="1"/>
  <c r="BT144" i="1" s="1"/>
  <c r="BN144" i="1"/>
  <c r="BS144" i="1" s="1"/>
  <c r="BL144" i="1"/>
  <c r="BQ144" i="1" s="1"/>
  <c r="BM144" i="1"/>
  <c r="BR144" i="1" s="1"/>
  <c r="BP140" i="1"/>
  <c r="BU140" i="1" s="1"/>
  <c r="BN140" i="1"/>
  <c r="BS140" i="1" s="1"/>
  <c r="BL140" i="1"/>
  <c r="BQ140" i="1" s="1"/>
  <c r="BO140" i="1"/>
  <c r="BT140" i="1" s="1"/>
  <c r="BM140" i="1"/>
  <c r="BR140" i="1" s="1"/>
  <c r="BP136" i="1"/>
  <c r="BU136" i="1" s="1"/>
  <c r="BN136" i="1"/>
  <c r="BS136" i="1" s="1"/>
  <c r="BL136" i="1"/>
  <c r="BQ136" i="1" s="1"/>
  <c r="BM136" i="1"/>
  <c r="BR136" i="1" s="1"/>
  <c r="BO136" i="1"/>
  <c r="BT136" i="1" s="1"/>
  <c r="BP132" i="1"/>
  <c r="BU132" i="1" s="1"/>
  <c r="BO132" i="1"/>
  <c r="BT132" i="1" s="1"/>
  <c r="BN132" i="1"/>
  <c r="BS132" i="1" s="1"/>
  <c r="BL132" i="1"/>
  <c r="BQ132" i="1" s="1"/>
  <c r="BM132" i="1"/>
  <c r="BR132" i="1" s="1"/>
  <c r="BP128" i="1"/>
  <c r="BU128" i="1" s="1"/>
  <c r="BO128" i="1"/>
  <c r="BT128" i="1" s="1"/>
  <c r="BN128" i="1"/>
  <c r="BS128" i="1" s="1"/>
  <c r="BL128" i="1"/>
  <c r="BQ128" i="1" s="1"/>
  <c r="BM128" i="1"/>
  <c r="BR128" i="1" s="1"/>
  <c r="BP124" i="1"/>
  <c r="BU124" i="1" s="1"/>
  <c r="BN124" i="1"/>
  <c r="BS124" i="1" s="1"/>
  <c r="BO124" i="1"/>
  <c r="BT124" i="1" s="1"/>
  <c r="BL124" i="1"/>
  <c r="BQ124" i="1" s="1"/>
  <c r="BM124" i="1"/>
  <c r="BR124" i="1" s="1"/>
  <c r="BP120" i="1"/>
  <c r="BU120" i="1" s="1"/>
  <c r="BN120" i="1"/>
  <c r="BS120" i="1" s="1"/>
  <c r="BO120" i="1"/>
  <c r="BT120" i="1" s="1"/>
  <c r="BL120" i="1"/>
  <c r="BQ120" i="1" s="1"/>
  <c r="BM120" i="1"/>
  <c r="BR120" i="1" s="1"/>
  <c r="BP116" i="1"/>
  <c r="BU116" i="1" s="1"/>
  <c r="BO116" i="1"/>
  <c r="BT116" i="1" s="1"/>
  <c r="BN116" i="1"/>
  <c r="BS116" i="1" s="1"/>
  <c r="BL116" i="1"/>
  <c r="BQ116" i="1" s="1"/>
  <c r="BM116" i="1"/>
  <c r="BR116" i="1" s="1"/>
  <c r="BP112" i="1"/>
  <c r="BU112" i="1" s="1"/>
  <c r="BO112" i="1"/>
  <c r="BT112" i="1" s="1"/>
  <c r="BN112" i="1"/>
  <c r="BS112" i="1" s="1"/>
  <c r="BL112" i="1"/>
  <c r="BQ112" i="1" s="1"/>
  <c r="BM112" i="1"/>
  <c r="BR112" i="1" s="1"/>
  <c r="BP108" i="1"/>
  <c r="BU108" i="1" s="1"/>
  <c r="BN108" i="1"/>
  <c r="BS108" i="1" s="1"/>
  <c r="BL108" i="1"/>
  <c r="BQ108" i="1" s="1"/>
  <c r="BO108" i="1"/>
  <c r="BT108" i="1" s="1"/>
  <c r="BM108" i="1"/>
  <c r="BR108" i="1" s="1"/>
  <c r="BP104" i="1"/>
  <c r="BU104" i="1" s="1"/>
  <c r="BN104" i="1"/>
  <c r="BS104" i="1" s="1"/>
  <c r="BL104" i="1"/>
  <c r="BQ104" i="1" s="1"/>
  <c r="BO104" i="1"/>
  <c r="BT104" i="1" s="1"/>
  <c r="BM104" i="1"/>
  <c r="BR104" i="1" s="1"/>
  <c r="BP100" i="1"/>
  <c r="BU100" i="1" s="1"/>
  <c r="BO100" i="1"/>
  <c r="BT100" i="1" s="1"/>
  <c r="BN100" i="1"/>
  <c r="BS100" i="1" s="1"/>
  <c r="BL100" i="1"/>
  <c r="BQ100" i="1" s="1"/>
  <c r="BM100" i="1"/>
  <c r="BR100" i="1" s="1"/>
  <c r="BP96" i="1"/>
  <c r="BU96" i="1" s="1"/>
  <c r="BO96" i="1"/>
  <c r="BT96" i="1" s="1"/>
  <c r="BN96" i="1"/>
  <c r="BS96" i="1" s="1"/>
  <c r="BL96" i="1"/>
  <c r="BQ96" i="1" s="1"/>
  <c r="BM96" i="1"/>
  <c r="BR96" i="1" s="1"/>
  <c r="BP92" i="1"/>
  <c r="BU92" i="1" s="1"/>
  <c r="BN92" i="1"/>
  <c r="BS92" i="1" s="1"/>
  <c r="BO92" i="1"/>
  <c r="BT92" i="1" s="1"/>
  <c r="BL92" i="1"/>
  <c r="BQ92" i="1" s="1"/>
  <c r="BM92" i="1"/>
  <c r="BR92" i="1" s="1"/>
  <c r="BP88" i="1"/>
  <c r="BU88" i="1" s="1"/>
  <c r="BN88" i="1"/>
  <c r="BS88" i="1" s="1"/>
  <c r="BO88" i="1"/>
  <c r="BT88" i="1" s="1"/>
  <c r="BL88" i="1"/>
  <c r="BQ88" i="1" s="1"/>
  <c r="BM88" i="1"/>
  <c r="BR88" i="1" s="1"/>
  <c r="BP84" i="1"/>
  <c r="BU84" i="1" s="1"/>
  <c r="BO84" i="1"/>
  <c r="BT84" i="1" s="1"/>
  <c r="BN84" i="1"/>
  <c r="BS84" i="1" s="1"/>
  <c r="BL84" i="1"/>
  <c r="BQ84" i="1" s="1"/>
  <c r="BM84" i="1"/>
  <c r="BR84" i="1" s="1"/>
  <c r="BP80" i="1"/>
  <c r="BU80" i="1" s="1"/>
  <c r="BO80" i="1"/>
  <c r="BT80" i="1" s="1"/>
  <c r="BN80" i="1"/>
  <c r="BS80" i="1" s="1"/>
  <c r="BL80" i="1"/>
  <c r="BQ80" i="1" s="1"/>
  <c r="BM80" i="1"/>
  <c r="BR80" i="1" s="1"/>
  <c r="BP76" i="1"/>
  <c r="BU76" i="1" s="1"/>
  <c r="BN76" i="1"/>
  <c r="BS76" i="1" s="1"/>
  <c r="BL76" i="1"/>
  <c r="BQ76" i="1" s="1"/>
  <c r="BO76" i="1"/>
  <c r="BT76" i="1" s="1"/>
  <c r="BM76" i="1"/>
  <c r="BR76" i="1" s="1"/>
  <c r="BP72" i="1"/>
  <c r="BU72" i="1" s="1"/>
  <c r="BN72" i="1"/>
  <c r="BS72" i="1" s="1"/>
  <c r="BM72" i="1"/>
  <c r="BR72" i="1" s="1"/>
  <c r="BL72" i="1"/>
  <c r="BQ72" i="1" s="1"/>
  <c r="BO72" i="1"/>
  <c r="BT72" i="1" s="1"/>
  <c r="BP68" i="1"/>
  <c r="BU68" i="1" s="1"/>
  <c r="BO68" i="1"/>
  <c r="BT68" i="1" s="1"/>
  <c r="BN68" i="1"/>
  <c r="BS68" i="1" s="1"/>
  <c r="BM68" i="1"/>
  <c r="BR68" i="1" s="1"/>
  <c r="BL68" i="1"/>
  <c r="BQ68" i="1" s="1"/>
  <c r="BP64" i="1"/>
  <c r="BU64" i="1" s="1"/>
  <c r="BO64" i="1"/>
  <c r="BT64" i="1" s="1"/>
  <c r="BN64" i="1"/>
  <c r="BS64" i="1" s="1"/>
  <c r="BL64" i="1"/>
  <c r="BQ64" i="1" s="1"/>
  <c r="BM64" i="1"/>
  <c r="BR64" i="1" s="1"/>
  <c r="BP60" i="1"/>
  <c r="BU60" i="1" s="1"/>
  <c r="BN60" i="1"/>
  <c r="BS60" i="1" s="1"/>
  <c r="BO60" i="1"/>
  <c r="BT60" i="1" s="1"/>
  <c r="BL60" i="1"/>
  <c r="BQ60" i="1" s="1"/>
  <c r="BM60" i="1"/>
  <c r="BR60" i="1" s="1"/>
  <c r="BP56" i="1"/>
  <c r="BU56" i="1" s="1"/>
  <c r="BN56" i="1"/>
  <c r="BS56" i="1" s="1"/>
  <c r="BO56" i="1"/>
  <c r="BT56" i="1" s="1"/>
  <c r="BM56" i="1"/>
  <c r="BR56" i="1" s="1"/>
  <c r="BL56" i="1"/>
  <c r="BQ56" i="1" s="1"/>
  <c r="BP52" i="1"/>
  <c r="BU52" i="1" s="1"/>
  <c r="BO52" i="1"/>
  <c r="BT52" i="1" s="1"/>
  <c r="BN52" i="1"/>
  <c r="BS52" i="1" s="1"/>
  <c r="BM52" i="1"/>
  <c r="BR52" i="1" s="1"/>
  <c r="BL52" i="1"/>
  <c r="BQ52" i="1" s="1"/>
  <c r="BP48" i="1"/>
  <c r="BU48" i="1" s="1"/>
  <c r="BO48" i="1"/>
  <c r="BT48" i="1" s="1"/>
  <c r="BN48" i="1"/>
  <c r="BS48" i="1" s="1"/>
  <c r="BL48" i="1"/>
  <c r="BQ48" i="1" s="1"/>
  <c r="BM48" i="1"/>
  <c r="BR48" i="1" s="1"/>
  <c r="BP44" i="1"/>
  <c r="BU44" i="1" s="1"/>
  <c r="BN44" i="1"/>
  <c r="BS44" i="1" s="1"/>
  <c r="BL44" i="1"/>
  <c r="BQ44" i="1" s="1"/>
  <c r="BO44" i="1"/>
  <c r="BT44" i="1" s="1"/>
  <c r="BM44" i="1"/>
  <c r="BR44" i="1" s="1"/>
  <c r="BP40" i="1"/>
  <c r="BU40" i="1" s="1"/>
  <c r="BN40" i="1"/>
  <c r="BS40" i="1" s="1"/>
  <c r="BM40" i="1"/>
  <c r="BR40" i="1" s="1"/>
  <c r="BL40" i="1"/>
  <c r="BQ40" i="1" s="1"/>
  <c r="BO40" i="1"/>
  <c r="BT40" i="1" s="1"/>
  <c r="BP36" i="1"/>
  <c r="BU36" i="1" s="1"/>
  <c r="BO36" i="1"/>
  <c r="BT36" i="1" s="1"/>
  <c r="BN36" i="1"/>
  <c r="BS36" i="1" s="1"/>
  <c r="BM36" i="1"/>
  <c r="BR36" i="1" s="1"/>
  <c r="BL36" i="1"/>
  <c r="BQ36" i="1" s="1"/>
  <c r="BP32" i="1"/>
  <c r="BU32" i="1" s="1"/>
  <c r="BO32" i="1"/>
  <c r="BT32" i="1" s="1"/>
  <c r="BN32" i="1"/>
  <c r="BS32" i="1" s="1"/>
  <c r="BL32" i="1"/>
  <c r="BQ32" i="1" s="1"/>
  <c r="BM32" i="1"/>
  <c r="BR32" i="1" s="1"/>
  <c r="BP28" i="1"/>
  <c r="BU28" i="1" s="1"/>
  <c r="BN28" i="1"/>
  <c r="BS28" i="1" s="1"/>
  <c r="BO28" i="1"/>
  <c r="BT28" i="1" s="1"/>
  <c r="BL28" i="1"/>
  <c r="BQ28" i="1" s="1"/>
  <c r="BM28" i="1"/>
  <c r="BR28" i="1" s="1"/>
  <c r="BP24" i="1"/>
  <c r="BU24" i="1" s="1"/>
  <c r="BN24" i="1"/>
  <c r="BS24" i="1" s="1"/>
  <c r="BO24" i="1"/>
  <c r="BT24" i="1" s="1"/>
  <c r="BM24" i="1"/>
  <c r="BR24" i="1" s="1"/>
  <c r="BL24" i="1"/>
  <c r="BQ24" i="1" s="1"/>
  <c r="BP20" i="1"/>
  <c r="BU20" i="1" s="1"/>
  <c r="BO20" i="1"/>
  <c r="BT20" i="1" s="1"/>
  <c r="BN20" i="1"/>
  <c r="BS20" i="1" s="1"/>
  <c r="BM20" i="1"/>
  <c r="BR20" i="1" s="1"/>
  <c r="BL20" i="1"/>
  <c r="BQ20" i="1" s="1"/>
  <c r="BP16" i="1"/>
  <c r="BU16" i="1" s="1"/>
  <c r="BO16" i="1"/>
  <c r="BT16" i="1" s="1"/>
  <c r="BN16" i="1"/>
  <c r="BS16" i="1" s="1"/>
  <c r="BL16" i="1"/>
  <c r="BQ16" i="1" s="1"/>
  <c r="BM16" i="1"/>
  <c r="BR16" i="1" s="1"/>
  <c r="BP12" i="1"/>
  <c r="BU12" i="1" s="1"/>
  <c r="BN12" i="1"/>
  <c r="BS12" i="1" s="1"/>
  <c r="BM12" i="1"/>
  <c r="BR12" i="1" s="1"/>
  <c r="BL12" i="1"/>
  <c r="BQ12" i="1" s="1"/>
  <c r="BO12" i="1"/>
  <c r="BT12" i="1" s="1"/>
  <c r="BP8" i="1"/>
  <c r="BU8" i="1" s="1"/>
  <c r="BN8" i="1"/>
  <c r="BS8" i="1" s="1"/>
  <c r="BL8" i="1"/>
  <c r="BQ8" i="1" s="1"/>
  <c r="BO8" i="1"/>
  <c r="BT8" i="1" s="1"/>
  <c r="BM8" i="1"/>
  <c r="BR8" i="1" s="1"/>
  <c r="BP4" i="1"/>
  <c r="BU4" i="1" s="1"/>
  <c r="BO4" i="1"/>
  <c r="BT4" i="1" s="1"/>
  <c r="BN4" i="1"/>
  <c r="BS4" i="1" s="1"/>
  <c r="BM4" i="1"/>
  <c r="BR4" i="1" s="1"/>
  <c r="BL4" i="1"/>
  <c r="BQ4" i="1" s="1"/>
  <c r="BO81" i="1"/>
  <c r="BT81" i="1" s="1"/>
  <c r="BP81" i="1"/>
  <c r="BU81" i="1" s="1"/>
  <c r="BN81" i="1"/>
  <c r="BS81" i="1" s="1"/>
  <c r="BM81" i="1"/>
  <c r="BR81" i="1" s="1"/>
  <c r="BL81" i="1"/>
  <c r="BQ81" i="1" s="1"/>
  <c r="M167" i="1"/>
  <c r="S167" i="1" s="1"/>
  <c r="BP167" i="1"/>
  <c r="BU167" i="1" s="1"/>
  <c r="BN167" i="1"/>
  <c r="BS167" i="1" s="1"/>
  <c r="BO167" i="1"/>
  <c r="BT167" i="1" s="1"/>
  <c r="BL167" i="1"/>
  <c r="BQ167" i="1" s="1"/>
  <c r="BM167" i="1"/>
  <c r="BR167" i="1" s="1"/>
  <c r="L163" i="1"/>
  <c r="BP163" i="1"/>
  <c r="BU163" i="1" s="1"/>
  <c r="BN163" i="1"/>
  <c r="BS163" i="1" s="1"/>
  <c r="BL163" i="1"/>
  <c r="BQ163" i="1" s="1"/>
  <c r="BO163" i="1"/>
  <c r="BT163" i="1" s="1"/>
  <c r="BM163" i="1"/>
  <c r="BR163" i="1" s="1"/>
  <c r="M159" i="1"/>
  <c r="BP159" i="1"/>
  <c r="BU159" i="1" s="1"/>
  <c r="BN159" i="1"/>
  <c r="BS159" i="1" s="1"/>
  <c r="BO159" i="1"/>
  <c r="BT159" i="1" s="1"/>
  <c r="BL159" i="1"/>
  <c r="BQ159" i="1" s="1"/>
  <c r="BM159" i="1"/>
  <c r="BR159" i="1" s="1"/>
  <c r="L155" i="1"/>
  <c r="BP155" i="1"/>
  <c r="BU155" i="1" s="1"/>
  <c r="BN155" i="1"/>
  <c r="BS155" i="1" s="1"/>
  <c r="BL155" i="1"/>
  <c r="BQ155" i="1" s="1"/>
  <c r="BO155" i="1"/>
  <c r="BT155" i="1" s="1"/>
  <c r="BM155" i="1"/>
  <c r="BR155" i="1" s="1"/>
  <c r="M151" i="1"/>
  <c r="S151" i="1" s="1"/>
  <c r="BP151" i="1"/>
  <c r="BU151" i="1" s="1"/>
  <c r="BO151" i="1"/>
  <c r="BT151" i="1" s="1"/>
  <c r="BN151" i="1"/>
  <c r="BS151" i="1" s="1"/>
  <c r="BL151" i="1"/>
  <c r="BQ151" i="1" s="1"/>
  <c r="BM151" i="1"/>
  <c r="BR151" i="1" s="1"/>
  <c r="K147" i="1"/>
  <c r="BP147" i="1"/>
  <c r="BU147" i="1" s="1"/>
  <c r="BO147" i="1"/>
  <c r="BT147" i="1" s="1"/>
  <c r="BN147" i="1"/>
  <c r="BS147" i="1" s="1"/>
  <c r="BL147" i="1"/>
  <c r="BQ147" i="1" s="1"/>
  <c r="BM147" i="1"/>
  <c r="BR147" i="1" s="1"/>
  <c r="L143" i="1"/>
  <c r="R143" i="1" s="1"/>
  <c r="BP143" i="1"/>
  <c r="BU143" i="1" s="1"/>
  <c r="BO143" i="1"/>
  <c r="BT143" i="1" s="1"/>
  <c r="BN143" i="1"/>
  <c r="BS143" i="1" s="1"/>
  <c r="BL143" i="1"/>
  <c r="BQ143" i="1" s="1"/>
  <c r="BM143" i="1"/>
  <c r="BR143" i="1" s="1"/>
  <c r="M139" i="1"/>
  <c r="BP139" i="1"/>
  <c r="BU139" i="1" s="1"/>
  <c r="BO139" i="1"/>
  <c r="BT139" i="1" s="1"/>
  <c r="BN139" i="1"/>
  <c r="BS139" i="1" s="1"/>
  <c r="BL139" i="1"/>
  <c r="BQ139" i="1" s="1"/>
  <c r="BM139" i="1"/>
  <c r="BR139" i="1" s="1"/>
  <c r="L135" i="1"/>
  <c r="BP135" i="1"/>
  <c r="BU135" i="1" s="1"/>
  <c r="BO135" i="1"/>
  <c r="BT135" i="1" s="1"/>
  <c r="BN135" i="1"/>
  <c r="BS135" i="1" s="1"/>
  <c r="BL135" i="1"/>
  <c r="BQ135" i="1" s="1"/>
  <c r="BM135" i="1"/>
  <c r="BR135" i="1" s="1"/>
  <c r="M131" i="1"/>
  <c r="BP131" i="1"/>
  <c r="BU131" i="1" s="1"/>
  <c r="BO131" i="1"/>
  <c r="BT131" i="1" s="1"/>
  <c r="BN131" i="1"/>
  <c r="BS131" i="1" s="1"/>
  <c r="BL131" i="1"/>
  <c r="BQ131" i="1" s="1"/>
  <c r="BM131" i="1"/>
  <c r="BR131" i="1" s="1"/>
  <c r="L127" i="1"/>
  <c r="R127" i="1" s="1"/>
  <c r="BP127" i="1"/>
  <c r="BU127" i="1" s="1"/>
  <c r="BO127" i="1"/>
  <c r="BT127" i="1" s="1"/>
  <c r="BN127" i="1"/>
  <c r="BS127" i="1" s="1"/>
  <c r="BL127" i="1"/>
  <c r="BQ127" i="1" s="1"/>
  <c r="BM127" i="1"/>
  <c r="BR127" i="1" s="1"/>
  <c r="M123" i="1"/>
  <c r="BP123" i="1"/>
  <c r="BU123" i="1" s="1"/>
  <c r="BO123" i="1"/>
  <c r="BT123" i="1" s="1"/>
  <c r="BN123" i="1"/>
  <c r="BS123" i="1" s="1"/>
  <c r="BL123" i="1"/>
  <c r="BQ123" i="1" s="1"/>
  <c r="BM123" i="1"/>
  <c r="BR123" i="1" s="1"/>
  <c r="K119" i="1"/>
  <c r="Q119" i="1" s="1"/>
  <c r="BP119" i="1"/>
  <c r="BU119" i="1" s="1"/>
  <c r="BO119" i="1"/>
  <c r="BT119" i="1" s="1"/>
  <c r="BN119" i="1"/>
  <c r="BS119" i="1" s="1"/>
  <c r="BL119" i="1"/>
  <c r="BQ119" i="1" s="1"/>
  <c r="BM119" i="1"/>
  <c r="BR119" i="1" s="1"/>
  <c r="J115" i="1"/>
  <c r="BP115" i="1"/>
  <c r="BU115" i="1" s="1"/>
  <c r="BO115" i="1"/>
  <c r="BT115" i="1" s="1"/>
  <c r="BN115" i="1"/>
  <c r="BS115" i="1" s="1"/>
  <c r="BL115" i="1"/>
  <c r="BQ115" i="1" s="1"/>
  <c r="BM115" i="1"/>
  <c r="BR115" i="1" s="1"/>
  <c r="K111" i="1"/>
  <c r="Q111" i="1" s="1"/>
  <c r="BP111" i="1"/>
  <c r="BU111" i="1" s="1"/>
  <c r="BO111" i="1"/>
  <c r="BT111" i="1" s="1"/>
  <c r="BN111" i="1"/>
  <c r="BS111" i="1" s="1"/>
  <c r="BL111" i="1"/>
  <c r="BQ111" i="1" s="1"/>
  <c r="BM111" i="1"/>
  <c r="BR111" i="1" s="1"/>
  <c r="L107" i="1"/>
  <c r="BP107" i="1"/>
  <c r="BU107" i="1" s="1"/>
  <c r="BO107" i="1"/>
  <c r="BT107" i="1" s="1"/>
  <c r="BN107" i="1"/>
  <c r="BS107" i="1" s="1"/>
  <c r="BL107" i="1"/>
  <c r="BQ107" i="1" s="1"/>
  <c r="BM107" i="1"/>
  <c r="BR107" i="1" s="1"/>
  <c r="M103" i="1"/>
  <c r="S103" i="1" s="1"/>
  <c r="BP103" i="1"/>
  <c r="BU103" i="1" s="1"/>
  <c r="BO103" i="1"/>
  <c r="BT103" i="1" s="1"/>
  <c r="BN103" i="1"/>
  <c r="BS103" i="1" s="1"/>
  <c r="BL103" i="1"/>
  <c r="BQ103" i="1" s="1"/>
  <c r="BM103" i="1"/>
  <c r="BR103" i="1" s="1"/>
  <c r="L99" i="1"/>
  <c r="BP99" i="1"/>
  <c r="BU99" i="1" s="1"/>
  <c r="BO99" i="1"/>
  <c r="BT99" i="1" s="1"/>
  <c r="BN99" i="1"/>
  <c r="BS99" i="1" s="1"/>
  <c r="BL99" i="1"/>
  <c r="BQ99" i="1" s="1"/>
  <c r="BM99" i="1"/>
  <c r="BR99" i="1" s="1"/>
  <c r="M95" i="1"/>
  <c r="S95" i="1" s="1"/>
  <c r="BP95" i="1"/>
  <c r="BU95" i="1" s="1"/>
  <c r="BO95" i="1"/>
  <c r="BT95" i="1" s="1"/>
  <c r="BN95" i="1"/>
  <c r="BS95" i="1" s="1"/>
  <c r="BL95" i="1"/>
  <c r="BQ95" i="1" s="1"/>
  <c r="BM95" i="1"/>
  <c r="BR95" i="1" s="1"/>
  <c r="L91" i="1"/>
  <c r="BP91" i="1"/>
  <c r="BU91" i="1" s="1"/>
  <c r="BO91" i="1"/>
  <c r="BT91" i="1" s="1"/>
  <c r="BN91" i="1"/>
  <c r="BS91" i="1" s="1"/>
  <c r="BL91" i="1"/>
  <c r="BQ91" i="1" s="1"/>
  <c r="BM91" i="1"/>
  <c r="BR91" i="1" s="1"/>
  <c r="M87" i="1"/>
  <c r="S87" i="1" s="1"/>
  <c r="BP87" i="1"/>
  <c r="BU87" i="1" s="1"/>
  <c r="BO87" i="1"/>
  <c r="BT87" i="1" s="1"/>
  <c r="BN87" i="1"/>
  <c r="BS87" i="1" s="1"/>
  <c r="BL87" i="1"/>
  <c r="BQ87" i="1" s="1"/>
  <c r="BM87" i="1"/>
  <c r="BR87" i="1" s="1"/>
  <c r="K83" i="1"/>
  <c r="BP83" i="1"/>
  <c r="BU83" i="1" s="1"/>
  <c r="BO83" i="1"/>
  <c r="BT83" i="1" s="1"/>
  <c r="BN83" i="1"/>
  <c r="BS83" i="1" s="1"/>
  <c r="BL83" i="1"/>
  <c r="BQ83" i="1" s="1"/>
  <c r="BM83" i="1"/>
  <c r="BR83" i="1" s="1"/>
  <c r="K79" i="1"/>
  <c r="Q79" i="1" s="1"/>
  <c r="BP79" i="1"/>
  <c r="BU79" i="1" s="1"/>
  <c r="BO79" i="1"/>
  <c r="BT79" i="1" s="1"/>
  <c r="BN79" i="1"/>
  <c r="BS79" i="1" s="1"/>
  <c r="BL79" i="1"/>
  <c r="BQ79" i="1" s="1"/>
  <c r="BM79" i="1"/>
  <c r="BR79" i="1" s="1"/>
  <c r="M75" i="1"/>
  <c r="BP75" i="1"/>
  <c r="BU75" i="1" s="1"/>
  <c r="BO75" i="1"/>
  <c r="BT75" i="1" s="1"/>
  <c r="BN75" i="1"/>
  <c r="BS75" i="1" s="1"/>
  <c r="BL75" i="1"/>
  <c r="BQ75" i="1" s="1"/>
  <c r="BM75" i="1"/>
  <c r="BR75" i="1" s="1"/>
  <c r="L71" i="1"/>
  <c r="R71" i="1" s="1"/>
  <c r="BP71" i="1"/>
  <c r="BU71" i="1" s="1"/>
  <c r="BO71" i="1"/>
  <c r="BT71" i="1" s="1"/>
  <c r="BN71" i="1"/>
  <c r="BS71" i="1" s="1"/>
  <c r="BL71" i="1"/>
  <c r="BQ71" i="1" s="1"/>
  <c r="BM71" i="1"/>
  <c r="BR71" i="1" s="1"/>
  <c r="M67" i="1"/>
  <c r="BP67" i="1"/>
  <c r="BU67" i="1" s="1"/>
  <c r="BO67" i="1"/>
  <c r="BT67" i="1" s="1"/>
  <c r="BN67" i="1"/>
  <c r="BS67" i="1" s="1"/>
  <c r="BM67" i="1"/>
  <c r="BR67" i="1" s="1"/>
  <c r="BL67" i="1"/>
  <c r="BQ67" i="1" s="1"/>
  <c r="L63" i="1"/>
  <c r="R63" i="1" s="1"/>
  <c r="BP63" i="1"/>
  <c r="BU63" i="1" s="1"/>
  <c r="BO63" i="1"/>
  <c r="BT63" i="1" s="1"/>
  <c r="BN63" i="1"/>
  <c r="BS63" i="1" s="1"/>
  <c r="BL63" i="1"/>
  <c r="BQ63" i="1" s="1"/>
  <c r="BM63" i="1"/>
  <c r="BR63" i="1" s="1"/>
  <c r="M59" i="1"/>
  <c r="BP59" i="1"/>
  <c r="BU59" i="1" s="1"/>
  <c r="BO59" i="1"/>
  <c r="BT59" i="1" s="1"/>
  <c r="BN59" i="1"/>
  <c r="BS59" i="1" s="1"/>
  <c r="BL59" i="1"/>
  <c r="BQ59" i="1" s="1"/>
  <c r="BM59" i="1"/>
  <c r="BR59" i="1" s="1"/>
  <c r="K55" i="1"/>
  <c r="Q55" i="1" s="1"/>
  <c r="BP55" i="1"/>
  <c r="BU55" i="1" s="1"/>
  <c r="BO55" i="1"/>
  <c r="BT55" i="1" s="1"/>
  <c r="BN55" i="1"/>
  <c r="BS55" i="1" s="1"/>
  <c r="BL55" i="1"/>
  <c r="BQ55" i="1" s="1"/>
  <c r="BM55" i="1"/>
  <c r="BR55" i="1" s="1"/>
  <c r="J51" i="1"/>
  <c r="BP51" i="1"/>
  <c r="BU51" i="1" s="1"/>
  <c r="BO51" i="1"/>
  <c r="BT51" i="1" s="1"/>
  <c r="BN51" i="1"/>
  <c r="BS51" i="1" s="1"/>
  <c r="BM51" i="1"/>
  <c r="BR51" i="1" s="1"/>
  <c r="BL51" i="1"/>
  <c r="BQ51" i="1" s="1"/>
  <c r="K47" i="1"/>
  <c r="Q47" i="1" s="1"/>
  <c r="BP47" i="1"/>
  <c r="BU47" i="1" s="1"/>
  <c r="BO47" i="1"/>
  <c r="BT47" i="1" s="1"/>
  <c r="BN47" i="1"/>
  <c r="BS47" i="1" s="1"/>
  <c r="BL47" i="1"/>
  <c r="BQ47" i="1" s="1"/>
  <c r="BM47" i="1"/>
  <c r="BR47" i="1" s="1"/>
  <c r="L43" i="1"/>
  <c r="BP43" i="1"/>
  <c r="BU43" i="1" s="1"/>
  <c r="BO43" i="1"/>
  <c r="BT43" i="1" s="1"/>
  <c r="BN43" i="1"/>
  <c r="BS43" i="1" s="1"/>
  <c r="BL43" i="1"/>
  <c r="BQ43" i="1" s="1"/>
  <c r="BM43" i="1"/>
  <c r="BR43" i="1" s="1"/>
  <c r="M39" i="1"/>
  <c r="S39" i="1" s="1"/>
  <c r="BP39" i="1"/>
  <c r="BU39" i="1" s="1"/>
  <c r="BO39" i="1"/>
  <c r="BT39" i="1" s="1"/>
  <c r="BN39" i="1"/>
  <c r="BS39" i="1" s="1"/>
  <c r="BL39" i="1"/>
  <c r="BQ39" i="1" s="1"/>
  <c r="BM39" i="1"/>
  <c r="BR39" i="1" s="1"/>
  <c r="L35" i="1"/>
  <c r="BP35" i="1"/>
  <c r="BU35" i="1" s="1"/>
  <c r="BO35" i="1"/>
  <c r="BT35" i="1" s="1"/>
  <c r="BN35" i="1"/>
  <c r="BS35" i="1" s="1"/>
  <c r="BM35" i="1"/>
  <c r="BR35" i="1" s="1"/>
  <c r="BL35" i="1"/>
  <c r="BQ35" i="1" s="1"/>
  <c r="M31" i="1"/>
  <c r="S31" i="1" s="1"/>
  <c r="BP31" i="1"/>
  <c r="BU31" i="1" s="1"/>
  <c r="BO31" i="1"/>
  <c r="BT31" i="1" s="1"/>
  <c r="BN31" i="1"/>
  <c r="BS31" i="1" s="1"/>
  <c r="BL31" i="1"/>
  <c r="BQ31" i="1" s="1"/>
  <c r="BM31" i="1"/>
  <c r="BR31" i="1" s="1"/>
  <c r="L27" i="1"/>
  <c r="BP27" i="1"/>
  <c r="BU27" i="1" s="1"/>
  <c r="BO27" i="1"/>
  <c r="BT27" i="1" s="1"/>
  <c r="BN27" i="1"/>
  <c r="BS27" i="1" s="1"/>
  <c r="BL27" i="1"/>
  <c r="BQ27" i="1" s="1"/>
  <c r="BM27" i="1"/>
  <c r="BR27" i="1" s="1"/>
  <c r="M23" i="1"/>
  <c r="S23" i="1" s="1"/>
  <c r="BP23" i="1"/>
  <c r="BU23" i="1" s="1"/>
  <c r="BO23" i="1"/>
  <c r="BT23" i="1" s="1"/>
  <c r="BN23" i="1"/>
  <c r="BS23" i="1" s="1"/>
  <c r="BL23" i="1"/>
  <c r="BQ23" i="1" s="1"/>
  <c r="BM23" i="1"/>
  <c r="BR23" i="1" s="1"/>
  <c r="K19" i="1"/>
  <c r="BP19" i="1"/>
  <c r="BU19" i="1" s="1"/>
  <c r="BO19" i="1"/>
  <c r="BT19" i="1" s="1"/>
  <c r="BN19" i="1"/>
  <c r="BS19" i="1" s="1"/>
  <c r="BM19" i="1"/>
  <c r="BR19" i="1" s="1"/>
  <c r="BL19" i="1"/>
  <c r="BQ19" i="1" s="1"/>
  <c r="K15" i="1"/>
  <c r="Q15" i="1" s="1"/>
  <c r="BP15" i="1"/>
  <c r="BU15" i="1" s="1"/>
  <c r="BO15" i="1"/>
  <c r="BT15" i="1" s="1"/>
  <c r="BN15" i="1"/>
  <c r="BS15" i="1" s="1"/>
  <c r="BL15" i="1"/>
  <c r="BQ15" i="1" s="1"/>
  <c r="BM15" i="1"/>
  <c r="BR15" i="1" s="1"/>
  <c r="M11" i="1"/>
  <c r="BP11" i="1"/>
  <c r="BU11" i="1" s="1"/>
  <c r="BO11" i="1"/>
  <c r="BT11" i="1" s="1"/>
  <c r="BN11" i="1"/>
  <c r="BS11" i="1" s="1"/>
  <c r="BM11" i="1"/>
  <c r="BR11" i="1" s="1"/>
  <c r="BL11" i="1"/>
  <c r="BQ11" i="1" s="1"/>
  <c r="L7" i="1"/>
  <c r="R7" i="1" s="1"/>
  <c r="BP7" i="1"/>
  <c r="BU7" i="1" s="1"/>
  <c r="BO7" i="1"/>
  <c r="BT7" i="1" s="1"/>
  <c r="BN7" i="1"/>
  <c r="BS7" i="1" s="1"/>
  <c r="BL7" i="1"/>
  <c r="BQ7" i="1" s="1"/>
  <c r="BM7" i="1"/>
  <c r="BR7" i="1" s="1"/>
  <c r="M3" i="1"/>
  <c r="BP3" i="1"/>
  <c r="BU3" i="1" s="1"/>
  <c r="BO3" i="1"/>
  <c r="BT3" i="1" s="1"/>
  <c r="BN3" i="1"/>
  <c r="BS3" i="1" s="1"/>
  <c r="BM3" i="1"/>
  <c r="BR3" i="1" s="1"/>
  <c r="BL3" i="1"/>
  <c r="BQ3" i="1" s="1"/>
  <c r="BP161" i="1"/>
  <c r="BU161" i="1" s="1"/>
  <c r="BO161" i="1"/>
  <c r="BT161" i="1" s="1"/>
  <c r="BN161" i="1"/>
  <c r="BS161" i="1" s="1"/>
  <c r="BM161" i="1"/>
  <c r="BR161" i="1" s="1"/>
  <c r="BL161" i="1"/>
  <c r="BQ161" i="1" s="1"/>
  <c r="BO153" i="1"/>
  <c r="BT153" i="1" s="1"/>
  <c r="BP153" i="1"/>
  <c r="BU153" i="1" s="1"/>
  <c r="BN153" i="1"/>
  <c r="BS153" i="1" s="1"/>
  <c r="BM153" i="1"/>
  <c r="BR153" i="1" s="1"/>
  <c r="BL153" i="1"/>
  <c r="BQ153" i="1" s="1"/>
  <c r="BO145" i="1"/>
  <c r="BT145" i="1" s="1"/>
  <c r="BP145" i="1"/>
  <c r="BU145" i="1" s="1"/>
  <c r="BN145" i="1"/>
  <c r="BS145" i="1" s="1"/>
  <c r="BM145" i="1"/>
  <c r="BR145" i="1" s="1"/>
  <c r="BL145" i="1"/>
  <c r="BQ145" i="1" s="1"/>
  <c r="BO137" i="1"/>
  <c r="BT137" i="1" s="1"/>
  <c r="BP137" i="1"/>
  <c r="BU137" i="1" s="1"/>
  <c r="BN137" i="1"/>
  <c r="BS137" i="1" s="1"/>
  <c r="BM137" i="1"/>
  <c r="BR137" i="1" s="1"/>
  <c r="BL137" i="1"/>
  <c r="BQ137" i="1" s="1"/>
  <c r="BO129" i="1"/>
  <c r="BT129" i="1" s="1"/>
  <c r="BP129" i="1"/>
  <c r="BU129" i="1" s="1"/>
  <c r="BN129" i="1"/>
  <c r="BS129" i="1" s="1"/>
  <c r="BM129" i="1"/>
  <c r="BR129" i="1" s="1"/>
  <c r="BL129" i="1"/>
  <c r="BQ129" i="1" s="1"/>
  <c r="BO125" i="1"/>
  <c r="BT125" i="1" s="1"/>
  <c r="BP125" i="1"/>
  <c r="BU125" i="1" s="1"/>
  <c r="BM125" i="1"/>
  <c r="BR125" i="1" s="1"/>
  <c r="BN125" i="1"/>
  <c r="BS125" i="1" s="1"/>
  <c r="BL125" i="1"/>
  <c r="BQ125" i="1" s="1"/>
  <c r="BO117" i="1"/>
  <c r="BT117" i="1" s="1"/>
  <c r="BP117" i="1"/>
  <c r="BU117" i="1" s="1"/>
  <c r="BM117" i="1"/>
  <c r="BR117" i="1" s="1"/>
  <c r="BN117" i="1"/>
  <c r="BS117" i="1" s="1"/>
  <c r="BL117" i="1"/>
  <c r="BQ117" i="1" s="1"/>
  <c r="BO109" i="1"/>
  <c r="BT109" i="1" s="1"/>
  <c r="BP109" i="1"/>
  <c r="BU109" i="1" s="1"/>
  <c r="BM109" i="1"/>
  <c r="BR109" i="1" s="1"/>
  <c r="BN109" i="1"/>
  <c r="BS109" i="1" s="1"/>
  <c r="BL109" i="1"/>
  <c r="BQ109" i="1" s="1"/>
  <c r="BO105" i="1"/>
  <c r="BT105" i="1" s="1"/>
  <c r="BP105" i="1"/>
  <c r="BU105" i="1" s="1"/>
  <c r="BN105" i="1"/>
  <c r="BS105" i="1" s="1"/>
  <c r="BM105" i="1"/>
  <c r="BR105" i="1" s="1"/>
  <c r="BL105" i="1"/>
  <c r="BQ105" i="1" s="1"/>
  <c r="BO97" i="1"/>
  <c r="BT97" i="1" s="1"/>
  <c r="BP97" i="1"/>
  <c r="BU97" i="1" s="1"/>
  <c r="BN97" i="1"/>
  <c r="BS97" i="1" s="1"/>
  <c r="BM97" i="1"/>
  <c r="BR97" i="1" s="1"/>
  <c r="BL97" i="1"/>
  <c r="BQ97" i="1" s="1"/>
  <c r="BO89" i="1"/>
  <c r="BT89" i="1" s="1"/>
  <c r="BP89" i="1"/>
  <c r="BU89" i="1" s="1"/>
  <c r="BN89" i="1"/>
  <c r="BS89" i="1" s="1"/>
  <c r="BM89" i="1"/>
  <c r="BR89" i="1" s="1"/>
  <c r="BL89" i="1"/>
  <c r="BQ89" i="1" s="1"/>
  <c r="BO77" i="1"/>
  <c r="BT77" i="1" s="1"/>
  <c r="BP77" i="1"/>
  <c r="BU77" i="1" s="1"/>
  <c r="BM77" i="1"/>
  <c r="BR77" i="1" s="1"/>
  <c r="BN77" i="1"/>
  <c r="BS77" i="1" s="1"/>
  <c r="BL77" i="1"/>
  <c r="BQ77" i="1" s="1"/>
  <c r="BO65" i="1"/>
  <c r="BT65" i="1" s="1"/>
  <c r="BP65" i="1"/>
  <c r="BU65" i="1" s="1"/>
  <c r="BN65" i="1"/>
  <c r="BS65" i="1" s="1"/>
  <c r="BL65" i="1"/>
  <c r="BQ65" i="1" s="1"/>
  <c r="BM65" i="1"/>
  <c r="BR65" i="1" s="1"/>
  <c r="BO57" i="1"/>
  <c r="BT57" i="1" s="1"/>
  <c r="BP57" i="1"/>
  <c r="BU57" i="1" s="1"/>
  <c r="BN57" i="1"/>
  <c r="BS57" i="1" s="1"/>
  <c r="BM57" i="1"/>
  <c r="BR57" i="1" s="1"/>
  <c r="BL57" i="1"/>
  <c r="BQ57" i="1" s="1"/>
  <c r="BO49" i="1"/>
  <c r="BT49" i="1" s="1"/>
  <c r="BP49" i="1"/>
  <c r="BU49" i="1" s="1"/>
  <c r="BN49" i="1"/>
  <c r="BS49" i="1" s="1"/>
  <c r="BL49" i="1"/>
  <c r="BQ49" i="1" s="1"/>
  <c r="BM49" i="1"/>
  <c r="BR49" i="1" s="1"/>
  <c r="BO41" i="1"/>
  <c r="BT41" i="1" s="1"/>
  <c r="BP41" i="1"/>
  <c r="BU41" i="1" s="1"/>
  <c r="BN41" i="1"/>
  <c r="BS41" i="1" s="1"/>
  <c r="BM41" i="1"/>
  <c r="BR41" i="1" s="1"/>
  <c r="BL41" i="1"/>
  <c r="BQ41" i="1" s="1"/>
  <c r="BO33" i="1"/>
  <c r="BT33" i="1" s="1"/>
  <c r="BP33" i="1"/>
  <c r="BU33" i="1" s="1"/>
  <c r="BN33" i="1"/>
  <c r="BS33" i="1" s="1"/>
  <c r="BL33" i="1"/>
  <c r="BQ33" i="1" s="1"/>
  <c r="BM33" i="1"/>
  <c r="BR33" i="1" s="1"/>
  <c r="BO25" i="1"/>
  <c r="BT25" i="1" s="1"/>
  <c r="BP25" i="1"/>
  <c r="BU25" i="1" s="1"/>
  <c r="BN25" i="1"/>
  <c r="BS25" i="1" s="1"/>
  <c r="BM25" i="1"/>
  <c r="BR25" i="1" s="1"/>
  <c r="BL25" i="1"/>
  <c r="BQ25" i="1" s="1"/>
  <c r="BO17" i="1"/>
  <c r="BT17" i="1" s="1"/>
  <c r="BP17" i="1"/>
  <c r="BU17" i="1" s="1"/>
  <c r="BM17" i="1"/>
  <c r="BR17" i="1" s="1"/>
  <c r="BN17" i="1"/>
  <c r="BS17" i="1" s="1"/>
  <c r="BL17" i="1"/>
  <c r="BQ17" i="1" s="1"/>
  <c r="BO5" i="1"/>
  <c r="BT5" i="1" s="1"/>
  <c r="BP5" i="1"/>
  <c r="BU5" i="1" s="1"/>
  <c r="BM5" i="1"/>
  <c r="BR5" i="1" s="1"/>
  <c r="BN5" i="1"/>
  <c r="BS5" i="1" s="1"/>
  <c r="BL5" i="1"/>
  <c r="BQ5" i="1" s="1"/>
  <c r="L166" i="1"/>
  <c r="R166" i="1" s="1"/>
  <c r="BP166" i="1"/>
  <c r="BU166" i="1" s="1"/>
  <c r="BO166" i="1"/>
  <c r="BT166" i="1" s="1"/>
  <c r="BM166" i="1"/>
  <c r="BR166" i="1" s="1"/>
  <c r="BN166" i="1"/>
  <c r="BS166" i="1" s="1"/>
  <c r="BL166" i="1"/>
  <c r="BQ166" i="1" s="1"/>
  <c r="M162" i="1"/>
  <c r="BO162" i="1"/>
  <c r="BT162" i="1" s="1"/>
  <c r="BP162" i="1"/>
  <c r="BU162" i="1" s="1"/>
  <c r="BN162" i="1"/>
  <c r="BS162" i="1" s="1"/>
  <c r="BM162" i="1"/>
  <c r="BR162" i="1" s="1"/>
  <c r="BL162" i="1"/>
  <c r="BQ162" i="1" s="1"/>
  <c r="J158" i="1"/>
  <c r="P158" i="1" s="1"/>
  <c r="BO158" i="1"/>
  <c r="BT158" i="1" s="1"/>
  <c r="BP158" i="1"/>
  <c r="BU158" i="1" s="1"/>
  <c r="BM158" i="1"/>
  <c r="BR158" i="1" s="1"/>
  <c r="BN158" i="1"/>
  <c r="BS158" i="1" s="1"/>
  <c r="BL158" i="1"/>
  <c r="BQ158" i="1" s="1"/>
  <c r="K154" i="1"/>
  <c r="BP154" i="1"/>
  <c r="BU154" i="1" s="1"/>
  <c r="BO154" i="1"/>
  <c r="BT154" i="1" s="1"/>
  <c r="BN154" i="1"/>
  <c r="BS154" i="1" s="1"/>
  <c r="BM154" i="1"/>
  <c r="BR154" i="1" s="1"/>
  <c r="BL154" i="1"/>
  <c r="BQ154" i="1" s="1"/>
  <c r="L150" i="1"/>
  <c r="R150" i="1" s="1"/>
  <c r="BP150" i="1"/>
  <c r="BU150" i="1" s="1"/>
  <c r="BO150" i="1"/>
  <c r="BT150" i="1" s="1"/>
  <c r="BM150" i="1"/>
  <c r="BR150" i="1" s="1"/>
  <c r="BN150" i="1"/>
  <c r="BS150" i="1" s="1"/>
  <c r="BL150" i="1"/>
  <c r="BQ150" i="1" s="1"/>
  <c r="M146" i="1"/>
  <c r="BO146" i="1"/>
  <c r="BT146" i="1" s="1"/>
  <c r="BN146" i="1"/>
  <c r="BS146" i="1" s="1"/>
  <c r="BM146" i="1"/>
  <c r="BR146" i="1" s="1"/>
  <c r="BP146" i="1"/>
  <c r="BU146" i="1" s="1"/>
  <c r="BL146" i="1"/>
  <c r="BQ146" i="1" s="1"/>
  <c r="J142" i="1"/>
  <c r="P142" i="1" s="1"/>
  <c r="BO142" i="1"/>
  <c r="BT142" i="1" s="1"/>
  <c r="BM142" i="1"/>
  <c r="BR142" i="1" s="1"/>
  <c r="BP142" i="1"/>
  <c r="BU142" i="1" s="1"/>
  <c r="BL142" i="1"/>
  <c r="BQ142" i="1" s="1"/>
  <c r="BN142" i="1"/>
  <c r="BS142" i="1" s="1"/>
  <c r="K138" i="1"/>
  <c r="BO138" i="1"/>
  <c r="BT138" i="1" s="1"/>
  <c r="BP138" i="1"/>
  <c r="BU138" i="1" s="1"/>
  <c r="BN138" i="1"/>
  <c r="BS138" i="1" s="1"/>
  <c r="BM138" i="1"/>
  <c r="BR138" i="1" s="1"/>
  <c r="BL138" i="1"/>
  <c r="BQ138" i="1" s="1"/>
  <c r="L134" i="1"/>
  <c r="R134" i="1" s="1"/>
  <c r="BO134" i="1"/>
  <c r="BT134" i="1" s="1"/>
  <c r="BP134" i="1"/>
  <c r="BU134" i="1" s="1"/>
  <c r="BM134" i="1"/>
  <c r="BR134" i="1" s="1"/>
  <c r="BN134" i="1"/>
  <c r="BS134" i="1" s="1"/>
  <c r="BL134" i="1"/>
  <c r="BQ134" i="1" s="1"/>
  <c r="M130" i="1"/>
  <c r="BO130" i="1"/>
  <c r="BT130" i="1" s="1"/>
  <c r="BP130" i="1"/>
  <c r="BU130" i="1" s="1"/>
  <c r="BN130" i="1"/>
  <c r="BS130" i="1" s="1"/>
  <c r="BM130" i="1"/>
  <c r="BR130" i="1" s="1"/>
  <c r="BL130" i="1"/>
  <c r="BQ130" i="1" s="1"/>
  <c r="J126" i="1"/>
  <c r="P126" i="1" s="1"/>
  <c r="BO126" i="1"/>
  <c r="BT126" i="1" s="1"/>
  <c r="BP126" i="1"/>
  <c r="BU126" i="1" s="1"/>
  <c r="BM126" i="1"/>
  <c r="BR126" i="1" s="1"/>
  <c r="BN126" i="1"/>
  <c r="BS126" i="1" s="1"/>
  <c r="BL126" i="1"/>
  <c r="BQ126" i="1" s="1"/>
  <c r="K122" i="1"/>
  <c r="BO122" i="1"/>
  <c r="BT122" i="1" s="1"/>
  <c r="BP122" i="1"/>
  <c r="BU122" i="1" s="1"/>
  <c r="BN122" i="1"/>
  <c r="BS122" i="1" s="1"/>
  <c r="BM122" i="1"/>
  <c r="BR122" i="1" s="1"/>
  <c r="BL122" i="1"/>
  <c r="BQ122" i="1" s="1"/>
  <c r="L118" i="1"/>
  <c r="BO118" i="1"/>
  <c r="BT118" i="1" s="1"/>
  <c r="BP118" i="1"/>
  <c r="BU118" i="1" s="1"/>
  <c r="BM118" i="1"/>
  <c r="BR118" i="1" s="1"/>
  <c r="BN118" i="1"/>
  <c r="BS118" i="1" s="1"/>
  <c r="BL118" i="1"/>
  <c r="BQ118" i="1" s="1"/>
  <c r="M114" i="1"/>
  <c r="BO114" i="1"/>
  <c r="BT114" i="1" s="1"/>
  <c r="BN114" i="1"/>
  <c r="BS114" i="1" s="1"/>
  <c r="BM114" i="1"/>
  <c r="BR114" i="1" s="1"/>
  <c r="BL114" i="1"/>
  <c r="BQ114" i="1" s="1"/>
  <c r="BP114" i="1"/>
  <c r="BU114" i="1" s="1"/>
  <c r="J110" i="1"/>
  <c r="P110" i="1" s="1"/>
  <c r="BO110" i="1"/>
  <c r="BT110" i="1" s="1"/>
  <c r="BM110" i="1"/>
  <c r="BR110" i="1" s="1"/>
  <c r="BP110" i="1"/>
  <c r="BU110" i="1" s="1"/>
  <c r="BL110" i="1"/>
  <c r="BQ110" i="1" s="1"/>
  <c r="BN110" i="1"/>
  <c r="BS110" i="1" s="1"/>
  <c r="K106" i="1"/>
  <c r="BO106" i="1"/>
  <c r="BT106" i="1" s="1"/>
  <c r="BP106" i="1"/>
  <c r="BU106" i="1" s="1"/>
  <c r="BN106" i="1"/>
  <c r="BS106" i="1" s="1"/>
  <c r="BM106" i="1"/>
  <c r="BR106" i="1" s="1"/>
  <c r="BL106" i="1"/>
  <c r="BQ106" i="1" s="1"/>
  <c r="L102" i="1"/>
  <c r="R102" i="1" s="1"/>
  <c r="BO102" i="1"/>
  <c r="BT102" i="1" s="1"/>
  <c r="BP102" i="1"/>
  <c r="BU102" i="1" s="1"/>
  <c r="BM102" i="1"/>
  <c r="BR102" i="1" s="1"/>
  <c r="BN102" i="1"/>
  <c r="BS102" i="1" s="1"/>
  <c r="BL102" i="1"/>
  <c r="BQ102" i="1" s="1"/>
  <c r="M98" i="1"/>
  <c r="BO98" i="1"/>
  <c r="BT98" i="1" s="1"/>
  <c r="BP98" i="1"/>
  <c r="BU98" i="1" s="1"/>
  <c r="BN98" i="1"/>
  <c r="BS98" i="1" s="1"/>
  <c r="BM98" i="1"/>
  <c r="BR98" i="1" s="1"/>
  <c r="BL98" i="1"/>
  <c r="BQ98" i="1" s="1"/>
  <c r="J94" i="1"/>
  <c r="P94" i="1" s="1"/>
  <c r="BO94" i="1"/>
  <c r="BT94" i="1" s="1"/>
  <c r="BP94" i="1"/>
  <c r="BU94" i="1" s="1"/>
  <c r="BM94" i="1"/>
  <c r="BR94" i="1" s="1"/>
  <c r="BN94" i="1"/>
  <c r="BS94" i="1" s="1"/>
  <c r="BL94" i="1"/>
  <c r="BQ94" i="1" s="1"/>
  <c r="K90" i="1"/>
  <c r="BO90" i="1"/>
  <c r="BT90" i="1" s="1"/>
  <c r="BP90" i="1"/>
  <c r="BU90" i="1" s="1"/>
  <c r="BN90" i="1"/>
  <c r="BS90" i="1" s="1"/>
  <c r="BM90" i="1"/>
  <c r="BR90" i="1" s="1"/>
  <c r="BL90" i="1"/>
  <c r="BQ90" i="1" s="1"/>
  <c r="L86" i="1"/>
  <c r="R86" i="1" s="1"/>
  <c r="BO86" i="1"/>
  <c r="BT86" i="1" s="1"/>
  <c r="BP86" i="1"/>
  <c r="BU86" i="1" s="1"/>
  <c r="BM86" i="1"/>
  <c r="BR86" i="1" s="1"/>
  <c r="BN86" i="1"/>
  <c r="BS86" i="1" s="1"/>
  <c r="BL86" i="1"/>
  <c r="BQ86" i="1" s="1"/>
  <c r="M82" i="1"/>
  <c r="BO82" i="1"/>
  <c r="BT82" i="1" s="1"/>
  <c r="BN82" i="1"/>
  <c r="BS82" i="1" s="1"/>
  <c r="BM82" i="1"/>
  <c r="BR82" i="1" s="1"/>
  <c r="BP82" i="1"/>
  <c r="BU82" i="1" s="1"/>
  <c r="BL82" i="1"/>
  <c r="BQ82" i="1" s="1"/>
  <c r="J78" i="1"/>
  <c r="BO78" i="1"/>
  <c r="BT78" i="1" s="1"/>
  <c r="BM78" i="1"/>
  <c r="BR78" i="1" s="1"/>
  <c r="BP78" i="1"/>
  <c r="BU78" i="1" s="1"/>
  <c r="BN78" i="1"/>
  <c r="BS78" i="1" s="1"/>
  <c r="BL78" i="1"/>
  <c r="BQ78" i="1" s="1"/>
  <c r="K74" i="1"/>
  <c r="BO74" i="1"/>
  <c r="BT74" i="1" s="1"/>
  <c r="BP74" i="1"/>
  <c r="BU74" i="1" s="1"/>
  <c r="BM74" i="1"/>
  <c r="BR74" i="1" s="1"/>
  <c r="BN74" i="1"/>
  <c r="BS74" i="1" s="1"/>
  <c r="BL74" i="1"/>
  <c r="BQ74" i="1" s="1"/>
  <c r="L70" i="1"/>
  <c r="R70" i="1" s="1"/>
  <c r="BO70" i="1"/>
  <c r="BT70" i="1" s="1"/>
  <c r="BP70" i="1"/>
  <c r="BU70" i="1" s="1"/>
  <c r="BM70" i="1"/>
  <c r="BR70" i="1" s="1"/>
  <c r="BN70" i="1"/>
  <c r="BS70" i="1" s="1"/>
  <c r="BL70" i="1"/>
  <c r="BQ70" i="1" s="1"/>
  <c r="M66" i="1"/>
  <c r="BO66" i="1"/>
  <c r="BT66" i="1" s="1"/>
  <c r="BM66" i="1"/>
  <c r="BR66" i="1" s="1"/>
  <c r="BP66" i="1"/>
  <c r="BU66" i="1" s="1"/>
  <c r="BN66" i="1"/>
  <c r="BS66" i="1" s="1"/>
  <c r="BL66" i="1"/>
  <c r="BQ66" i="1" s="1"/>
  <c r="J62" i="1"/>
  <c r="P62" i="1" s="1"/>
  <c r="BO62" i="1"/>
  <c r="BT62" i="1" s="1"/>
  <c r="BM62" i="1"/>
  <c r="BR62" i="1" s="1"/>
  <c r="BP62" i="1"/>
  <c r="BU62" i="1" s="1"/>
  <c r="BN62" i="1"/>
  <c r="BS62" i="1" s="1"/>
  <c r="BL62" i="1"/>
  <c r="BQ62" i="1" s="1"/>
  <c r="K58" i="1"/>
  <c r="BO58" i="1"/>
  <c r="BT58" i="1" s="1"/>
  <c r="BP58" i="1"/>
  <c r="BU58" i="1" s="1"/>
  <c r="BM58" i="1"/>
  <c r="BR58" i="1" s="1"/>
  <c r="BN58" i="1"/>
  <c r="BS58" i="1" s="1"/>
  <c r="BL58" i="1"/>
  <c r="BQ58" i="1" s="1"/>
  <c r="L54" i="1"/>
  <c r="R54" i="1" s="1"/>
  <c r="BO54" i="1"/>
  <c r="BT54" i="1" s="1"/>
  <c r="BP54" i="1"/>
  <c r="BU54" i="1" s="1"/>
  <c r="BM54" i="1"/>
  <c r="BR54" i="1" s="1"/>
  <c r="BN54" i="1"/>
  <c r="BS54" i="1" s="1"/>
  <c r="BL54" i="1"/>
  <c r="BQ54" i="1" s="1"/>
  <c r="M50" i="1"/>
  <c r="BO50" i="1"/>
  <c r="BT50" i="1" s="1"/>
  <c r="BM50" i="1"/>
  <c r="BR50" i="1" s="1"/>
  <c r="BN50" i="1"/>
  <c r="BS50" i="1" s="1"/>
  <c r="BL50" i="1"/>
  <c r="BQ50" i="1" s="1"/>
  <c r="BP50" i="1"/>
  <c r="BU50" i="1" s="1"/>
  <c r="J46" i="1"/>
  <c r="P46" i="1" s="1"/>
  <c r="BO46" i="1"/>
  <c r="BT46" i="1" s="1"/>
  <c r="BM46" i="1"/>
  <c r="BR46" i="1" s="1"/>
  <c r="BP46" i="1"/>
  <c r="BU46" i="1" s="1"/>
  <c r="BL46" i="1"/>
  <c r="BQ46" i="1" s="1"/>
  <c r="BN46" i="1"/>
  <c r="BS46" i="1" s="1"/>
  <c r="K42" i="1"/>
  <c r="BO42" i="1"/>
  <c r="BT42" i="1" s="1"/>
  <c r="BP42" i="1"/>
  <c r="BU42" i="1" s="1"/>
  <c r="BM42" i="1"/>
  <c r="BR42" i="1" s="1"/>
  <c r="BN42" i="1"/>
  <c r="BS42" i="1" s="1"/>
  <c r="BL42" i="1"/>
  <c r="BQ42" i="1" s="1"/>
  <c r="L38" i="1"/>
  <c r="R38" i="1" s="1"/>
  <c r="BO38" i="1"/>
  <c r="BT38" i="1" s="1"/>
  <c r="BP38" i="1"/>
  <c r="BU38" i="1" s="1"/>
  <c r="BM38" i="1"/>
  <c r="BR38" i="1" s="1"/>
  <c r="BN38" i="1"/>
  <c r="BS38" i="1" s="1"/>
  <c r="BL38" i="1"/>
  <c r="BQ38" i="1" s="1"/>
  <c r="M34" i="1"/>
  <c r="BO34" i="1"/>
  <c r="BT34" i="1" s="1"/>
  <c r="BM34" i="1"/>
  <c r="BR34" i="1" s="1"/>
  <c r="BP34" i="1"/>
  <c r="BU34" i="1" s="1"/>
  <c r="BN34" i="1"/>
  <c r="BS34" i="1" s="1"/>
  <c r="BL34" i="1"/>
  <c r="BQ34" i="1" s="1"/>
  <c r="J30" i="1"/>
  <c r="P30" i="1" s="1"/>
  <c r="BO30" i="1"/>
  <c r="BT30" i="1" s="1"/>
  <c r="BM30" i="1"/>
  <c r="BR30" i="1" s="1"/>
  <c r="BP30" i="1"/>
  <c r="BU30" i="1" s="1"/>
  <c r="BL30" i="1"/>
  <c r="BQ30" i="1" s="1"/>
  <c r="BN30" i="1"/>
  <c r="BS30" i="1" s="1"/>
  <c r="K26" i="1"/>
  <c r="BO26" i="1"/>
  <c r="BT26" i="1" s="1"/>
  <c r="BP26" i="1"/>
  <c r="BU26" i="1" s="1"/>
  <c r="BM26" i="1"/>
  <c r="BR26" i="1" s="1"/>
  <c r="BN26" i="1"/>
  <c r="BS26" i="1" s="1"/>
  <c r="BL26" i="1"/>
  <c r="BQ26" i="1" s="1"/>
  <c r="L22" i="1"/>
  <c r="R22" i="1" s="1"/>
  <c r="BO22" i="1"/>
  <c r="BT22" i="1" s="1"/>
  <c r="BP22" i="1"/>
  <c r="BU22" i="1" s="1"/>
  <c r="BM22" i="1"/>
  <c r="BR22" i="1" s="1"/>
  <c r="BN22" i="1"/>
  <c r="BS22" i="1" s="1"/>
  <c r="BL22" i="1"/>
  <c r="BQ22" i="1" s="1"/>
  <c r="M18" i="1"/>
  <c r="BO18" i="1"/>
  <c r="BT18" i="1" s="1"/>
  <c r="BM18" i="1"/>
  <c r="BR18" i="1" s="1"/>
  <c r="BN18" i="1"/>
  <c r="BS18" i="1" s="1"/>
  <c r="BP18" i="1"/>
  <c r="BU18" i="1" s="1"/>
  <c r="BL18" i="1"/>
  <c r="BQ18" i="1" s="1"/>
  <c r="J14" i="1"/>
  <c r="P14" i="1" s="1"/>
  <c r="BO14" i="1"/>
  <c r="BT14" i="1" s="1"/>
  <c r="BM14" i="1"/>
  <c r="BR14" i="1" s="1"/>
  <c r="BP14" i="1"/>
  <c r="BU14" i="1" s="1"/>
  <c r="BN14" i="1"/>
  <c r="BS14" i="1" s="1"/>
  <c r="BL14" i="1"/>
  <c r="BQ14" i="1" s="1"/>
  <c r="K10" i="1"/>
  <c r="BO10" i="1"/>
  <c r="BT10" i="1" s="1"/>
  <c r="BP10" i="1"/>
  <c r="BU10" i="1" s="1"/>
  <c r="BM10" i="1"/>
  <c r="BR10" i="1" s="1"/>
  <c r="BN10" i="1"/>
  <c r="BS10" i="1" s="1"/>
  <c r="BL10" i="1"/>
  <c r="BQ10" i="1" s="1"/>
  <c r="L6" i="1"/>
  <c r="R6" i="1" s="1"/>
  <c r="BO6" i="1"/>
  <c r="BT6" i="1" s="1"/>
  <c r="BP6" i="1"/>
  <c r="BU6" i="1" s="1"/>
  <c r="BM6" i="1"/>
  <c r="BR6" i="1" s="1"/>
  <c r="BN6" i="1"/>
  <c r="BS6" i="1" s="1"/>
  <c r="BL6" i="1"/>
  <c r="BQ6" i="1" s="1"/>
  <c r="J2" i="1"/>
  <c r="BP2" i="1"/>
  <c r="BU2" i="1" s="1"/>
  <c r="BN2" i="1"/>
  <c r="BS2" i="1" s="1"/>
  <c r="BO2" i="1"/>
  <c r="BT2" i="1" s="1"/>
  <c r="BL2" i="1"/>
  <c r="BQ2" i="1" s="1"/>
  <c r="BM2" i="1"/>
  <c r="BR2" i="1" s="1"/>
  <c r="I2" i="1"/>
  <c r="O2" i="1" s="1"/>
  <c r="L119" i="1"/>
  <c r="R119" i="1" s="1"/>
  <c r="M115" i="1"/>
  <c r="M86" i="1"/>
  <c r="M51" i="1"/>
  <c r="K167" i="1"/>
  <c r="Q167" i="1" s="1"/>
  <c r="L154" i="1"/>
  <c r="L139" i="1"/>
  <c r="P136" i="1"/>
  <c r="R56" i="1"/>
  <c r="L147" i="1"/>
  <c r="R147" i="1" s="1"/>
  <c r="M135" i="1"/>
  <c r="M150" i="1"/>
  <c r="S150" i="1" s="1"/>
  <c r="M107" i="1"/>
  <c r="S107" i="1" s="1"/>
  <c r="M71" i="1"/>
  <c r="S71" i="1" s="1"/>
  <c r="R92" i="1"/>
  <c r="R24" i="1"/>
  <c r="I159" i="1"/>
  <c r="O159" i="1" s="1"/>
  <c r="I151" i="1"/>
  <c r="O151" i="1" s="1"/>
  <c r="I131" i="1"/>
  <c r="O131" i="1" s="1"/>
  <c r="I31" i="1"/>
  <c r="O31" i="1" s="1"/>
  <c r="I23" i="1"/>
  <c r="O23" i="1" s="1"/>
  <c r="J155" i="1"/>
  <c r="P155" i="1" s="1"/>
  <c r="J147" i="1"/>
  <c r="P147" i="1" s="1"/>
  <c r="J127" i="1"/>
  <c r="P127" i="1" s="1"/>
  <c r="J55" i="1"/>
  <c r="P55" i="1" s="1"/>
  <c r="J19" i="1"/>
  <c r="P19" i="1" s="1"/>
  <c r="K151" i="1"/>
  <c r="K143" i="1"/>
  <c r="Q143" i="1" s="1"/>
  <c r="K123" i="1"/>
  <c r="Q123" i="1" s="1"/>
  <c r="K51" i="1"/>
  <c r="Q51" i="1" s="1"/>
  <c r="K23" i="1"/>
  <c r="Q23" i="1" s="1"/>
  <c r="L167" i="1"/>
  <c r="R167" i="1" s="1"/>
  <c r="L103" i="1"/>
  <c r="R103" i="1" s="1"/>
  <c r="L67" i="1"/>
  <c r="L59" i="1"/>
  <c r="R59" i="1" s="1"/>
  <c r="L39" i="1"/>
  <c r="R39" i="1" s="1"/>
  <c r="L31" i="1"/>
  <c r="R31" i="1" s="1"/>
  <c r="M163" i="1"/>
  <c r="M127" i="1"/>
  <c r="S127" i="1" s="1"/>
  <c r="M119" i="1"/>
  <c r="S119" i="1" s="1"/>
  <c r="M99" i="1"/>
  <c r="S99" i="1" s="1"/>
  <c r="M91" i="1"/>
  <c r="S91" i="1" s="1"/>
  <c r="M63" i="1"/>
  <c r="S63" i="1" s="1"/>
  <c r="M55" i="1"/>
  <c r="S55" i="1" s="1"/>
  <c r="M35" i="1"/>
  <c r="S35" i="1" s="1"/>
  <c r="M27" i="1"/>
  <c r="S27" i="1" s="1"/>
  <c r="R124" i="1"/>
  <c r="P84" i="1"/>
  <c r="I123" i="1"/>
  <c r="O123" i="1" s="1"/>
  <c r="I95" i="1"/>
  <c r="I87" i="1"/>
  <c r="I67" i="1"/>
  <c r="O67" i="1" s="1"/>
  <c r="I59" i="1"/>
  <c r="O59" i="1" s="1"/>
  <c r="J119" i="1"/>
  <c r="P119" i="1" s="1"/>
  <c r="L95" i="1"/>
  <c r="L3" i="1"/>
  <c r="R3" i="1" s="1"/>
  <c r="P143" i="1"/>
  <c r="I150" i="1"/>
  <c r="O150" i="1" s="1"/>
  <c r="I143" i="1"/>
  <c r="O143" i="1" s="1"/>
  <c r="I135" i="1"/>
  <c r="O135" i="1" s="1"/>
  <c r="I115" i="1"/>
  <c r="O115" i="1" s="1"/>
  <c r="I107" i="1"/>
  <c r="O107" i="1" s="1"/>
  <c r="I86" i="1"/>
  <c r="O86" i="1" s="1"/>
  <c r="I79" i="1"/>
  <c r="O79" i="1" s="1"/>
  <c r="I71" i="1"/>
  <c r="O71" i="1" s="1"/>
  <c r="I51" i="1"/>
  <c r="O51" i="1" s="1"/>
  <c r="I43" i="1"/>
  <c r="O43" i="1" s="1"/>
  <c r="I22" i="1"/>
  <c r="O22" i="1" s="1"/>
  <c r="I15" i="1"/>
  <c r="O15" i="1" s="1"/>
  <c r="I7" i="1"/>
  <c r="J167" i="1"/>
  <c r="J146" i="1"/>
  <c r="P146" i="1" s="1"/>
  <c r="J139" i="1"/>
  <c r="J131" i="1"/>
  <c r="P131" i="1" s="1"/>
  <c r="J111" i="1"/>
  <c r="P111" i="1" s="1"/>
  <c r="J103" i="1"/>
  <c r="P103" i="1" s="1"/>
  <c r="J82" i="1"/>
  <c r="P82" i="1" s="1"/>
  <c r="J75" i="1"/>
  <c r="P75" i="1" s="1"/>
  <c r="J67" i="1"/>
  <c r="P67" i="1" s="1"/>
  <c r="J47" i="1"/>
  <c r="P47" i="1" s="1"/>
  <c r="J39" i="1"/>
  <c r="P39" i="1" s="1"/>
  <c r="J18" i="1"/>
  <c r="P18" i="1" s="1"/>
  <c r="J11" i="1"/>
  <c r="P11" i="1" s="1"/>
  <c r="J3" i="1"/>
  <c r="P3" i="1" s="1"/>
  <c r="K163" i="1"/>
  <c r="Q163" i="1" s="1"/>
  <c r="K142" i="1"/>
  <c r="Q142" i="1" s="1"/>
  <c r="K135" i="1"/>
  <c r="Q135" i="1" s="1"/>
  <c r="K127" i="1"/>
  <c r="Q127" i="1" s="1"/>
  <c r="K107" i="1"/>
  <c r="Q107" i="1" s="1"/>
  <c r="K99" i="1"/>
  <c r="Q99" i="1" s="1"/>
  <c r="K78" i="1"/>
  <c r="Q78" i="1" s="1"/>
  <c r="K71" i="1"/>
  <c r="Q71" i="1" s="1"/>
  <c r="K63" i="1"/>
  <c r="Q63" i="1" s="1"/>
  <c r="K43" i="1"/>
  <c r="Q43" i="1" s="1"/>
  <c r="K35" i="1"/>
  <c r="Q35" i="1" s="1"/>
  <c r="K14" i="1"/>
  <c r="Q14" i="1" s="1"/>
  <c r="K7" i="1"/>
  <c r="Q7" i="1" s="1"/>
  <c r="L151" i="1"/>
  <c r="R151" i="1" s="1"/>
  <c r="L122" i="1"/>
  <c r="L115" i="1"/>
  <c r="R115" i="1" s="1"/>
  <c r="L87" i="1"/>
  <c r="R87" i="1" s="1"/>
  <c r="L79" i="1"/>
  <c r="R79" i="1" s="1"/>
  <c r="L58" i="1"/>
  <c r="R58" i="1" s="1"/>
  <c r="L51" i="1"/>
  <c r="R51" i="1" s="1"/>
  <c r="L23" i="1"/>
  <c r="R23" i="1" s="1"/>
  <c r="L15" i="1"/>
  <c r="R15" i="1" s="1"/>
  <c r="M147" i="1"/>
  <c r="S147" i="1" s="1"/>
  <c r="M118" i="1"/>
  <c r="S118" i="1" s="1"/>
  <c r="M111" i="1"/>
  <c r="S111" i="1" s="1"/>
  <c r="M83" i="1"/>
  <c r="S83" i="1" s="1"/>
  <c r="M54" i="1"/>
  <c r="S54" i="1" s="1"/>
  <c r="M47" i="1"/>
  <c r="S47" i="1" s="1"/>
  <c r="M19" i="1"/>
  <c r="S19" i="1" s="1"/>
  <c r="I3" i="1"/>
  <c r="O3" i="1" s="1"/>
  <c r="J91" i="1"/>
  <c r="J83" i="1"/>
  <c r="P83" i="1" s="1"/>
  <c r="J63" i="1"/>
  <c r="P63" i="1" s="1"/>
  <c r="J27" i="1"/>
  <c r="P27" i="1" s="1"/>
  <c r="K115" i="1"/>
  <c r="Q115" i="1" s="1"/>
  <c r="K87" i="1"/>
  <c r="Q87" i="1" s="1"/>
  <c r="K59" i="1"/>
  <c r="Q59" i="1" s="1"/>
  <c r="L159" i="1"/>
  <c r="R159" i="1" s="1"/>
  <c r="L131" i="1"/>
  <c r="L123" i="1"/>
  <c r="R123" i="1" s="1"/>
  <c r="M155" i="1"/>
  <c r="S155" i="1" s="1"/>
  <c r="I163" i="1"/>
  <c r="O163" i="1" s="1"/>
  <c r="I155" i="1"/>
  <c r="O155" i="1" s="1"/>
  <c r="I134" i="1"/>
  <c r="O134" i="1" s="1"/>
  <c r="I127" i="1"/>
  <c r="O127" i="1" s="1"/>
  <c r="I119" i="1"/>
  <c r="O119" i="1" s="1"/>
  <c r="I99" i="1"/>
  <c r="O99" i="1" s="1"/>
  <c r="I91" i="1"/>
  <c r="O91" i="1" s="1"/>
  <c r="I70" i="1"/>
  <c r="O70" i="1" s="1"/>
  <c r="I63" i="1"/>
  <c r="O63" i="1" s="1"/>
  <c r="I55" i="1"/>
  <c r="O55" i="1" s="1"/>
  <c r="I35" i="1"/>
  <c r="O35" i="1" s="1"/>
  <c r="I27" i="1"/>
  <c r="O27" i="1" s="1"/>
  <c r="I6" i="1"/>
  <c r="O6" i="1" s="1"/>
  <c r="J159" i="1"/>
  <c r="P159" i="1" s="1"/>
  <c r="J151" i="1"/>
  <c r="P151" i="1" s="1"/>
  <c r="J130" i="1"/>
  <c r="P130" i="1" s="1"/>
  <c r="J123" i="1"/>
  <c r="P123" i="1" s="1"/>
  <c r="J95" i="1"/>
  <c r="P95" i="1" s="1"/>
  <c r="J87" i="1"/>
  <c r="P87" i="1" s="1"/>
  <c r="J66" i="1"/>
  <c r="P66" i="1" s="1"/>
  <c r="J59" i="1"/>
  <c r="P59" i="1" s="1"/>
  <c r="J31" i="1"/>
  <c r="P31" i="1" s="1"/>
  <c r="J23" i="1"/>
  <c r="P23" i="1" s="1"/>
  <c r="K2" i="1"/>
  <c r="Q2" i="1" s="1"/>
  <c r="K155" i="1"/>
  <c r="Q155" i="1" s="1"/>
  <c r="K126" i="1"/>
  <c r="K91" i="1"/>
  <c r="Q91" i="1" s="1"/>
  <c r="K62" i="1"/>
  <c r="Q62" i="1" s="1"/>
  <c r="K27" i="1"/>
  <c r="Q27" i="1" s="1"/>
  <c r="L106" i="1"/>
  <c r="R106" i="1" s="1"/>
  <c r="L42" i="1"/>
  <c r="R42" i="1" s="1"/>
  <c r="M166" i="1"/>
  <c r="S166" i="1" s="1"/>
  <c r="M102" i="1"/>
  <c r="S102" i="1" s="1"/>
  <c r="M38" i="1"/>
  <c r="I106" i="1"/>
  <c r="O106" i="1" s="1"/>
  <c r="I90" i="1"/>
  <c r="O90" i="1" s="1"/>
  <c r="I58" i="1"/>
  <c r="O58" i="1" s="1"/>
  <c r="I42" i="1"/>
  <c r="O42" i="1" s="1"/>
  <c r="I26" i="1"/>
  <c r="O26" i="1" s="1"/>
  <c r="I10" i="1"/>
  <c r="O10" i="1" s="1"/>
  <c r="J166" i="1"/>
  <c r="P166" i="1" s="1"/>
  <c r="J150" i="1"/>
  <c r="P150" i="1" s="1"/>
  <c r="J134" i="1"/>
  <c r="P134" i="1" s="1"/>
  <c r="J118" i="1"/>
  <c r="P118" i="1" s="1"/>
  <c r="J102" i="1"/>
  <c r="P102" i="1" s="1"/>
  <c r="J86" i="1"/>
  <c r="P86" i="1" s="1"/>
  <c r="J70" i="1"/>
  <c r="P70" i="1" s="1"/>
  <c r="J54" i="1"/>
  <c r="P54" i="1" s="1"/>
  <c r="J38" i="1"/>
  <c r="P38" i="1" s="1"/>
  <c r="J22" i="1"/>
  <c r="P22" i="1" s="1"/>
  <c r="J6" i="1"/>
  <c r="P6" i="1" s="1"/>
  <c r="K162" i="1"/>
  <c r="Q162" i="1" s="1"/>
  <c r="K146" i="1"/>
  <c r="Q146" i="1" s="1"/>
  <c r="K130" i="1"/>
  <c r="Q130" i="1" s="1"/>
  <c r="K114" i="1"/>
  <c r="Q114" i="1" s="1"/>
  <c r="K98" i="1"/>
  <c r="Q98" i="1" s="1"/>
  <c r="K82" i="1"/>
  <c r="Q82" i="1" s="1"/>
  <c r="K66" i="1"/>
  <c r="Q66" i="1" s="1"/>
  <c r="K50" i="1"/>
  <c r="Q50" i="1" s="1"/>
  <c r="K34" i="1"/>
  <c r="Q34" i="1" s="1"/>
  <c r="K18" i="1"/>
  <c r="Q18" i="1" s="1"/>
  <c r="L2" i="1"/>
  <c r="R2" i="1" s="1"/>
  <c r="L158" i="1"/>
  <c r="R158" i="1" s="1"/>
  <c r="L142" i="1"/>
  <c r="R142" i="1" s="1"/>
  <c r="L126" i="1"/>
  <c r="R126" i="1" s="1"/>
  <c r="L110" i="1"/>
  <c r="R110" i="1" s="1"/>
  <c r="L94" i="1"/>
  <c r="R94" i="1" s="1"/>
  <c r="L78" i="1"/>
  <c r="R78" i="1" s="1"/>
  <c r="L62" i="1"/>
  <c r="R62" i="1" s="1"/>
  <c r="L46" i="1"/>
  <c r="R46" i="1" s="1"/>
  <c r="L30" i="1"/>
  <c r="R30" i="1" s="1"/>
  <c r="L14" i="1"/>
  <c r="R14" i="1" s="1"/>
  <c r="M154" i="1"/>
  <c r="S154" i="1" s="1"/>
  <c r="M138" i="1"/>
  <c r="S138" i="1" s="1"/>
  <c r="M122" i="1"/>
  <c r="S122" i="1" s="1"/>
  <c r="M106" i="1"/>
  <c r="S106" i="1" s="1"/>
  <c r="M90" i="1"/>
  <c r="S90" i="1" s="1"/>
  <c r="M74" i="1"/>
  <c r="S74" i="1" s="1"/>
  <c r="M58" i="1"/>
  <c r="S58" i="1" s="1"/>
  <c r="M42" i="1"/>
  <c r="S42" i="1" s="1"/>
  <c r="M26" i="1"/>
  <c r="S26" i="1" s="1"/>
  <c r="M10" i="1"/>
  <c r="S10" i="1" s="1"/>
  <c r="I122" i="1"/>
  <c r="O122" i="1" s="1"/>
  <c r="P44" i="1"/>
  <c r="P12" i="1"/>
  <c r="I158" i="1"/>
  <c r="O158" i="1" s="1"/>
  <c r="I142" i="1"/>
  <c r="O142" i="1" s="1"/>
  <c r="I126" i="1"/>
  <c r="O126" i="1" s="1"/>
  <c r="I110" i="1"/>
  <c r="O110" i="1" s="1"/>
  <c r="I94" i="1"/>
  <c r="O94" i="1" s="1"/>
  <c r="I78" i="1"/>
  <c r="O78" i="1" s="1"/>
  <c r="I62" i="1"/>
  <c r="O62" i="1" s="1"/>
  <c r="I46" i="1"/>
  <c r="O46" i="1" s="1"/>
  <c r="I30" i="1"/>
  <c r="O30" i="1" s="1"/>
  <c r="I14" i="1"/>
  <c r="O14" i="1" s="1"/>
  <c r="J154" i="1"/>
  <c r="P154" i="1" s="1"/>
  <c r="J138" i="1"/>
  <c r="P138" i="1" s="1"/>
  <c r="J122" i="1"/>
  <c r="P122" i="1" s="1"/>
  <c r="J106" i="1"/>
  <c r="P106" i="1" s="1"/>
  <c r="J90" i="1"/>
  <c r="P90" i="1" s="1"/>
  <c r="J74" i="1"/>
  <c r="P74" i="1" s="1"/>
  <c r="J58" i="1"/>
  <c r="P58" i="1" s="1"/>
  <c r="J42" i="1"/>
  <c r="P42" i="1" s="1"/>
  <c r="J26" i="1"/>
  <c r="P26" i="1" s="1"/>
  <c r="J10" i="1"/>
  <c r="P10" i="1" s="1"/>
  <c r="K166" i="1"/>
  <c r="Q166" i="1" s="1"/>
  <c r="K150" i="1"/>
  <c r="Q150" i="1" s="1"/>
  <c r="K134" i="1"/>
  <c r="Q134" i="1" s="1"/>
  <c r="K118" i="1"/>
  <c r="Q118" i="1" s="1"/>
  <c r="K102" i="1"/>
  <c r="Q102" i="1" s="1"/>
  <c r="K86" i="1"/>
  <c r="Q86" i="1" s="1"/>
  <c r="K70" i="1"/>
  <c r="Q70" i="1" s="1"/>
  <c r="K54" i="1"/>
  <c r="Q54" i="1" s="1"/>
  <c r="K38" i="1"/>
  <c r="Q38" i="1" s="1"/>
  <c r="K22" i="1"/>
  <c r="Q22" i="1" s="1"/>
  <c r="K6" i="1"/>
  <c r="Q6" i="1" s="1"/>
  <c r="L162" i="1"/>
  <c r="R162" i="1" s="1"/>
  <c r="L146" i="1"/>
  <c r="R146" i="1" s="1"/>
  <c r="L130" i="1"/>
  <c r="R130" i="1" s="1"/>
  <c r="L114" i="1"/>
  <c r="R114" i="1" s="1"/>
  <c r="L98" i="1"/>
  <c r="R98" i="1" s="1"/>
  <c r="L82" i="1"/>
  <c r="R82" i="1" s="1"/>
  <c r="L66" i="1"/>
  <c r="R66" i="1" s="1"/>
  <c r="L50" i="1"/>
  <c r="R50" i="1" s="1"/>
  <c r="L34" i="1"/>
  <c r="R34" i="1" s="1"/>
  <c r="L18" i="1"/>
  <c r="R18" i="1" s="1"/>
  <c r="M2" i="1"/>
  <c r="S2" i="1" s="1"/>
  <c r="M158" i="1"/>
  <c r="S158" i="1" s="1"/>
  <c r="M142" i="1"/>
  <c r="S142" i="1" s="1"/>
  <c r="M126" i="1"/>
  <c r="S126" i="1" s="1"/>
  <c r="M110" i="1"/>
  <c r="S110" i="1" s="1"/>
  <c r="M94" i="1"/>
  <c r="S94" i="1" s="1"/>
  <c r="M78" i="1"/>
  <c r="S78" i="1" s="1"/>
  <c r="M62" i="1"/>
  <c r="S62" i="1" s="1"/>
  <c r="M46" i="1"/>
  <c r="S46" i="1" s="1"/>
  <c r="M30" i="1"/>
  <c r="S30" i="1" s="1"/>
  <c r="M14" i="1"/>
  <c r="S14" i="1" s="1"/>
  <c r="I154" i="1"/>
  <c r="O154" i="1" s="1"/>
  <c r="I138" i="1"/>
  <c r="O138" i="1" s="1"/>
  <c r="I74" i="1"/>
  <c r="O74" i="1" s="1"/>
  <c r="P2" i="1"/>
  <c r="P167" i="1"/>
  <c r="P135" i="1"/>
  <c r="P43" i="1"/>
  <c r="I162" i="1"/>
  <c r="O162" i="1" s="1"/>
  <c r="I146" i="1"/>
  <c r="O146" i="1" s="1"/>
  <c r="I130" i="1"/>
  <c r="O130" i="1" s="1"/>
  <c r="I114" i="1"/>
  <c r="O114" i="1" s="1"/>
  <c r="I98" i="1"/>
  <c r="O98" i="1" s="1"/>
  <c r="I82" i="1"/>
  <c r="O82" i="1" s="1"/>
  <c r="I66" i="1"/>
  <c r="O66" i="1" s="1"/>
  <c r="I50" i="1"/>
  <c r="O50" i="1" s="1"/>
  <c r="I34" i="1"/>
  <c r="O34" i="1" s="1"/>
  <c r="I18" i="1"/>
  <c r="O18" i="1" s="1"/>
  <c r="M165" i="1"/>
  <c r="S165" i="1" s="1"/>
  <c r="K165" i="1"/>
  <c r="Q165" i="1" s="1"/>
  <c r="L165" i="1"/>
  <c r="R165" i="1" s="1"/>
  <c r="J165" i="1"/>
  <c r="P165" i="1" s="1"/>
  <c r="M161" i="1"/>
  <c r="K161" i="1"/>
  <c r="L161" i="1"/>
  <c r="R161" i="1" s="1"/>
  <c r="J161" i="1"/>
  <c r="P161" i="1" s="1"/>
  <c r="M153" i="1"/>
  <c r="S153" i="1" s="1"/>
  <c r="K153" i="1"/>
  <c r="Q153" i="1" s="1"/>
  <c r="L153" i="1"/>
  <c r="R153" i="1" s="1"/>
  <c r="J153" i="1"/>
  <c r="P153" i="1" s="1"/>
  <c r="M145" i="1"/>
  <c r="S145" i="1" s="1"/>
  <c r="K145" i="1"/>
  <c r="Q145" i="1" s="1"/>
  <c r="L145" i="1"/>
  <c r="R145" i="1" s="1"/>
  <c r="J145" i="1"/>
  <c r="P145" i="1" s="1"/>
  <c r="M137" i="1"/>
  <c r="S137" i="1" s="1"/>
  <c r="K137" i="1"/>
  <c r="Q137" i="1" s="1"/>
  <c r="L137" i="1"/>
  <c r="R137" i="1" s="1"/>
  <c r="J137" i="1"/>
  <c r="P137" i="1" s="1"/>
  <c r="M129" i="1"/>
  <c r="S129" i="1" s="1"/>
  <c r="K129" i="1"/>
  <c r="Q129" i="1" s="1"/>
  <c r="L129" i="1"/>
  <c r="R129" i="1" s="1"/>
  <c r="J129" i="1"/>
  <c r="P129" i="1" s="1"/>
  <c r="M121" i="1"/>
  <c r="K121" i="1"/>
  <c r="Q121" i="1" s="1"/>
  <c r="L121" i="1"/>
  <c r="R121" i="1" s="1"/>
  <c r="J121" i="1"/>
  <c r="P121" i="1" s="1"/>
  <c r="M109" i="1"/>
  <c r="S109" i="1" s="1"/>
  <c r="K109" i="1"/>
  <c r="Q109" i="1" s="1"/>
  <c r="L109" i="1"/>
  <c r="R109" i="1" s="1"/>
  <c r="J109" i="1"/>
  <c r="P109" i="1" s="1"/>
  <c r="M101" i="1"/>
  <c r="S101" i="1" s="1"/>
  <c r="K101" i="1"/>
  <c r="Q101" i="1" s="1"/>
  <c r="L101" i="1"/>
  <c r="R101" i="1" s="1"/>
  <c r="J101" i="1"/>
  <c r="P101" i="1" s="1"/>
  <c r="M93" i="1"/>
  <c r="K93" i="1"/>
  <c r="Q93" i="1" s="1"/>
  <c r="L93" i="1"/>
  <c r="R93" i="1" s="1"/>
  <c r="J93" i="1"/>
  <c r="P93" i="1" s="1"/>
  <c r="M85" i="1"/>
  <c r="S85" i="1" s="1"/>
  <c r="K85" i="1"/>
  <c r="Q85" i="1" s="1"/>
  <c r="L85" i="1"/>
  <c r="R85" i="1" s="1"/>
  <c r="J85" i="1"/>
  <c r="P85" i="1" s="1"/>
  <c r="M77" i="1"/>
  <c r="S77" i="1" s="1"/>
  <c r="K77" i="1"/>
  <c r="L77" i="1"/>
  <c r="R77" i="1" s="1"/>
  <c r="J77" i="1"/>
  <c r="P77" i="1" s="1"/>
  <c r="M69" i="1"/>
  <c r="S69" i="1" s="1"/>
  <c r="K69" i="1"/>
  <c r="Q69" i="1" s="1"/>
  <c r="L69" i="1"/>
  <c r="R69" i="1" s="1"/>
  <c r="J69" i="1"/>
  <c r="P69" i="1" s="1"/>
  <c r="M61" i="1"/>
  <c r="S61" i="1" s="1"/>
  <c r="K61" i="1"/>
  <c r="Q61" i="1" s="1"/>
  <c r="L61" i="1"/>
  <c r="R61" i="1" s="1"/>
  <c r="J61" i="1"/>
  <c r="P61" i="1" s="1"/>
  <c r="M53" i="1"/>
  <c r="K53" i="1"/>
  <c r="Q53" i="1" s="1"/>
  <c r="L53" i="1"/>
  <c r="R53" i="1" s="1"/>
  <c r="J53" i="1"/>
  <c r="P53" i="1" s="1"/>
  <c r="M45" i="1"/>
  <c r="S45" i="1" s="1"/>
  <c r="K45" i="1"/>
  <c r="Q45" i="1" s="1"/>
  <c r="L45" i="1"/>
  <c r="R45" i="1" s="1"/>
  <c r="J45" i="1"/>
  <c r="P45" i="1" s="1"/>
  <c r="M37" i="1"/>
  <c r="S37" i="1" s="1"/>
  <c r="K37" i="1"/>
  <c r="Q37" i="1" s="1"/>
  <c r="L37" i="1"/>
  <c r="R37" i="1" s="1"/>
  <c r="J37" i="1"/>
  <c r="P37" i="1" s="1"/>
  <c r="M29" i="1"/>
  <c r="K29" i="1"/>
  <c r="Q29" i="1" s="1"/>
  <c r="L29" i="1"/>
  <c r="R29" i="1" s="1"/>
  <c r="J29" i="1"/>
  <c r="P29" i="1" s="1"/>
  <c r="M25" i="1"/>
  <c r="S25" i="1" s="1"/>
  <c r="K25" i="1"/>
  <c r="Q25" i="1" s="1"/>
  <c r="L25" i="1"/>
  <c r="R25" i="1" s="1"/>
  <c r="J25" i="1"/>
  <c r="P25" i="1" s="1"/>
  <c r="M17" i="1"/>
  <c r="S17" i="1" s="1"/>
  <c r="K17" i="1"/>
  <c r="Q17" i="1" s="1"/>
  <c r="L17" i="1"/>
  <c r="R17" i="1" s="1"/>
  <c r="J17" i="1"/>
  <c r="P17" i="1" s="1"/>
  <c r="M9" i="1"/>
  <c r="S9" i="1" s="1"/>
  <c r="K9" i="1"/>
  <c r="Q9" i="1" s="1"/>
  <c r="I9" i="1"/>
  <c r="O9" i="1" s="1"/>
  <c r="L9" i="1"/>
  <c r="R9" i="1" s="1"/>
  <c r="J9" i="1"/>
  <c r="M157" i="1"/>
  <c r="S157" i="1" s="1"/>
  <c r="K157" i="1"/>
  <c r="Q157" i="1" s="1"/>
  <c r="L157" i="1"/>
  <c r="R157" i="1" s="1"/>
  <c r="J157" i="1"/>
  <c r="P157" i="1" s="1"/>
  <c r="M149" i="1"/>
  <c r="S149" i="1" s="1"/>
  <c r="K149" i="1"/>
  <c r="Q149" i="1" s="1"/>
  <c r="L149" i="1"/>
  <c r="R149" i="1" s="1"/>
  <c r="J149" i="1"/>
  <c r="P149" i="1" s="1"/>
  <c r="M141" i="1"/>
  <c r="S141" i="1" s="1"/>
  <c r="K141" i="1"/>
  <c r="Q141" i="1" s="1"/>
  <c r="L141" i="1"/>
  <c r="R141" i="1" s="1"/>
  <c r="J141" i="1"/>
  <c r="P141" i="1" s="1"/>
  <c r="M133" i="1"/>
  <c r="S133" i="1" s="1"/>
  <c r="K133" i="1"/>
  <c r="Q133" i="1" s="1"/>
  <c r="L133" i="1"/>
  <c r="R133" i="1" s="1"/>
  <c r="J133" i="1"/>
  <c r="P133" i="1" s="1"/>
  <c r="M125" i="1"/>
  <c r="S125" i="1" s="1"/>
  <c r="K125" i="1"/>
  <c r="Q125" i="1" s="1"/>
  <c r="L125" i="1"/>
  <c r="R125" i="1" s="1"/>
  <c r="J125" i="1"/>
  <c r="P125" i="1" s="1"/>
  <c r="M117" i="1"/>
  <c r="S117" i="1" s="1"/>
  <c r="K117" i="1"/>
  <c r="Q117" i="1" s="1"/>
  <c r="L117" i="1"/>
  <c r="R117" i="1" s="1"/>
  <c r="J117" i="1"/>
  <c r="P117" i="1" s="1"/>
  <c r="M113" i="1"/>
  <c r="S113" i="1" s="1"/>
  <c r="K113" i="1"/>
  <c r="Q113" i="1" s="1"/>
  <c r="L113" i="1"/>
  <c r="R113" i="1" s="1"/>
  <c r="J113" i="1"/>
  <c r="P113" i="1" s="1"/>
  <c r="M105" i="1"/>
  <c r="S105" i="1" s="1"/>
  <c r="K105" i="1"/>
  <c r="Q105" i="1" s="1"/>
  <c r="L105" i="1"/>
  <c r="R105" i="1" s="1"/>
  <c r="J105" i="1"/>
  <c r="P105" i="1" s="1"/>
  <c r="M97" i="1"/>
  <c r="S97" i="1" s="1"/>
  <c r="K97" i="1"/>
  <c r="Q97" i="1" s="1"/>
  <c r="L97" i="1"/>
  <c r="R97" i="1" s="1"/>
  <c r="J97" i="1"/>
  <c r="P97" i="1" s="1"/>
  <c r="M89" i="1"/>
  <c r="S89" i="1" s="1"/>
  <c r="K89" i="1"/>
  <c r="Q89" i="1" s="1"/>
  <c r="L89" i="1"/>
  <c r="R89" i="1" s="1"/>
  <c r="J89" i="1"/>
  <c r="P89" i="1" s="1"/>
  <c r="M81" i="1"/>
  <c r="S81" i="1" s="1"/>
  <c r="K81" i="1"/>
  <c r="Q81" i="1" s="1"/>
  <c r="L81" i="1"/>
  <c r="R81" i="1" s="1"/>
  <c r="J81" i="1"/>
  <c r="P81" i="1" s="1"/>
  <c r="M73" i="1"/>
  <c r="S73" i="1" s="1"/>
  <c r="K73" i="1"/>
  <c r="Q73" i="1" s="1"/>
  <c r="L73" i="1"/>
  <c r="R73" i="1" s="1"/>
  <c r="J73" i="1"/>
  <c r="P73" i="1" s="1"/>
  <c r="M65" i="1"/>
  <c r="S65" i="1" s="1"/>
  <c r="K65" i="1"/>
  <c r="Q65" i="1" s="1"/>
  <c r="L65" i="1"/>
  <c r="R65" i="1" s="1"/>
  <c r="J65" i="1"/>
  <c r="P65" i="1" s="1"/>
  <c r="M57" i="1"/>
  <c r="S57" i="1" s="1"/>
  <c r="K57" i="1"/>
  <c r="Q57" i="1" s="1"/>
  <c r="L57" i="1"/>
  <c r="R57" i="1" s="1"/>
  <c r="J57" i="1"/>
  <c r="P57" i="1" s="1"/>
  <c r="M49" i="1"/>
  <c r="S49" i="1" s="1"/>
  <c r="K49" i="1"/>
  <c r="Q49" i="1" s="1"/>
  <c r="L49" i="1"/>
  <c r="R49" i="1" s="1"/>
  <c r="J49" i="1"/>
  <c r="P49" i="1" s="1"/>
  <c r="M41" i="1"/>
  <c r="S41" i="1" s="1"/>
  <c r="K41" i="1"/>
  <c r="Q41" i="1" s="1"/>
  <c r="L41" i="1"/>
  <c r="R41" i="1" s="1"/>
  <c r="J41" i="1"/>
  <c r="P41" i="1" s="1"/>
  <c r="M33" i="1"/>
  <c r="S33" i="1" s="1"/>
  <c r="K33" i="1"/>
  <c r="Q33" i="1" s="1"/>
  <c r="L33" i="1"/>
  <c r="R33" i="1" s="1"/>
  <c r="J33" i="1"/>
  <c r="P33" i="1" s="1"/>
  <c r="M21" i="1"/>
  <c r="S21" i="1" s="1"/>
  <c r="K21" i="1"/>
  <c r="Q21" i="1" s="1"/>
  <c r="L21" i="1"/>
  <c r="R21" i="1" s="1"/>
  <c r="J21" i="1"/>
  <c r="P21" i="1" s="1"/>
  <c r="M13" i="1"/>
  <c r="S13" i="1" s="1"/>
  <c r="K13" i="1"/>
  <c r="Q13" i="1" s="1"/>
  <c r="I13" i="1"/>
  <c r="O13" i="1" s="1"/>
  <c r="L13" i="1"/>
  <c r="R13" i="1" s="1"/>
  <c r="J13" i="1"/>
  <c r="P13" i="1" s="1"/>
  <c r="M5" i="1"/>
  <c r="S5" i="1" s="1"/>
  <c r="K5" i="1"/>
  <c r="Q5" i="1" s="1"/>
  <c r="I5" i="1"/>
  <c r="O5" i="1" s="1"/>
  <c r="L5" i="1"/>
  <c r="R5" i="1" s="1"/>
  <c r="J5" i="1"/>
  <c r="P5" i="1" s="1"/>
  <c r="I165" i="1"/>
  <c r="O165" i="1" s="1"/>
  <c r="I161" i="1"/>
  <c r="O161" i="1" s="1"/>
  <c r="I157" i="1"/>
  <c r="O157" i="1" s="1"/>
  <c r="I153" i="1"/>
  <c r="O153" i="1" s="1"/>
  <c r="I149" i="1"/>
  <c r="O149" i="1" s="1"/>
  <c r="I145" i="1"/>
  <c r="O145" i="1" s="1"/>
  <c r="I141" i="1"/>
  <c r="O141" i="1" s="1"/>
  <c r="I137" i="1"/>
  <c r="O137" i="1" s="1"/>
  <c r="I133" i="1"/>
  <c r="O133" i="1" s="1"/>
  <c r="I129" i="1"/>
  <c r="O129" i="1" s="1"/>
  <c r="I125" i="1"/>
  <c r="O125" i="1" s="1"/>
  <c r="I121" i="1"/>
  <c r="O121" i="1" s="1"/>
  <c r="I117" i="1"/>
  <c r="O117" i="1" s="1"/>
  <c r="I113" i="1"/>
  <c r="O113" i="1" s="1"/>
  <c r="I109" i="1"/>
  <c r="O109" i="1" s="1"/>
  <c r="I105" i="1"/>
  <c r="O105" i="1" s="1"/>
  <c r="I101" i="1"/>
  <c r="O101" i="1" s="1"/>
  <c r="I97" i="1"/>
  <c r="O97" i="1" s="1"/>
  <c r="I93" i="1"/>
  <c r="O93" i="1" s="1"/>
  <c r="I89" i="1"/>
  <c r="O89" i="1" s="1"/>
  <c r="I85" i="1"/>
  <c r="O85" i="1" s="1"/>
  <c r="I81" i="1"/>
  <c r="O81" i="1" s="1"/>
  <c r="I77" i="1"/>
  <c r="O77" i="1" s="1"/>
  <c r="I73" i="1"/>
  <c r="O73" i="1" s="1"/>
  <c r="I69" i="1"/>
  <c r="O69" i="1" s="1"/>
  <c r="I65" i="1"/>
  <c r="O65" i="1" s="1"/>
  <c r="I61" i="1"/>
  <c r="O61" i="1" s="1"/>
  <c r="I57" i="1"/>
  <c r="O57" i="1" s="1"/>
  <c r="I53" i="1"/>
  <c r="O53" i="1" s="1"/>
  <c r="I49" i="1"/>
  <c r="O49" i="1" s="1"/>
  <c r="I45" i="1"/>
  <c r="O45" i="1" s="1"/>
  <c r="I41" i="1"/>
  <c r="O41" i="1" s="1"/>
  <c r="I37" i="1"/>
  <c r="O37" i="1" s="1"/>
  <c r="I33" i="1"/>
  <c r="O33" i="1" s="1"/>
  <c r="I29" i="1"/>
  <c r="O29" i="1" s="1"/>
  <c r="I25" i="1"/>
  <c r="O25" i="1" s="1"/>
  <c r="I21" i="1"/>
  <c r="O21" i="1" s="1"/>
  <c r="I17" i="1"/>
  <c r="O17" i="1" s="1"/>
  <c r="P78" i="1"/>
  <c r="P160" i="1"/>
  <c r="P144" i="1"/>
  <c r="P128" i="1"/>
  <c r="P112" i="1"/>
  <c r="P96" i="1"/>
  <c r="R120" i="1"/>
  <c r="P120" i="1"/>
  <c r="Q161" i="1"/>
  <c r="O147" i="1"/>
  <c r="O139" i="1"/>
  <c r="O83" i="1"/>
  <c r="O75" i="1"/>
  <c r="O7" i="1"/>
  <c r="Q147" i="1"/>
  <c r="Q139" i="1"/>
  <c r="Q131" i="1"/>
  <c r="Q103" i="1"/>
  <c r="Q95" i="1"/>
  <c r="Q39" i="1"/>
  <c r="Q31" i="1"/>
  <c r="Q3" i="1"/>
  <c r="O166" i="1"/>
  <c r="O102" i="1"/>
  <c r="O54" i="1"/>
  <c r="O38" i="1"/>
  <c r="P164" i="1"/>
  <c r="P156" i="1"/>
  <c r="P148" i="1"/>
  <c r="P140" i="1"/>
  <c r="P132" i="1"/>
  <c r="P124" i="1"/>
  <c r="P116" i="1"/>
  <c r="P108" i="1"/>
  <c r="P100" i="1"/>
  <c r="P80" i="1"/>
  <c r="P68" i="1"/>
  <c r="P52" i="1"/>
  <c r="P36" i="1"/>
  <c r="P20" i="1"/>
  <c r="P4" i="1"/>
  <c r="Q154" i="1"/>
  <c r="Q138" i="1"/>
  <c r="Q122" i="1"/>
  <c r="Q106" i="1"/>
  <c r="Q90" i="1"/>
  <c r="Q74" i="1"/>
  <c r="Q58" i="1"/>
  <c r="Q42" i="1"/>
  <c r="Q26" i="1"/>
  <c r="Q10" i="1"/>
  <c r="R60" i="1"/>
  <c r="P60" i="1"/>
  <c r="P28" i="1"/>
  <c r="R28" i="1"/>
  <c r="O167" i="1"/>
  <c r="O111" i="1"/>
  <c r="O103" i="1"/>
  <c r="O95" i="1"/>
  <c r="O87" i="1"/>
  <c r="O47" i="1"/>
  <c r="O39" i="1"/>
  <c r="O19" i="1"/>
  <c r="O11" i="1"/>
  <c r="P9" i="1"/>
  <c r="Q159" i="1"/>
  <c r="Q151" i="1"/>
  <c r="Q83" i="1"/>
  <c r="Q75" i="1"/>
  <c r="Q67" i="1"/>
  <c r="Q19" i="1"/>
  <c r="Q11" i="1"/>
  <c r="O118" i="1"/>
  <c r="R152" i="1"/>
  <c r="P152" i="1"/>
  <c r="S162" i="1"/>
  <c r="S130" i="1"/>
  <c r="S98" i="1"/>
  <c r="S66" i="1"/>
  <c r="S34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P162" i="1"/>
  <c r="P114" i="1"/>
  <c r="P98" i="1"/>
  <c r="P50" i="1"/>
  <c r="P34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R154" i="1"/>
  <c r="R138" i="1"/>
  <c r="R122" i="1"/>
  <c r="R118" i="1"/>
  <c r="R90" i="1"/>
  <c r="R74" i="1"/>
  <c r="P163" i="1"/>
  <c r="P139" i="1"/>
  <c r="P115" i="1"/>
  <c r="P107" i="1"/>
  <c r="P99" i="1"/>
  <c r="P91" i="1"/>
  <c r="P79" i="1"/>
  <c r="P51" i="1"/>
  <c r="P35" i="1"/>
  <c r="R26" i="1"/>
  <c r="R10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8" i="1"/>
  <c r="S4" i="1"/>
  <c r="S163" i="1"/>
  <c r="S159" i="1"/>
  <c r="S143" i="1"/>
  <c r="S139" i="1"/>
  <c r="S135" i="1"/>
  <c r="S131" i="1"/>
  <c r="S123" i="1"/>
  <c r="S115" i="1"/>
  <c r="S79" i="1"/>
  <c r="S75" i="1"/>
  <c r="S67" i="1"/>
  <c r="S59" i="1"/>
  <c r="S51" i="1"/>
  <c r="S43" i="1"/>
  <c r="S15" i="1"/>
  <c r="S11" i="1"/>
  <c r="S7" i="1"/>
  <c r="S3" i="1"/>
  <c r="P92" i="1"/>
  <c r="P88" i="1"/>
  <c r="P76" i="1"/>
  <c r="P72" i="1"/>
  <c r="P64" i="1"/>
  <c r="P56" i="1"/>
  <c r="P48" i="1"/>
  <c r="P40" i="1"/>
  <c r="P32" i="1"/>
  <c r="P24" i="1"/>
  <c r="P16" i="1"/>
  <c r="P8" i="1"/>
  <c r="Q158" i="1"/>
  <c r="Q126" i="1"/>
  <c r="Q110" i="1"/>
  <c r="Q94" i="1"/>
  <c r="Q46" i="1"/>
  <c r="Q30" i="1"/>
  <c r="R164" i="1"/>
  <c r="R160" i="1"/>
  <c r="R148" i="1"/>
  <c r="R144" i="1"/>
  <c r="R140" i="1"/>
  <c r="R136" i="1"/>
  <c r="R108" i="1"/>
  <c r="R104" i="1"/>
  <c r="R76" i="1"/>
  <c r="R72" i="1"/>
  <c r="R44" i="1"/>
  <c r="R40" i="1"/>
  <c r="R12" i="1"/>
  <c r="R8" i="1"/>
  <c r="S146" i="1"/>
  <c r="S114" i="1"/>
  <c r="S82" i="1"/>
  <c r="S50" i="1"/>
  <c r="S18" i="1"/>
  <c r="P71" i="1"/>
  <c r="P15" i="1"/>
  <c r="P7" i="1"/>
  <c r="Q77" i="1"/>
  <c r="R163" i="1"/>
  <c r="R155" i="1"/>
  <c r="R139" i="1"/>
  <c r="R135" i="1"/>
  <c r="R131" i="1"/>
  <c r="R111" i="1"/>
  <c r="R107" i="1"/>
  <c r="R132" i="1"/>
  <c r="R128" i="1"/>
  <c r="R116" i="1"/>
  <c r="R112" i="1"/>
  <c r="R100" i="1"/>
  <c r="R96" i="1"/>
  <c r="R84" i="1"/>
  <c r="R80" i="1"/>
  <c r="R68" i="1"/>
  <c r="R64" i="1"/>
  <c r="R52" i="1"/>
  <c r="R48" i="1"/>
  <c r="R36" i="1"/>
  <c r="R32" i="1"/>
  <c r="R20" i="1"/>
  <c r="R16" i="1"/>
  <c r="R4" i="1"/>
  <c r="S134" i="1"/>
  <c r="S86" i="1"/>
  <c r="S70" i="1"/>
  <c r="S38" i="1"/>
  <c r="S22" i="1"/>
  <c r="S6" i="1"/>
  <c r="R99" i="1"/>
  <c r="R95" i="1"/>
  <c r="R91" i="1"/>
  <c r="R83" i="1"/>
  <c r="R75" i="1"/>
  <c r="R67" i="1"/>
  <c r="R55" i="1"/>
  <c r="R47" i="1"/>
  <c r="R43" i="1"/>
  <c r="R35" i="1"/>
  <c r="R27" i="1"/>
  <c r="R19" i="1"/>
  <c r="R11" i="1"/>
  <c r="S161" i="1"/>
  <c r="S121" i="1"/>
  <c r="S93" i="1"/>
  <c r="S53" i="1"/>
  <c r="S29" i="1"/>
</calcChain>
</file>

<file path=xl/sharedStrings.xml><?xml version="1.0" encoding="utf-8"?>
<sst xmlns="http://schemas.openxmlformats.org/spreadsheetml/2006/main" count="431" uniqueCount="259">
  <si>
    <t>Country</t>
  </si>
  <si>
    <t>Subject</t>
  </si>
  <si>
    <t>Value</t>
  </si>
  <si>
    <t>Continent</t>
  </si>
  <si>
    <t>Secondary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</si>
  <si>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</si>
  <si>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</si>
  <si>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</si>
  <si>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</si>
  <si>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</si>
  <si>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</si>
  <si>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</si>
  <si>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</si>
  <si>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</si>
  <si>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</si>
  <si>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</si>
  <si>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</si>
  <si>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</si>
  <si>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</si>
  <si>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</si>
  <si>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</si>
  <si>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</si>
  <si>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</si>
  <si>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</si>
  <si>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</si>
  <si>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</si>
  <si>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</si>
  <si>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</si>
  <si>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</si>
  <si>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</si>
  <si>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</si>
  <si>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</si>
  <si>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</si>
  <si>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</si>
  <si>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</si>
  <si>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</si>
  <si>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</si>
  <si>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</si>
  <si>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</si>
  <si>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</si>
  <si>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</si>
  <si>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</si>
  <si>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</si>
  <si>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</si>
  <si>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</si>
  <si>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 Republic</t>
  </si>
  <si>
    <t>Denmark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</si>
  <si>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</si>
  <si>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</si>
  <si>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</si>
  <si>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</si>
  <si>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</si>
  <si>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</si>
  <si>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</si>
  <si>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</si>
  <si>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</si>
  <si>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</si>
  <si>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</si>
  <si>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</si>
  <si>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</si>
  <si>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</si>
  <si>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</si>
  <si>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</si>
  <si>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</si>
  <si>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</si>
  <si>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</si>
  <si>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</si>
  <si>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</si>
  <si>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</si>
  <si>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</si>
  <si>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</si>
  <si>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</si>
  <si>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</si>
  <si>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</si>
  <si>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</si>
  <si>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</si>
  <si>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</si>
  <si>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</si>
  <si>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</si>
  <si>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</si>
  <si>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</si>
  <si>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</si>
  <si>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</si>
  <si>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</si>
  <si>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</si>
  <si>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</si>
  <si>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Kyrgyz Republic</t>
  </si>
  <si>
    <t>Lao PDR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</si>
  <si>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</si>
  <si>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</si>
  <si>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</si>
  <si>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</si>
  <si>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</si>
  <si>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</si>
  <si>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</si>
  <si>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</si>
  <si>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</si>
  <si>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</si>
  <si>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</si>
  <si>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</si>
  <si>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</si>
  <si>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</si>
  <si>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</si>
  <si>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</si>
  <si>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</si>
  <si>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Moldova</t>
  </si>
  <si>
    <t>Mongolia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</si>
  <si>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</si>
  <si>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</si>
  <si>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</si>
  <si>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</si>
  <si>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</si>
  <si>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</si>
  <si>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</si>
  <si>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</si>
  <si>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</si>
  <si>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</si>
  <si>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</si>
  <si>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</si>
  <si>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</si>
  <si>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</si>
  <si>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</si>
  <si>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</si>
  <si>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</si>
  <si>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</si>
  <si>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</si>
  <si>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</si>
  <si>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</si>
  <si>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</si>
  <si>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</si>
  <si>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</si>
  <si>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</si>
  <si>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</si>
  <si>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</si>
  <si>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</si>
  <si>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</si>
  <si>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</si>
  <si>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</si>
  <si>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</si>
  <si>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</si>
  <si>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</si>
  <si>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</si>
  <si>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</si>
  <si>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</si>
  <si>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</si>
  <si>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</si>
  <si>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</si>
  <si>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</si>
  <si>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</si>
  <si>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</si>
  <si>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</si>
  <si>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</si>
  <si>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</si>
  <si>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</si>
  <si>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</si>
  <si>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</si>
  <si>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</si>
  <si>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</si>
  <si>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</si>
  <si>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</si>
  <si>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</si>
  <si>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</si>
  <si>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</si>
  <si>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</si>
  <si>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</si>
  <si>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</si>
  <si>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</si>
  <si>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</si>
  <si>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</si>
  <si>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</si>
  <si>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</si>
  <si>
    <t>NA</t>
  </si>
  <si>
    <t>Count</t>
  </si>
  <si>
    <t>ANOVA</t>
  </si>
  <si>
    <t>SS</t>
  </si>
  <si>
    <t>df</t>
  </si>
  <si>
    <t>MS</t>
  </si>
  <si>
    <t>F</t>
  </si>
  <si>
    <t>P-value</t>
  </si>
  <si>
    <t>Total</t>
  </si>
  <si>
    <t>Beta</t>
  </si>
  <si>
    <t>X1</t>
  </si>
  <si>
    <t>X2</t>
  </si>
  <si>
    <t>X3</t>
  </si>
  <si>
    <t>X4</t>
  </si>
  <si>
    <t>X5</t>
  </si>
  <si>
    <t>X6</t>
  </si>
  <si>
    <t>X1X6</t>
  </si>
  <si>
    <t>X2X6</t>
  </si>
  <si>
    <t>X3X6</t>
  </si>
  <si>
    <t>X4X6</t>
  </si>
  <si>
    <t>X5X6</t>
  </si>
  <si>
    <t>Alpha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</si>
  <si>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</si>
  <si>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</si>
  <si>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</si>
  <si>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</si>
  <si>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</si>
  <si>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</si>
  <si>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</si>
  <si>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</si>
  <si>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</si>
  <si>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</si>
  <si>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</si>
  <si>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</si>
  <si>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</si>
  <si>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</si>
  <si>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</si>
  <si>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</si>
  <si>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</si>
  <si>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Model 1</t>
  </si>
  <si>
    <t>Model 2</t>
  </si>
  <si>
    <t>Model 3</t>
  </si>
  <si>
    <t>Model 4</t>
  </si>
  <si>
    <t>N America</t>
  </si>
  <si>
    <t>S America</t>
  </si>
  <si>
    <t>Europe</t>
  </si>
  <si>
    <t>Africa</t>
  </si>
  <si>
    <t>Asia</t>
  </si>
  <si>
    <t>Oceania</t>
  </si>
  <si>
    <t>Lower</t>
  </si>
  <si>
    <t>Higher</t>
  </si>
  <si>
    <t>Mean GDP</t>
  </si>
  <si>
    <t>Sec. Ed.</t>
  </si>
  <si>
    <t>Shorter</t>
  </si>
  <si>
    <t>Longer</t>
  </si>
  <si>
    <t>Interact.</t>
  </si>
  <si>
    <t>C1,SE0</t>
  </si>
  <si>
    <t>C1,SE1</t>
  </si>
  <si>
    <t>C2,SE0</t>
  </si>
  <si>
    <t>C2,SE1</t>
  </si>
  <si>
    <t>C3,SE0</t>
  </si>
  <si>
    <t>C3,SE1</t>
  </si>
  <si>
    <t>C4,SE0</t>
  </si>
  <si>
    <t>C4,SE1</t>
  </si>
  <si>
    <t>C5,SE0</t>
  </si>
  <si>
    <t>C5,SE1</t>
  </si>
  <si>
    <t>C6,SE0</t>
  </si>
  <si>
    <t>C6,SE1</t>
  </si>
  <si>
    <t>2-1  -3425.5860 -17334.1632  10482.991 0.9804538</t>
  </si>
  <si>
    <t>3-1  11426.1637    997.4017  21854.926 0.0227906</t>
  </si>
  <si>
    <t>4-1  -8457.2769 -18681.0044   1766.451 0.1673171</t>
  </si>
  <si>
    <t>5-1   -326.1241 -11022.1533  10369.905 0.9999992</t>
  </si>
  <si>
    <t>6-1    917.5813 -14345.7821  16180.945 0.9999779</t>
  </si>
  <si>
    <t>3-2  14851.7497   2505.0497  27198.450 0.0086301</t>
  </si>
  <si>
    <t>4-2  -5031.6909 -17205.7012   7142.319 0.8399985</t>
  </si>
  <si>
    <t>5-2   3099.4619  -9473.8020  15672.726 0.9803764</t>
  </si>
  <si>
    <t>6-2   4343.1673 -12289.6973  20976.032 0.9747027</t>
  </si>
  <si>
    <t>4-3 -19883.4405 -27853.2011 -11913.680 0.0000000</t>
  </si>
  <si>
    <t>5-3 -11752.2878 -20319.5230  -3185.053 0.0015693</t>
  </si>
  <si>
    <t>6-3 -10508.5823 -24363.6443   3346.480 0.2491694</t>
  </si>
  <si>
    <t>5-4   8131.1528   -185.2796  16447.585 0.0593543</t>
  </si>
  <si>
    <t>6-4   9374.8582  -4326.5384  23076.255 0.3619782</t>
  </si>
  <si>
    <t>6-5   1243.7055 -12813.6309  15301.042 0.9998504</t>
  </si>
  <si>
    <t xml:space="preserve">           diff         lwr        upr     p adj</t>
  </si>
  <si>
    <t>Continent Comparisons</t>
  </si>
  <si>
    <t>Significant?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</si>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</sst>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0" xfId="0" applyFont="1" applyAlignment="1">
      <alignment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95"/>
  <sheetViews>
    <sheetView tabSelected="1" topLeftCell="CC1" workbookViewId="0">
      <selection activeCell="CU10" sqref="CU10"/>
    </sheetView>
  </sheetViews>
  <sheetFormatPr defaultRowHeight="15" x14ac:dyDescent="0.25"/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192</v>
      </c>
      <c r="G1" s="4" t="s">
        <v>180</v>
      </c>
      <c r="H1" s="4" t="s">
        <v>1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2</v>
      </c>
      <c r="V1" t="s">
        <v>210</v>
      </c>
      <c r="AF1" t="s">
        <v>211</v>
      </c>
      <c r="AP1" t="s">
        <v>212</v>
      </c>
      <c r="AZ1" t="s">
        <v>213</v>
      </c>
      <c r="BL1" t="s">
        <v>181</v>
      </c>
      <c r="BM1" t="s">
        <v>182</v>
      </c>
      <c r="BN1" t="s">
        <v>183</v>
      </c>
      <c r="BO1" t="s">
        <v>184</v>
      </c>
      <c r="BP1" t="s">
        <v>185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2</v>
      </c>
      <c r="BY1" t="s">
        <v>220</v>
      </c>
      <c r="BZ1" t="s">
        <v>221</v>
      </c>
      <c r="CA1" t="s">
        <v>3</v>
      </c>
      <c r="CB1" s="4" t="s">
        <v>172</v>
      </c>
      <c r="CC1" t="s">
        <v>222</v>
      </c>
      <c r="CE1" t="s">
        <v>223</v>
      </c>
      <c r="CF1" t="s">
        <v>172</v>
      </c>
      <c r="CG1" t="s">
        <v>222</v>
      </c>
      <c r="CI1" t="s">
        <v>226</v>
      </c>
      <c r="CJ1" t="s">
        <v>172</v>
      </c>
      <c r="CK1" t="s">
        <v>222</v>
      </c>
      <c r="CP1" s="7" t="s">
        <v>255</v>
      </c>
      <c r="CQ1" s="7"/>
      <c r="CR1" s="7"/>
    </row>
    <row r="2" spans="1:98" x14ac:dyDescent="0.25">
      <c r="A2" t="s">
        <v>5</v>
      </c>
      <c r="B2">
        <v>1</v>
      </c>
      <c r="C2">
        <v>620.77330099999995</v>
      </c>
      <c r="D2">
        <v>5</v>
      </c>
      <c r="E2">
        <v>6</v>
      </c>
      <c r="F2">
        <f>D2</f>
        <v>5</v>
      </c>
      <c r="G2">
        <f>IF(OR(E2=4,E2=5,E2=6),0,1)</f>
        <v>0</v>
      </c>
      <c r="H2">
        <f>B2</f>
        <v>1</v>
      </c>
      <c r="I2">
        <f>IF(OR(F2=1,F2=6),IF(F2=1,1,-1),0)</f>
        <v>0</v>
      </c>
      <c r="J2">
        <f>IF(OR(F2=2,F2=6),IF(F2=2,1,-1),0)</f>
        <v>0</v>
      </c>
      <c r="K2">
        <f>IF(OR(F2=3,F2=6),IF(F2=3,1,-1),0)</f>
        <v>0</v>
      </c>
      <c r="L2">
        <f>IF(OR(F2=4,F2=6),IF(F2=4,1,-1),0)</f>
        <v>0</v>
      </c>
      <c r="M2">
        <f>IF(OR(F2=5,F2=6),IF(F2=5,1,-1),0)</f>
        <v>1</v>
      </c>
      <c r="N2">
        <f>IF(G2=0,1,-1)</f>
        <v>1</v>
      </c>
      <c r="O2">
        <f>I2*N2</f>
        <v>0</v>
      </c>
      <c r="P2">
        <f>J2*N2</f>
        <v>0</v>
      </c>
      <c r="Q2">
        <f>K2*N2</f>
        <v>0</v>
      </c>
      <c r="R2">
        <f>L2*N2</f>
        <v>0</v>
      </c>
      <c r="S2">
        <f>M2*N2</f>
        <v>1</v>
      </c>
      <c r="T2">
        <f>C2</f>
        <v>620.77330099999995</v>
      </c>
      <c r="V2" t="s">
        <v>193</v>
      </c>
      <c r="AF2" t="s">
        <v>193</v>
      </c>
      <c r="AP2" t="s">
        <v>193</v>
      </c>
      <c r="AZ2" t="s">
        <v>193</v>
      </c>
      <c r="BL2">
        <f>IF(OR(F2=1,F2=6),IF(F2=1,1,-1),0)</f>
        <v>0</v>
      </c>
      <c r="BM2">
        <f>IF(OR(F2=2,F2=6),IF(F2=2,1,-1),0)</f>
        <v>0</v>
      </c>
      <c r="BN2">
        <f>IF(OR(F2=3,F2=6),IF(F2=3,1,-1),0)</f>
        <v>0</v>
      </c>
      <c r="BO2">
        <f>IF(OR(F2=4,F2=6),IF(F2=4,1,-1),0)</f>
        <v>0</v>
      </c>
      <c r="BP2">
        <f>IF(OR(F2=5,F2=6),IF(F2=5,1,-1),0)</f>
        <v>1</v>
      </c>
      <c r="BQ2">
        <f>BL2*N2</f>
        <v>0</v>
      </c>
      <c r="BR2">
        <f>BM2*N2</f>
        <v>0</v>
      </c>
      <c r="BS2">
        <f>BN2*N2</f>
        <v>0</v>
      </c>
      <c r="BT2">
        <f>BO2*N2</f>
        <v>0</v>
      </c>
      <c r="BU2">
        <f>BP2*N2</f>
        <v>1</v>
      </c>
      <c r="BV2">
        <f>C2</f>
        <v>620.77330099999995</v>
      </c>
      <c r="BX2" t="s">
        <v>214</v>
      </c>
      <c r="BY2">
        <f>COUNTIFS(F2:F167,1,G2:G167,0)</f>
        <v>18</v>
      </c>
      <c r="BZ2">
        <f>COUNTIFS(F2:F167,1,G2:G167,1)</f>
        <v>1</v>
      </c>
      <c r="CA2" t="s">
        <v>214</v>
      </c>
      <c r="CB2">
        <f>(SUMIF(D2:D167,1))/1</f>
        <v>19</v>
      </c>
      <c r="CC2">
        <f>ROUND(((SUMIFS(C2:C167,D2:D167,1))/CB2),2)</f>
        <v>10276.799999999999</v>
      </c>
      <c r="CE2" t="s">
        <v>224</v>
      </c>
      <c r="CF2">
        <v>96</v>
      </c>
      <c r="CG2">
        <v>11442.54</v>
      </c>
      <c r="CI2" t="s">
        <v>227</v>
      </c>
      <c r="CJ2">
        <f>(SUMIFS(D2:D167,F2:F167,1,G2:G167,0))/1</f>
        <v>18</v>
      </c>
      <c r="CK2">
        <f>ROUND(((SUMIFS(C2:C167,F2:F167,1,G2:G167,0))/CJ2),2)</f>
        <v>10808.84</v>
      </c>
      <c r="CN2" s="6" t="s">
        <v>254</v>
      </c>
      <c r="CT2" t="s">
        <v>256</v>
      </c>
    </row>
    <row r="3" spans="1:98" ht="15.75" thickBot="1" x14ac:dyDescent="0.3">
      <c r="A3" t="s">
        <v>6</v>
      </c>
      <c r="B3">
        <v>2</v>
      </c>
      <c r="C3">
        <v>3734.230395</v>
      </c>
      <c r="D3">
        <v>3</v>
      </c>
      <c r="E3">
        <v>7</v>
      </c>
      <c r="F3">
        <f t="shared" ref="F3:F66" si="0">D3</f>
        <v>3</v>
      </c>
      <c r="G3">
        <f>IF(OR(E3=4,E3=5,E3=6),0,1)</f>
        <v>1</v>
      </c>
      <c r="H3">
        <f t="shared" ref="H3:H66" si="1">B3</f>
        <v>2</v>
      </c>
      <c r="I3">
        <f>IF(OR(F3=1,F3=6),IF(F3=1,1,-1),0)</f>
        <v>0</v>
      </c>
      <c r="J3">
        <f>IF(OR(F3=2,F3=6),IF(F3=2,1,-1),0)</f>
        <v>0</v>
      </c>
      <c r="K3">
        <f>IF(OR(F3=3,F3=6),IF(F3=3,1,-1),0)</f>
        <v>1</v>
      </c>
      <c r="L3">
        <f>IF(OR(F3=4,F3=6),IF(F3=4,1,-1),0)</f>
        <v>0</v>
      </c>
      <c r="M3">
        <f>IF(OR(F3=5,F3=6),IF(F3=5,1,-1),0)</f>
        <v>0</v>
      </c>
      <c r="N3">
        <f>IF(G3=0,1,-1)</f>
        <v>-1</v>
      </c>
      <c r="O3">
        <f t="shared" ref="O3:O66" si="2">I3*N3</f>
        <v>0</v>
      </c>
      <c r="P3">
        <f t="shared" ref="P3:P66" si="3">J3*N3</f>
        <v>0</v>
      </c>
      <c r="Q3">
        <f t="shared" ref="Q3:Q66" si="4">K3*N3</f>
        <v>-1</v>
      </c>
      <c r="R3">
        <f t="shared" ref="R3:R66" si="5">L3*N3</f>
        <v>0</v>
      </c>
      <c r="S3">
        <f t="shared" ref="S3:S66" si="6">M3*N3</f>
        <v>0</v>
      </c>
      <c r="T3">
        <f t="shared" ref="T3:T66" si="7">C3</f>
        <v>3734.230395</v>
      </c>
      <c r="BL3">
        <f t="shared" ref="BL3:BL66" si="8">IF(OR(F3=1,F3=6),IF(F3=1,1,-1),0)</f>
        <v>0</v>
      </c>
      <c r="BM3">
        <f t="shared" ref="BM3:BM66" si="9">IF(OR(F3=2,F3=6),IF(F3=2,1,-1),0)</f>
        <v>0</v>
      </c>
      <c r="BN3">
        <f t="shared" ref="BN3:BN66" si="10">IF(OR(F3=3,F3=6),IF(F3=3,1,-1),0)</f>
        <v>1</v>
      </c>
      <c r="BO3">
        <f t="shared" ref="BO3:BO66" si="11">IF(OR(F3=4,F3=6),IF(F3=4,1,-1),0)</f>
        <v>0</v>
      </c>
      <c r="BP3">
        <f t="shared" ref="BP3:BP66" si="12">IF(OR(F3=5,F3=6),IF(F3=5,1,-1),0)</f>
        <v>0</v>
      </c>
      <c r="BQ3">
        <f t="shared" ref="BQ3:BQ66" si="13">BL3*N3</f>
        <v>0</v>
      </c>
      <c r="BR3">
        <f t="shared" ref="BR3:BR66" si="14">BM3*N3</f>
        <v>0</v>
      </c>
      <c r="BS3">
        <f t="shared" ref="BS3:BS66" si="15">BN3*N3</f>
        <v>-1</v>
      </c>
      <c r="BT3">
        <f t="shared" ref="BT3:BT66" si="16">BO3*N3</f>
        <v>0</v>
      </c>
      <c r="BU3">
        <f t="shared" ref="BU3:BU66" si="17">BP3*N3</f>
        <v>0</v>
      </c>
      <c r="BV3">
        <f t="shared" ref="BV3:BV66" si="18">C3</f>
        <v>3734.230395</v>
      </c>
      <c r="BX3" t="s">
        <v>215</v>
      </c>
      <c r="BY3">
        <f>COUNTIFS(F2:F167,2,G2:G167,0)</f>
        <v>10</v>
      </c>
      <c r="BZ3">
        <f>COUNTIFS(F2:F167,2,G2:G167,1)</f>
        <v>2</v>
      </c>
      <c r="CA3" t="s">
        <v>215</v>
      </c>
      <c r="CB3">
        <f>(SUMIF(D2:D167,2))/2</f>
        <v>12</v>
      </c>
      <c r="CC3">
        <f>ROUND(((SUMIFS(C2:C167,D2:D167,2))/CB3),2)</f>
        <v>6851.21</v>
      </c>
      <c r="CE3" t="s">
        <v>225</v>
      </c>
      <c r="CF3">
        <v>70</v>
      </c>
      <c r="CG3">
        <v>9097.5</v>
      </c>
      <c r="CI3" t="s">
        <v>228</v>
      </c>
      <c r="CJ3">
        <f>(SUMIFS(D2:D167,F2:F167,1,G2:G167,1))/1</f>
        <v>1</v>
      </c>
      <c r="CK3">
        <f>ROUND(((SUMIFS(C2:C167,F2:F167,1,G2:G167,1))/CJ3),2)</f>
        <v>700.03</v>
      </c>
      <c r="CN3" s="6" t="s">
        <v>239</v>
      </c>
      <c r="CT3" s="4" t="s">
        <v>257</v>
      </c>
    </row>
    <row r="4" spans="1:98" x14ac:dyDescent="0.25">
      <c r="A4" t="s">
        <v>7</v>
      </c>
      <c r="B4">
        <v>3</v>
      </c>
      <c r="C4">
        <v>4017.986363</v>
      </c>
      <c r="D4">
        <v>4</v>
      </c>
      <c r="E4">
        <v>7</v>
      </c>
      <c r="F4">
        <f t="shared" si="0"/>
        <v>4</v>
      </c>
      <c r="G4">
        <f>IF(OR(E4=4,E4=5,E4=6),0,1)</f>
        <v>1</v>
      </c>
      <c r="H4">
        <f t="shared" si="1"/>
        <v>3</v>
      </c>
      <c r="I4">
        <f>IF(OR(F4=1,F4=6),IF(F4=1,1,-1),0)</f>
        <v>0</v>
      </c>
      <c r="J4">
        <f>IF(OR(F4=2,F4=6),IF(F4=2,1,-1),0)</f>
        <v>0</v>
      </c>
      <c r="K4">
        <f>IF(OR(F4=3,F4=6),IF(F4=3,1,-1),0)</f>
        <v>0</v>
      </c>
      <c r="L4">
        <f>IF(OR(F4=4,F4=6),IF(F4=4,1,-1),0)</f>
        <v>1</v>
      </c>
      <c r="M4">
        <f>IF(OR(F4=5,F4=6),IF(F4=5,1,-1),0)</f>
        <v>0</v>
      </c>
      <c r="N4">
        <f>IF(G4=0,1,-1)</f>
        <v>-1</v>
      </c>
      <c r="O4">
        <f t="shared" si="2"/>
        <v>0</v>
      </c>
      <c r="P4">
        <f t="shared" si="3"/>
        <v>0</v>
      </c>
      <c r="Q4">
        <f t="shared" si="4"/>
        <v>0</v>
      </c>
      <c r="R4">
        <f t="shared" si="5"/>
        <v>-1</v>
      </c>
      <c r="S4">
        <f t="shared" si="6"/>
        <v>0</v>
      </c>
      <c r="T4">
        <f t="shared" si="7"/>
        <v>4017.986363</v>
      </c>
      <c r="V4" s="5" t="s">
        <v>194</v>
      </c>
      <c r="W4" s="5"/>
      <c r="AF4" s="5" t="s">
        <v>194</v>
      </c>
      <c r="AG4" s="5"/>
      <c r="AP4" s="5" t="s">
        <v>194</v>
      </c>
      <c r="AQ4" s="5"/>
      <c r="AZ4" s="5" t="s">
        <v>194</v>
      </c>
      <c r="BA4" s="5"/>
      <c r="BL4">
        <f t="shared" si="8"/>
        <v>0</v>
      </c>
      <c r="BM4">
        <f t="shared" si="9"/>
        <v>0</v>
      </c>
      <c r="BN4">
        <f t="shared" si="10"/>
        <v>0</v>
      </c>
      <c r="BO4">
        <f t="shared" si="11"/>
        <v>1</v>
      </c>
      <c r="BP4">
        <f t="shared" si="12"/>
        <v>0</v>
      </c>
      <c r="BQ4">
        <f t="shared" si="13"/>
        <v>0</v>
      </c>
      <c r="BR4">
        <f t="shared" si="14"/>
        <v>0</v>
      </c>
      <c r="BS4">
        <f t="shared" si="15"/>
        <v>0</v>
      </c>
      <c r="BT4">
        <f t="shared" si="16"/>
        <v>-1</v>
      </c>
      <c r="BU4">
        <f t="shared" si="17"/>
        <v>0</v>
      </c>
      <c r="BV4">
        <f t="shared" si="18"/>
        <v>4017.986363</v>
      </c>
      <c r="BX4" t="s">
        <v>216</v>
      </c>
      <c r="BY4">
        <f>COUNTIFS(F2:F167,3,G2:G167,0)</f>
        <v>16</v>
      </c>
      <c r="BZ4">
        <f>COUNTIFS(F2:F167,3,G2:G167,1)</f>
        <v>26</v>
      </c>
      <c r="CA4" t="s">
        <v>216</v>
      </c>
      <c r="CB4">
        <f>(SUMIF(D2:D167,3))/3</f>
        <v>42</v>
      </c>
      <c r="CC4">
        <f>ROUND(((SUMIFS(C2:C167,D2:D167,3))/CB4),2)</f>
        <v>21702.959999999999</v>
      </c>
      <c r="CI4" t="s">
        <v>229</v>
      </c>
      <c r="CJ4">
        <f>(SUMIFS(D2:D167,F2:F167,2,G2:G167,0))/2</f>
        <v>10</v>
      </c>
      <c r="CK4">
        <f>ROUND(((SUMIFS(C2:C167,F2:F167,2,G2:G167,0))/CJ4),2)</f>
        <v>6649.48</v>
      </c>
      <c r="CN4" s="6" t="s">
        <v>240</v>
      </c>
      <c r="CT4" s="4" t="s">
        <v>258</v>
      </c>
    </row>
    <row r="5" spans="1:98" x14ac:dyDescent="0.25">
      <c r="A5" t="s">
        <v>8</v>
      </c>
      <c r="B5">
        <v>4</v>
      </c>
      <c r="C5">
        <v>2640.9257990000001</v>
      </c>
      <c r="D5">
        <v>4</v>
      </c>
      <c r="E5">
        <v>6</v>
      </c>
      <c r="F5">
        <f t="shared" si="0"/>
        <v>4</v>
      </c>
      <c r="G5">
        <f>IF(OR(E5=4,E5=5,E5=6),0,1)</f>
        <v>0</v>
      </c>
      <c r="H5">
        <f t="shared" si="1"/>
        <v>4</v>
      </c>
      <c r="I5">
        <f>IF(OR(F5=1,F5=6),IF(F5=1,1,-1),0)</f>
        <v>0</v>
      </c>
      <c r="J5">
        <f>IF(OR(F5=2,F5=6),IF(F5=2,1,-1),0)</f>
        <v>0</v>
      </c>
      <c r="K5">
        <f>IF(OR(F5=3,F5=6),IF(F5=3,1,-1),0)</f>
        <v>0</v>
      </c>
      <c r="L5">
        <f>IF(OR(F5=4,F5=6),IF(F5=4,1,-1),0)</f>
        <v>1</v>
      </c>
      <c r="M5">
        <f>IF(OR(F5=5,F5=6),IF(F5=5,1,-1),0)</f>
        <v>0</v>
      </c>
      <c r="N5">
        <f>IF(G5=0,1,-1)</f>
        <v>1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1</v>
      </c>
      <c r="S5">
        <f t="shared" si="6"/>
        <v>0</v>
      </c>
      <c r="T5">
        <f t="shared" si="7"/>
        <v>2640.9257990000001</v>
      </c>
      <c r="V5" s="1" t="s">
        <v>195</v>
      </c>
      <c r="W5" s="1">
        <v>0.53926861583506203</v>
      </c>
      <c r="AF5" s="1" t="s">
        <v>195</v>
      </c>
      <c r="AG5" s="1">
        <v>0.52292746206488183</v>
      </c>
      <c r="AP5" s="1" t="s">
        <v>195</v>
      </c>
      <c r="AQ5" s="1">
        <v>0.17656433605476501</v>
      </c>
      <c r="AZ5" s="1" t="s">
        <v>195</v>
      </c>
      <c r="BA5" s="1">
        <v>0.52682412484565555</v>
      </c>
      <c r="BL5">
        <f t="shared" si="8"/>
        <v>0</v>
      </c>
      <c r="BM5">
        <f t="shared" si="9"/>
        <v>0</v>
      </c>
      <c r="BN5">
        <f t="shared" si="10"/>
        <v>0</v>
      </c>
      <c r="BO5">
        <f t="shared" si="11"/>
        <v>1</v>
      </c>
      <c r="BP5">
        <f t="shared" si="12"/>
        <v>0</v>
      </c>
      <c r="BQ5">
        <f t="shared" si="13"/>
        <v>0</v>
      </c>
      <c r="BR5">
        <f t="shared" si="14"/>
        <v>0</v>
      </c>
      <c r="BS5">
        <f t="shared" si="15"/>
        <v>0</v>
      </c>
      <c r="BT5">
        <f t="shared" si="16"/>
        <v>1</v>
      </c>
      <c r="BU5">
        <f t="shared" si="17"/>
        <v>0</v>
      </c>
      <c r="BV5">
        <f t="shared" si="18"/>
        <v>2640.9257990000001</v>
      </c>
      <c r="BX5" t="s">
        <v>217</v>
      </c>
      <c r="BY5">
        <f>COUNTIFS(F2:F167,4,G2:G167,0)</f>
        <v>28</v>
      </c>
      <c r="BZ5">
        <f>COUNTIFS(F2:F167,4,G2:G167,1)</f>
        <v>20</v>
      </c>
      <c r="CA5" t="s">
        <v>217</v>
      </c>
      <c r="CB5">
        <f>(SUMIF(D2:D167,4))/4</f>
        <v>48</v>
      </c>
      <c r="CC5">
        <f>ROUND(((SUMIFS(C2:C167,D2:D167,4))/CB5),2)</f>
        <v>1819.52</v>
      </c>
      <c r="CI5" t="s">
        <v>230</v>
      </c>
      <c r="CJ5">
        <f>(SUMIFS(D2:D167,F2:F167,2,G2:G167,1))/2</f>
        <v>2</v>
      </c>
      <c r="CK5">
        <f>ROUND(((SUMIFS(C2:C167,F2:F167,2,G2:G167,1))/CJ5),2)</f>
        <v>7859.88</v>
      </c>
      <c r="CN5" s="6" t="s">
        <v>241</v>
      </c>
      <c r="CT5" s="4" t="s">
        <v>257</v>
      </c>
    </row>
    <row r="6" spans="1:98" x14ac:dyDescent="0.25">
      <c r="A6" t="s">
        <v>9</v>
      </c>
      <c r="B6">
        <v>5</v>
      </c>
      <c r="C6">
        <v>12072.64825</v>
      </c>
      <c r="D6">
        <v>2</v>
      </c>
      <c r="E6">
        <v>6</v>
      </c>
      <c r="F6">
        <f t="shared" si="0"/>
        <v>2</v>
      </c>
      <c r="G6">
        <f>IF(OR(E6=4,E6=5,E6=6),0,1)</f>
        <v>0</v>
      </c>
      <c r="H6">
        <f t="shared" si="1"/>
        <v>5</v>
      </c>
      <c r="I6">
        <f>IF(OR(F6=1,F6=6),IF(F6=1,1,-1),0)</f>
        <v>0</v>
      </c>
      <c r="J6">
        <f>IF(OR(F6=2,F6=6),IF(F6=2,1,-1),0)</f>
        <v>1</v>
      </c>
      <c r="K6">
        <f>IF(OR(F6=3,F6=6),IF(F6=3,1,-1),0)</f>
        <v>0</v>
      </c>
      <c r="L6">
        <f>IF(OR(F6=4,F6=6),IF(F6=4,1,-1),0)</f>
        <v>0</v>
      </c>
      <c r="M6">
        <f>IF(OR(F6=5,F6=6),IF(F6=5,1,-1),0)</f>
        <v>0</v>
      </c>
      <c r="N6">
        <f>IF(G6=0,1,-1)</f>
        <v>1</v>
      </c>
      <c r="O6">
        <f t="shared" si="2"/>
        <v>0</v>
      </c>
      <c r="P6">
        <f t="shared" si="3"/>
        <v>1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7"/>
        <v>12072.64825</v>
      </c>
      <c r="V6" s="1" t="s">
        <v>196</v>
      </c>
      <c r="W6" s="1">
        <v>0.29081064002466372</v>
      </c>
      <c r="AF6" s="1" t="s">
        <v>196</v>
      </c>
      <c r="AG6" s="1">
        <v>0.27345313058161846</v>
      </c>
      <c r="AP6" s="1" t="s">
        <v>196</v>
      </c>
      <c r="AQ6" s="1">
        <v>3.1174964766459989E-2</v>
      </c>
      <c r="AZ6" s="1" t="s">
        <v>196</v>
      </c>
      <c r="BA6" s="1">
        <v>0.27754365851939083</v>
      </c>
      <c r="BL6">
        <f t="shared" si="8"/>
        <v>0</v>
      </c>
      <c r="BM6">
        <f t="shared" si="9"/>
        <v>1</v>
      </c>
      <c r="BN6">
        <f t="shared" si="10"/>
        <v>0</v>
      </c>
      <c r="BO6">
        <f t="shared" si="11"/>
        <v>0</v>
      </c>
      <c r="BP6">
        <f t="shared" si="12"/>
        <v>0</v>
      </c>
      <c r="BQ6">
        <f t="shared" si="13"/>
        <v>0</v>
      </c>
      <c r="BR6">
        <f t="shared" si="14"/>
        <v>1</v>
      </c>
      <c r="BS6">
        <f t="shared" si="15"/>
        <v>0</v>
      </c>
      <c r="BT6">
        <f t="shared" si="16"/>
        <v>0</v>
      </c>
      <c r="BU6">
        <f t="shared" si="17"/>
        <v>0</v>
      </c>
      <c r="BV6">
        <f t="shared" si="18"/>
        <v>12072.64825</v>
      </c>
      <c r="BX6" t="s">
        <v>218</v>
      </c>
      <c r="BY6">
        <f>COUNTIFS(F2:F167,5,G2:G167,0)</f>
        <v>20</v>
      </c>
      <c r="BZ6">
        <f>COUNTIFS(F2:F167,5,G2:G167,1)</f>
        <v>16</v>
      </c>
      <c r="CA6" t="s">
        <v>218</v>
      </c>
      <c r="CB6">
        <f>(SUMIF(D2:D167,5))/5</f>
        <v>36</v>
      </c>
      <c r="CC6">
        <f>ROUND(((SUMIFS(C2:C167,D2:D167,5))/CB6),2)</f>
        <v>9950.67</v>
      </c>
      <c r="CI6" t="s">
        <v>231</v>
      </c>
      <c r="CJ6">
        <f>(SUMIFS(D2:D167,F2:F167,3,G2:G167,0))/3</f>
        <v>16</v>
      </c>
      <c r="CK6">
        <f>ROUND(((SUMIFS(C2:C167,F2:F167,3,G2:G167,0))/CJ6),2)</f>
        <v>27181.22</v>
      </c>
      <c r="CN6" s="6" t="s">
        <v>242</v>
      </c>
      <c r="CT6" s="4" t="s">
        <v>257</v>
      </c>
    </row>
    <row r="7" spans="1:98" x14ac:dyDescent="0.25">
      <c r="A7" t="s">
        <v>10</v>
      </c>
      <c r="B7">
        <v>6</v>
      </c>
      <c r="C7">
        <v>3109.5780380000001</v>
      </c>
      <c r="D7">
        <v>3</v>
      </c>
      <c r="E7">
        <v>7</v>
      </c>
      <c r="F7">
        <f t="shared" si="0"/>
        <v>3</v>
      </c>
      <c r="G7">
        <f>IF(OR(E7=4,E7=5,E7=6),0,1)</f>
        <v>1</v>
      </c>
      <c r="H7">
        <f t="shared" si="1"/>
        <v>6</v>
      </c>
      <c r="I7">
        <f>IF(OR(F7=1,F7=6),IF(F7=1,1,-1),0)</f>
        <v>0</v>
      </c>
      <c r="J7">
        <f>IF(OR(F7=2,F7=6),IF(F7=2,1,-1),0)</f>
        <v>0</v>
      </c>
      <c r="K7">
        <f>IF(OR(F7=3,F7=6),IF(F7=3,1,-1),0)</f>
        <v>1</v>
      </c>
      <c r="L7">
        <f>IF(OR(F7=4,F7=6),IF(F7=4,1,-1),0)</f>
        <v>0</v>
      </c>
      <c r="M7">
        <f>IF(OR(F7=5,F7=6),IF(F7=5,1,-1),0)</f>
        <v>0</v>
      </c>
      <c r="N7">
        <f>IF(G7=0,1,-1)</f>
        <v>-1</v>
      </c>
      <c r="O7">
        <f t="shared" si="2"/>
        <v>0</v>
      </c>
      <c r="P7">
        <f t="shared" si="3"/>
        <v>0</v>
      </c>
      <c r="Q7">
        <f t="shared" si="4"/>
        <v>-1</v>
      </c>
      <c r="R7">
        <f t="shared" si="5"/>
        <v>0</v>
      </c>
      <c r="S7">
        <f t="shared" si="6"/>
        <v>0</v>
      </c>
      <c r="T7">
        <f t="shared" si="7"/>
        <v>3109.5780380000001</v>
      </c>
      <c r="V7" s="1" t="s">
        <v>197</v>
      </c>
      <c r="W7" s="1">
        <v>0.24015425716928257</v>
      </c>
      <c r="AF7" s="1" t="s">
        <v>197</v>
      </c>
      <c r="AG7" s="1">
        <v>0.2460362675846984</v>
      </c>
      <c r="AP7" s="1" t="s">
        <v>197</v>
      </c>
      <c r="AQ7" s="1">
        <v>-5.3844705253717085E-3</v>
      </c>
      <c r="AZ7" s="1" t="s">
        <v>197</v>
      </c>
      <c r="BA7" s="1">
        <v>0.23093357197225475</v>
      </c>
      <c r="BL7">
        <f t="shared" si="8"/>
        <v>0</v>
      </c>
      <c r="BM7">
        <f t="shared" si="9"/>
        <v>0</v>
      </c>
      <c r="BN7">
        <f t="shared" si="10"/>
        <v>1</v>
      </c>
      <c r="BO7">
        <f t="shared" si="11"/>
        <v>0</v>
      </c>
      <c r="BP7">
        <f t="shared" si="12"/>
        <v>0</v>
      </c>
      <c r="BQ7">
        <f t="shared" si="13"/>
        <v>0</v>
      </c>
      <c r="BR7">
        <f t="shared" si="14"/>
        <v>0</v>
      </c>
      <c r="BS7">
        <f t="shared" si="15"/>
        <v>-1</v>
      </c>
      <c r="BT7">
        <f t="shared" si="16"/>
        <v>0</v>
      </c>
      <c r="BU7">
        <f t="shared" si="17"/>
        <v>0</v>
      </c>
      <c r="BV7">
        <f t="shared" si="18"/>
        <v>3109.5780380000001</v>
      </c>
      <c r="BX7" t="s">
        <v>219</v>
      </c>
      <c r="BY7">
        <f>COUNTIFS(F2:F167,6,G2:G167,0)</f>
        <v>4</v>
      </c>
      <c r="BZ7">
        <f>COUNTIFS(F2:F167,6,G2:G167,1)</f>
        <v>5</v>
      </c>
      <c r="CA7" t="s">
        <v>219</v>
      </c>
      <c r="CB7">
        <f>(SUMIF(D2:D167,6))/6</f>
        <v>9</v>
      </c>
      <c r="CC7">
        <f>ROUND(((SUMIFS(C2:C167,D2:D167,6))/CB7),2)</f>
        <v>11194.38</v>
      </c>
      <c r="CI7" t="s">
        <v>232</v>
      </c>
      <c r="CJ7">
        <f>(SUMIFS(D2:D167,F2:F167,3,G2:G167,1))/3</f>
        <v>26</v>
      </c>
      <c r="CK7">
        <f>ROUND(((SUMIFS(C2:C167,F2:F167,3,G2:G167,1))/CJ7),2)</f>
        <v>18331.72</v>
      </c>
      <c r="CN7" s="6" t="s">
        <v>243</v>
      </c>
      <c r="CT7" s="4" t="s">
        <v>257</v>
      </c>
    </row>
    <row r="8" spans="1:98" x14ac:dyDescent="0.25">
      <c r="A8" t="s">
        <v>11</v>
      </c>
      <c r="B8">
        <v>7</v>
      </c>
      <c r="C8">
        <v>52162.216220000002</v>
      </c>
      <c r="D8">
        <v>6</v>
      </c>
      <c r="E8">
        <v>6</v>
      </c>
      <c r="F8">
        <f t="shared" si="0"/>
        <v>6</v>
      </c>
      <c r="G8">
        <f>IF(OR(E8=4,E8=5,E8=6),0,1)</f>
        <v>0</v>
      </c>
      <c r="H8">
        <f t="shared" si="1"/>
        <v>7</v>
      </c>
      <c r="I8">
        <f>IF(OR(F8=1,F8=6),IF(F8=1,1,-1),0)</f>
        <v>-1</v>
      </c>
      <c r="J8">
        <f>IF(OR(F8=2,F8=6),IF(F8=2,1,-1),0)</f>
        <v>-1</v>
      </c>
      <c r="K8">
        <f>IF(OR(F8=3,F8=6),IF(F8=3,1,-1),0)</f>
        <v>-1</v>
      </c>
      <c r="L8">
        <f>IF(OR(F8=4,F8=6),IF(F8=4,1,-1),0)</f>
        <v>-1</v>
      </c>
      <c r="M8">
        <f>IF(OR(F8=5,F8=6),IF(F8=5,1,-1),0)</f>
        <v>-1</v>
      </c>
      <c r="N8">
        <f>IF(G8=0,1,-1)</f>
        <v>1</v>
      </c>
      <c r="O8">
        <f t="shared" si="2"/>
        <v>-1</v>
      </c>
      <c r="P8">
        <f t="shared" si="3"/>
        <v>-1</v>
      </c>
      <c r="Q8">
        <f t="shared" si="4"/>
        <v>-1</v>
      </c>
      <c r="R8">
        <f t="shared" si="5"/>
        <v>-1</v>
      </c>
      <c r="S8">
        <f t="shared" si="6"/>
        <v>-1</v>
      </c>
      <c r="T8">
        <f t="shared" si="7"/>
        <v>52162.216220000002</v>
      </c>
      <c r="V8" s="1" t="s">
        <v>198</v>
      </c>
      <c r="W8" s="1">
        <v>13126.3181733448</v>
      </c>
      <c r="AF8" s="1" t="s">
        <v>198</v>
      </c>
      <c r="AG8" s="1">
        <v>13075.413669233678</v>
      </c>
      <c r="AP8" s="1" t="s">
        <v>198</v>
      </c>
      <c r="AQ8" s="1">
        <v>15098.934325593858</v>
      </c>
      <c r="AZ8" s="1" t="s">
        <v>198</v>
      </c>
      <c r="BA8" s="1">
        <v>13205.721575821499</v>
      </c>
      <c r="BL8">
        <f t="shared" si="8"/>
        <v>-1</v>
      </c>
      <c r="BM8">
        <f t="shared" si="9"/>
        <v>-1</v>
      </c>
      <c r="BN8">
        <f t="shared" si="10"/>
        <v>-1</v>
      </c>
      <c r="BO8">
        <f t="shared" si="11"/>
        <v>-1</v>
      </c>
      <c r="BP8">
        <f t="shared" si="12"/>
        <v>-1</v>
      </c>
      <c r="BQ8">
        <f t="shared" si="13"/>
        <v>-1</v>
      </c>
      <c r="BR8">
        <f t="shared" si="14"/>
        <v>-1</v>
      </c>
      <c r="BS8">
        <f t="shared" si="15"/>
        <v>-1</v>
      </c>
      <c r="BT8">
        <f t="shared" si="16"/>
        <v>-1</v>
      </c>
      <c r="BU8">
        <f t="shared" si="17"/>
        <v>-1</v>
      </c>
      <c r="BV8">
        <f t="shared" si="18"/>
        <v>52162.216220000002</v>
      </c>
      <c r="CI8" t="s">
        <v>233</v>
      </c>
      <c r="CJ8">
        <f>(SUMIFS(D2:D167,F2:F167,4,G2:G167,0))/4</f>
        <v>28</v>
      </c>
      <c r="CK8">
        <f>ROUND(((SUMIFS(C2:C167,F2:F167,4,G2:G167,0))/CJ8),2)</f>
        <v>2060.17</v>
      </c>
      <c r="CN8" s="6" t="s">
        <v>244</v>
      </c>
      <c r="CT8" s="4" t="s">
        <v>258</v>
      </c>
    </row>
    <row r="9" spans="1:98" ht="15.75" thickBot="1" x14ac:dyDescent="0.3">
      <c r="A9" t="s">
        <v>12</v>
      </c>
      <c r="B9">
        <v>8</v>
      </c>
      <c r="C9">
        <v>38997.029490000001</v>
      </c>
      <c r="D9">
        <v>3</v>
      </c>
      <c r="E9">
        <v>8</v>
      </c>
      <c r="F9">
        <f t="shared" si="0"/>
        <v>3</v>
      </c>
      <c r="G9">
        <f>IF(OR(E9=4,E9=5,E9=6),0,1)</f>
        <v>1</v>
      </c>
      <c r="H9">
        <f t="shared" si="1"/>
        <v>8</v>
      </c>
      <c r="I9">
        <f>IF(OR(F9=1,F9=6),IF(F9=1,1,-1),0)</f>
        <v>0</v>
      </c>
      <c r="J9">
        <f>IF(OR(F9=2,F9=6),IF(F9=2,1,-1),0)</f>
        <v>0</v>
      </c>
      <c r="K9">
        <f>IF(OR(F9=3,F9=6),IF(F9=3,1,-1),0)</f>
        <v>1</v>
      </c>
      <c r="L9">
        <f>IF(OR(F9=4,F9=6),IF(F9=4,1,-1),0)</f>
        <v>0</v>
      </c>
      <c r="M9">
        <f>IF(OR(F9=5,F9=6),IF(F9=5,1,-1),0)</f>
        <v>0</v>
      </c>
      <c r="N9">
        <f>IF(G9=0,1,-1)</f>
        <v>-1</v>
      </c>
      <c r="O9">
        <f t="shared" si="2"/>
        <v>0</v>
      </c>
      <c r="P9">
        <f t="shared" si="3"/>
        <v>0</v>
      </c>
      <c r="Q9">
        <f t="shared" si="4"/>
        <v>-1</v>
      </c>
      <c r="R9">
        <f t="shared" si="5"/>
        <v>0</v>
      </c>
      <c r="S9">
        <f t="shared" si="6"/>
        <v>0</v>
      </c>
      <c r="T9">
        <f t="shared" si="7"/>
        <v>38997.029490000001</v>
      </c>
      <c r="V9" s="2" t="s">
        <v>199</v>
      </c>
      <c r="W9" s="2">
        <v>166</v>
      </c>
      <c r="AF9" s="2" t="s">
        <v>199</v>
      </c>
      <c r="AG9" s="2">
        <v>166</v>
      </c>
      <c r="AP9" s="2" t="s">
        <v>199</v>
      </c>
      <c r="AQ9" s="2">
        <v>166</v>
      </c>
      <c r="AZ9" s="2" t="s">
        <v>199</v>
      </c>
      <c r="BA9" s="2">
        <v>166</v>
      </c>
      <c r="BL9">
        <f t="shared" si="8"/>
        <v>0</v>
      </c>
      <c r="BM9">
        <f t="shared" si="9"/>
        <v>0</v>
      </c>
      <c r="BN9">
        <f t="shared" si="10"/>
        <v>1</v>
      </c>
      <c r="BO9">
        <f t="shared" si="11"/>
        <v>0</v>
      </c>
      <c r="BP9">
        <f t="shared" si="12"/>
        <v>0</v>
      </c>
      <c r="BQ9">
        <f t="shared" si="13"/>
        <v>0</v>
      </c>
      <c r="BR9">
        <f t="shared" si="14"/>
        <v>0</v>
      </c>
      <c r="BS9">
        <f t="shared" si="15"/>
        <v>-1</v>
      </c>
      <c r="BT9">
        <f t="shared" si="16"/>
        <v>0</v>
      </c>
      <c r="BU9">
        <f t="shared" si="17"/>
        <v>0</v>
      </c>
      <c r="BV9">
        <f t="shared" si="18"/>
        <v>38997.029490000001</v>
      </c>
      <c r="CI9" t="s">
        <v>234</v>
      </c>
      <c r="CJ9">
        <f>(SUMIFS(D2:D167,F2:F167,4,G2:G167,1))/4</f>
        <v>20</v>
      </c>
      <c r="CK9">
        <f>ROUND(((SUMIFS(C2:C167,F2:F167,4,G2:G167,1))/CJ9),2)</f>
        <v>1482.61</v>
      </c>
      <c r="CN9" s="6" t="s">
        <v>245</v>
      </c>
      <c r="CT9" s="4" t="s">
        <v>257</v>
      </c>
    </row>
    <row r="10" spans="1:98" x14ac:dyDescent="0.25">
      <c r="A10" t="s">
        <v>13</v>
      </c>
      <c r="B10">
        <v>9</v>
      </c>
      <c r="C10">
        <v>4611.441425</v>
      </c>
      <c r="D10">
        <v>3</v>
      </c>
      <c r="E10">
        <v>7</v>
      </c>
      <c r="F10">
        <f t="shared" si="0"/>
        <v>3</v>
      </c>
      <c r="G10">
        <f>IF(OR(E10=4,E10=5,E10=6),0,1)</f>
        <v>1</v>
      </c>
      <c r="H10">
        <f t="shared" si="1"/>
        <v>9</v>
      </c>
      <c r="I10">
        <f>IF(OR(F10=1,F10=6),IF(F10=1,1,-1),0)</f>
        <v>0</v>
      </c>
      <c r="J10">
        <f>IF(OR(F10=2,F10=6),IF(F10=2,1,-1),0)</f>
        <v>0</v>
      </c>
      <c r="K10">
        <f>IF(OR(F10=3,F10=6),IF(F10=3,1,-1),0)</f>
        <v>1</v>
      </c>
      <c r="L10">
        <f>IF(OR(F10=4,F10=6),IF(F10=4,1,-1),0)</f>
        <v>0</v>
      </c>
      <c r="M10">
        <f>IF(OR(F10=5,F10=6),IF(F10=5,1,-1),0)</f>
        <v>0</v>
      </c>
      <c r="N10">
        <f>IF(G10=0,1,-1)</f>
        <v>-1</v>
      </c>
      <c r="O10">
        <f t="shared" si="2"/>
        <v>0</v>
      </c>
      <c r="P10">
        <f t="shared" si="3"/>
        <v>0</v>
      </c>
      <c r="Q10">
        <f t="shared" si="4"/>
        <v>-1</v>
      </c>
      <c r="R10">
        <f t="shared" si="5"/>
        <v>0</v>
      </c>
      <c r="S10">
        <f t="shared" si="6"/>
        <v>0</v>
      </c>
      <c r="T10">
        <f t="shared" si="7"/>
        <v>4611.441425</v>
      </c>
      <c r="V10" s="1" t="s">
        <v>210</v>
      </c>
      <c r="AF10" s="1" t="s">
        <v>211</v>
      </c>
      <c r="AP10" s="1" t="s">
        <v>212</v>
      </c>
      <c r="AZ10" s="1" t="s">
        <v>213</v>
      </c>
      <c r="BL10">
        <f t="shared" si="8"/>
        <v>0</v>
      </c>
      <c r="BM10">
        <f t="shared" si="9"/>
        <v>0</v>
      </c>
      <c r="BN10">
        <f t="shared" si="10"/>
        <v>1</v>
      </c>
      <c r="BO10">
        <f t="shared" si="11"/>
        <v>0</v>
      </c>
      <c r="BP10">
        <f t="shared" si="12"/>
        <v>0</v>
      </c>
      <c r="BQ10">
        <f t="shared" si="13"/>
        <v>0</v>
      </c>
      <c r="BR10">
        <f t="shared" si="14"/>
        <v>0</v>
      </c>
      <c r="BS10">
        <f t="shared" si="15"/>
        <v>-1</v>
      </c>
      <c r="BT10">
        <f t="shared" si="16"/>
        <v>0</v>
      </c>
      <c r="BU10">
        <f t="shared" si="17"/>
        <v>0</v>
      </c>
      <c r="BV10">
        <f t="shared" si="18"/>
        <v>4611.441425</v>
      </c>
      <c r="CI10" t="s">
        <v>235</v>
      </c>
      <c r="CJ10">
        <f>(SUMIFS(D2:D167,F2:F167,5,G2:G167,0))/5</f>
        <v>20</v>
      </c>
      <c r="CK10">
        <f>ROUND(((SUMIFS(C2:C167,F2:F167,5,G2:G167,0))/CJ10),2)</f>
        <v>14284.09</v>
      </c>
      <c r="CN10" s="6" t="s">
        <v>246</v>
      </c>
      <c r="CT10" s="4" t="s">
        <v>257</v>
      </c>
    </row>
    <row r="11" spans="1:98" ht="15.75" thickBot="1" x14ac:dyDescent="0.3">
      <c r="A11" t="s">
        <v>14</v>
      </c>
      <c r="B11">
        <v>10</v>
      </c>
      <c r="C11">
        <v>19274.023260000002</v>
      </c>
      <c r="D11">
        <v>1</v>
      </c>
      <c r="E11">
        <v>6</v>
      </c>
      <c r="F11">
        <f t="shared" si="0"/>
        <v>1</v>
      </c>
      <c r="G11">
        <f>IF(OR(E11=4,E11=5,E11=6),0,1)</f>
        <v>0</v>
      </c>
      <c r="H11">
        <f t="shared" si="1"/>
        <v>10</v>
      </c>
      <c r="I11">
        <f>IF(OR(F11=1,F11=6),IF(F11=1,1,-1),0)</f>
        <v>1</v>
      </c>
      <c r="J11">
        <f>IF(OR(F11=2,F11=6),IF(F11=2,1,-1),0)</f>
        <v>0</v>
      </c>
      <c r="K11">
        <f>IF(OR(F11=3,F11=6),IF(F11=3,1,-1),0)</f>
        <v>0</v>
      </c>
      <c r="L11">
        <f>IF(OR(F11=4,F11=6),IF(F11=4,1,-1),0)</f>
        <v>0</v>
      </c>
      <c r="M11">
        <f>IF(OR(F11=5,F11=6),IF(F11=5,1,-1),0)</f>
        <v>0</v>
      </c>
      <c r="N11">
        <f>IF(G11=0,1,-1)</f>
        <v>1</v>
      </c>
      <c r="O11">
        <f t="shared" si="2"/>
        <v>1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19274.023260000002</v>
      </c>
      <c r="V11" t="s">
        <v>173</v>
      </c>
      <c r="AF11" t="s">
        <v>173</v>
      </c>
      <c r="AP11" t="s">
        <v>173</v>
      </c>
      <c r="AZ11" t="s">
        <v>173</v>
      </c>
      <c r="BL11">
        <f t="shared" si="8"/>
        <v>1</v>
      </c>
      <c r="BM11">
        <f t="shared" si="9"/>
        <v>0</v>
      </c>
      <c r="BN11">
        <f t="shared" si="10"/>
        <v>0</v>
      </c>
      <c r="BO11">
        <f t="shared" si="11"/>
        <v>0</v>
      </c>
      <c r="BP11">
        <f t="shared" si="12"/>
        <v>0</v>
      </c>
      <c r="BQ11">
        <f t="shared" si="13"/>
        <v>1</v>
      </c>
      <c r="BR11">
        <f t="shared" si="14"/>
        <v>0</v>
      </c>
      <c r="BS11">
        <f t="shared" si="15"/>
        <v>0</v>
      </c>
      <c r="BT11">
        <f t="shared" si="16"/>
        <v>0</v>
      </c>
      <c r="BU11">
        <f t="shared" si="17"/>
        <v>0</v>
      </c>
      <c r="BV11">
        <f t="shared" si="18"/>
        <v>19274.023260000002</v>
      </c>
      <c r="CI11" t="s">
        <v>236</v>
      </c>
      <c r="CJ11">
        <f>(SUMIFS(D2:D167,F2:F167,5,G2:G167,1))/5</f>
        <v>16</v>
      </c>
      <c r="CK11">
        <f>ROUND(((SUMIFS(C2:C167,F2:F167,5,G2:G167,1))/CJ11),2)</f>
        <v>4533.8999999999996</v>
      </c>
      <c r="CN11" s="6" t="s">
        <v>247</v>
      </c>
      <c r="CT11" s="4" t="s">
        <v>257</v>
      </c>
    </row>
    <row r="12" spans="1:98" x14ac:dyDescent="0.25">
      <c r="A12" t="s">
        <v>15</v>
      </c>
      <c r="B12">
        <v>11</v>
      </c>
      <c r="C12">
        <v>15311.560450000001</v>
      </c>
      <c r="D12">
        <v>5</v>
      </c>
      <c r="E12">
        <v>6</v>
      </c>
      <c r="F12">
        <f t="shared" si="0"/>
        <v>5</v>
      </c>
      <c r="G12">
        <f>IF(OR(E12=4,E12=5,E12=6),0,1)</f>
        <v>0</v>
      </c>
      <c r="H12">
        <f t="shared" si="1"/>
        <v>11</v>
      </c>
      <c r="I12">
        <f>IF(OR(F12=1,F12=6),IF(F12=1,1,-1),0)</f>
        <v>0</v>
      </c>
      <c r="J12">
        <f>IF(OR(F12=2,F12=6),IF(F12=2,1,-1),0)</f>
        <v>0</v>
      </c>
      <c r="K12">
        <f>IF(OR(F12=3,F12=6),IF(F12=3,1,-1),0)</f>
        <v>0</v>
      </c>
      <c r="L12">
        <f>IF(OR(F12=4,F12=6),IF(F12=4,1,-1),0)</f>
        <v>0</v>
      </c>
      <c r="M12">
        <f>IF(OR(F12=5,F12=6),IF(F12=5,1,-1),0)</f>
        <v>1</v>
      </c>
      <c r="N12">
        <f>IF(G12=0,1,-1)</f>
        <v>1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1</v>
      </c>
      <c r="T12">
        <f t="shared" si="7"/>
        <v>15311.560450000001</v>
      </c>
      <c r="V12" s="3"/>
      <c r="W12" s="3" t="s">
        <v>175</v>
      </c>
      <c r="X12" s="3" t="s">
        <v>174</v>
      </c>
      <c r="Y12" s="3" t="s">
        <v>176</v>
      </c>
      <c r="Z12" s="3" t="s">
        <v>177</v>
      </c>
      <c r="AA12" s="3" t="s">
        <v>203</v>
      </c>
      <c r="AF12" s="3"/>
      <c r="AG12" s="3" t="s">
        <v>175</v>
      </c>
      <c r="AH12" s="3" t="s">
        <v>174</v>
      </c>
      <c r="AI12" s="3" t="s">
        <v>176</v>
      </c>
      <c r="AJ12" s="3" t="s">
        <v>177</v>
      </c>
      <c r="AK12" s="3" t="s">
        <v>203</v>
      </c>
      <c r="AP12" s="3"/>
      <c r="AQ12" s="3" t="s">
        <v>175</v>
      </c>
      <c r="AR12" s="3" t="s">
        <v>174</v>
      </c>
      <c r="AS12" s="3" t="s">
        <v>176</v>
      </c>
      <c r="AT12" s="3" t="s">
        <v>177</v>
      </c>
      <c r="AU12" s="3" t="s">
        <v>203</v>
      </c>
      <c r="AZ12" s="3"/>
      <c r="BA12" s="3" t="s">
        <v>175</v>
      </c>
      <c r="BB12" s="3" t="s">
        <v>174</v>
      </c>
      <c r="BC12" s="3" t="s">
        <v>176</v>
      </c>
      <c r="BD12" s="3" t="s">
        <v>177</v>
      </c>
      <c r="BE12" s="3" t="s">
        <v>203</v>
      </c>
      <c r="BL12">
        <f t="shared" si="8"/>
        <v>0</v>
      </c>
      <c r="BM12">
        <f t="shared" si="9"/>
        <v>0</v>
      </c>
      <c r="BN12">
        <f t="shared" si="10"/>
        <v>0</v>
      </c>
      <c r="BO12">
        <f t="shared" si="11"/>
        <v>0</v>
      </c>
      <c r="BP12">
        <f t="shared" si="12"/>
        <v>1</v>
      </c>
      <c r="BQ12">
        <f t="shared" si="13"/>
        <v>0</v>
      </c>
      <c r="BR12">
        <f t="shared" si="14"/>
        <v>0</v>
      </c>
      <c r="BS12">
        <f t="shared" si="15"/>
        <v>0</v>
      </c>
      <c r="BT12">
        <f t="shared" si="16"/>
        <v>0</v>
      </c>
      <c r="BU12">
        <f t="shared" si="17"/>
        <v>1</v>
      </c>
      <c r="BV12">
        <f t="shared" si="18"/>
        <v>15311.560450000001</v>
      </c>
      <c r="CI12" t="s">
        <v>237</v>
      </c>
      <c r="CJ12">
        <f>(SUMIFS(D2:D167,F2:F167,6,G2:G167,0))/6</f>
        <v>4</v>
      </c>
      <c r="CK12">
        <f>ROUND(((SUMIFS(C2:C167,F2:F167,6,G2:G167,0))/CJ12),2)</f>
        <v>14790.95</v>
      </c>
      <c r="CN12" s="6" t="s">
        <v>248</v>
      </c>
      <c r="CT12" s="4" t="s">
        <v>258</v>
      </c>
    </row>
    <row r="13" spans="1:98" x14ac:dyDescent="0.25">
      <c r="A13" t="s">
        <v>16</v>
      </c>
      <c r="B13">
        <v>12</v>
      </c>
      <c r="C13">
        <v>728.88337320000005</v>
      </c>
      <c r="D13">
        <v>5</v>
      </c>
      <c r="E13">
        <v>7</v>
      </c>
      <c r="F13">
        <f t="shared" si="0"/>
        <v>5</v>
      </c>
      <c r="G13">
        <f>IF(OR(E13=4,E13=5,E13=6),0,1)</f>
        <v>1</v>
      </c>
      <c r="H13">
        <f t="shared" si="1"/>
        <v>12</v>
      </c>
      <c r="I13">
        <f>IF(OR(F13=1,F13=6),IF(F13=1,1,-1),0)</f>
        <v>0</v>
      </c>
      <c r="J13">
        <f>IF(OR(F13=2,F13=6),IF(F13=2,1,-1),0)</f>
        <v>0</v>
      </c>
      <c r="K13">
        <f>IF(OR(F13=3,F13=6),IF(F13=3,1,-1),0)</f>
        <v>0</v>
      </c>
      <c r="L13">
        <f>IF(OR(F13=4,F13=6),IF(F13=4,1,-1),0)</f>
        <v>0</v>
      </c>
      <c r="M13">
        <f>IF(OR(F13=5,F13=6),IF(F13=5,1,-1),0)</f>
        <v>1</v>
      </c>
      <c r="N13">
        <f>IF(G13=0,1,-1)</f>
        <v>-1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-1</v>
      </c>
      <c r="T13">
        <f t="shared" si="7"/>
        <v>728.88337320000005</v>
      </c>
      <c r="V13" s="1" t="s">
        <v>200</v>
      </c>
      <c r="W13" s="1">
        <v>11</v>
      </c>
      <c r="X13" s="1">
        <v>10880645376.629944</v>
      </c>
      <c r="Y13" s="1">
        <v>989149579.69363129</v>
      </c>
      <c r="Z13" s="1">
        <v>5.7408489045674385</v>
      </c>
      <c r="AA13" s="1">
        <v>9.9310214025874106E-8</v>
      </c>
      <c r="AF13" s="1" t="s">
        <v>200</v>
      </c>
      <c r="AG13" s="1">
        <v>6</v>
      </c>
      <c r="AH13" s="1">
        <v>10231216233.132088</v>
      </c>
      <c r="AI13" s="1">
        <v>1705202705.5220146</v>
      </c>
      <c r="AJ13" s="1">
        <v>9.9739029447802814</v>
      </c>
      <c r="AK13" s="1">
        <v>2.4478554626890259E-9</v>
      </c>
      <c r="AP13" s="1" t="s">
        <v>200</v>
      </c>
      <c r="AQ13" s="1">
        <v>6</v>
      </c>
      <c r="AR13" s="1">
        <v>1166407584.7569275</v>
      </c>
      <c r="AS13" s="1">
        <v>194401264.12615457</v>
      </c>
      <c r="AT13" s="1">
        <v>0.85272008491403761</v>
      </c>
      <c r="AU13" s="1">
        <v>0.53122543515286713</v>
      </c>
      <c r="AZ13" s="1" t="s">
        <v>200</v>
      </c>
      <c r="BA13" s="1">
        <v>10</v>
      </c>
      <c r="BB13" s="1">
        <v>10384262847.555561</v>
      </c>
      <c r="BC13" s="1">
        <v>1038426284.7555561</v>
      </c>
      <c r="BD13" s="1">
        <v>5.9545836337101656</v>
      </c>
      <c r="BE13" s="1">
        <v>1.3261479511030055E-7</v>
      </c>
      <c r="BL13">
        <f t="shared" si="8"/>
        <v>0</v>
      </c>
      <c r="BM13">
        <f t="shared" si="9"/>
        <v>0</v>
      </c>
      <c r="BN13">
        <f t="shared" si="10"/>
        <v>0</v>
      </c>
      <c r="BO13">
        <f t="shared" si="11"/>
        <v>0</v>
      </c>
      <c r="BP13">
        <f t="shared" si="12"/>
        <v>1</v>
      </c>
      <c r="BQ13">
        <f t="shared" si="13"/>
        <v>0</v>
      </c>
      <c r="BR13">
        <f t="shared" si="14"/>
        <v>0</v>
      </c>
      <c r="BS13">
        <f t="shared" si="15"/>
        <v>0</v>
      </c>
      <c r="BT13">
        <f t="shared" si="16"/>
        <v>0</v>
      </c>
      <c r="BU13">
        <f t="shared" si="17"/>
        <v>-1</v>
      </c>
      <c r="BV13">
        <f t="shared" si="18"/>
        <v>728.88337320000005</v>
      </c>
      <c r="CI13" t="s">
        <v>238</v>
      </c>
      <c r="CJ13">
        <f>(SUMIFS(D2:D167,F2:F167,6,G2:G167,1))/6</f>
        <v>5</v>
      </c>
      <c r="CK13">
        <f>ROUND(((SUMIFS(C2:C167,F2:F167,6,G2:G167,1))/CJ13),2)</f>
        <v>8317.1200000000008</v>
      </c>
      <c r="CN13" s="6" t="s">
        <v>249</v>
      </c>
      <c r="CT13" s="4" t="s">
        <v>258</v>
      </c>
    </row>
    <row r="14" spans="1:98" x14ac:dyDescent="0.25">
      <c r="A14" t="s">
        <v>17</v>
      </c>
      <c r="B14">
        <v>13</v>
      </c>
      <c r="C14">
        <v>12640.215840000001</v>
      </c>
      <c r="D14">
        <v>1</v>
      </c>
      <c r="E14">
        <v>5</v>
      </c>
      <c r="F14">
        <f t="shared" si="0"/>
        <v>1</v>
      </c>
      <c r="G14">
        <f>IF(OR(E14=4,E14=5,E14=6),0,1)</f>
        <v>0</v>
      </c>
      <c r="H14">
        <f t="shared" si="1"/>
        <v>13</v>
      </c>
      <c r="I14">
        <f>IF(OR(F14=1,F14=6),IF(F14=1,1,-1),0)</f>
        <v>1</v>
      </c>
      <c r="J14">
        <f>IF(OR(F14=2,F14=6),IF(F14=2,1,-1),0)</f>
        <v>0</v>
      </c>
      <c r="K14">
        <f>IF(OR(F14=3,F14=6),IF(F14=3,1,-1),0)</f>
        <v>0</v>
      </c>
      <c r="L14">
        <f>IF(OR(F14=4,F14=6),IF(F14=4,1,-1),0)</f>
        <v>0</v>
      </c>
      <c r="M14">
        <f>IF(OR(F14=5,F14=6),IF(F14=5,1,-1),0)</f>
        <v>0</v>
      </c>
      <c r="N14">
        <f>IF(G14=0,1,-1)</f>
        <v>1</v>
      </c>
      <c r="O14">
        <f t="shared" si="2"/>
        <v>1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7"/>
        <v>12640.215840000001</v>
      </c>
      <c r="V14" s="1" t="s">
        <v>201</v>
      </c>
      <c r="W14" s="1">
        <v>154</v>
      </c>
      <c r="X14" s="1">
        <v>26534235233.333824</v>
      </c>
      <c r="Y14" s="1">
        <v>172300228.78788197</v>
      </c>
      <c r="Z14" s="1"/>
      <c r="AA14" s="1"/>
      <c r="AF14" s="1" t="s">
        <v>201</v>
      </c>
      <c r="AG14" s="1">
        <v>159</v>
      </c>
      <c r="AH14" s="1">
        <v>27183664376.83168</v>
      </c>
      <c r="AI14" s="1">
        <v>170966442.6215829</v>
      </c>
      <c r="AJ14" s="1"/>
      <c r="AK14" s="1"/>
      <c r="AP14" s="1" t="s">
        <v>201</v>
      </c>
      <c r="AQ14" s="1">
        <v>159</v>
      </c>
      <c r="AR14" s="1">
        <v>36248473025.206841</v>
      </c>
      <c r="AS14" s="1">
        <v>227977817.76859647</v>
      </c>
      <c r="AT14" s="1"/>
      <c r="AU14" s="1"/>
      <c r="AZ14" s="1" t="s">
        <v>201</v>
      </c>
      <c r="BA14" s="1">
        <v>155</v>
      </c>
      <c r="BB14" s="1">
        <v>27030617762.408207</v>
      </c>
      <c r="BC14" s="1">
        <v>174391082.33811745</v>
      </c>
      <c r="BD14" s="1"/>
      <c r="BE14" s="1"/>
      <c r="BL14">
        <f t="shared" si="8"/>
        <v>1</v>
      </c>
      <c r="BM14">
        <f t="shared" si="9"/>
        <v>0</v>
      </c>
      <c r="BN14">
        <f t="shared" si="10"/>
        <v>0</v>
      </c>
      <c r="BO14">
        <f t="shared" si="11"/>
        <v>0</v>
      </c>
      <c r="BP14">
        <f t="shared" si="12"/>
        <v>0</v>
      </c>
      <c r="BQ14">
        <f t="shared" si="13"/>
        <v>1</v>
      </c>
      <c r="BR14">
        <f t="shared" si="14"/>
        <v>0</v>
      </c>
      <c r="BS14">
        <f t="shared" si="15"/>
        <v>0</v>
      </c>
      <c r="BT14">
        <f t="shared" si="16"/>
        <v>0</v>
      </c>
      <c r="BU14">
        <f t="shared" si="17"/>
        <v>0</v>
      </c>
      <c r="BV14">
        <f t="shared" si="18"/>
        <v>12640.215840000001</v>
      </c>
      <c r="CN14" s="6" t="s">
        <v>250</v>
      </c>
      <c r="CT14" s="4" t="s">
        <v>257</v>
      </c>
    </row>
    <row r="15" spans="1:98" ht="15.75" thickBot="1" x14ac:dyDescent="0.3">
      <c r="A15" t="s">
        <v>18</v>
      </c>
      <c r="B15">
        <v>14</v>
      </c>
      <c r="C15">
        <v>5761.0977059999996</v>
      </c>
      <c r="D15">
        <v>3</v>
      </c>
      <c r="E15">
        <v>7</v>
      </c>
      <c r="F15">
        <f t="shared" si="0"/>
        <v>3</v>
      </c>
      <c r="G15">
        <f>IF(OR(E15=4,E15=5,E15=6),0,1)</f>
        <v>1</v>
      </c>
      <c r="H15">
        <f t="shared" si="1"/>
        <v>14</v>
      </c>
      <c r="I15">
        <f>IF(OR(F15=1,F15=6),IF(F15=1,1,-1),0)</f>
        <v>0</v>
      </c>
      <c r="J15">
        <f>IF(OR(F15=2,F15=6),IF(F15=2,1,-1),0)</f>
        <v>0</v>
      </c>
      <c r="K15">
        <f>IF(OR(F15=3,F15=6),IF(F15=3,1,-1),0)</f>
        <v>1</v>
      </c>
      <c r="L15">
        <f>IF(OR(F15=4,F15=6),IF(F15=4,1,-1),0)</f>
        <v>0</v>
      </c>
      <c r="M15">
        <f>IF(OR(F15=5,F15=6),IF(F15=5,1,-1),0)</f>
        <v>0</v>
      </c>
      <c r="N15">
        <f>IF(G15=0,1,-1)</f>
        <v>-1</v>
      </c>
      <c r="O15">
        <f t="shared" si="2"/>
        <v>0</v>
      </c>
      <c r="P15">
        <f t="shared" si="3"/>
        <v>0</v>
      </c>
      <c r="Q15">
        <f t="shared" si="4"/>
        <v>-1</v>
      </c>
      <c r="R15">
        <f t="shared" si="5"/>
        <v>0</v>
      </c>
      <c r="S15">
        <f t="shared" si="6"/>
        <v>0</v>
      </c>
      <c r="T15">
        <f t="shared" si="7"/>
        <v>5761.0977059999996</v>
      </c>
      <c r="V15" s="2" t="s">
        <v>179</v>
      </c>
      <c r="W15" s="2">
        <v>165</v>
      </c>
      <c r="X15" s="2">
        <v>37414880609.963768</v>
      </c>
      <c r="Y15" s="2"/>
      <c r="Z15" s="2"/>
      <c r="AA15" s="2"/>
      <c r="AF15" s="2" t="s">
        <v>179</v>
      </c>
      <c r="AG15" s="2">
        <v>165</v>
      </c>
      <c r="AH15" s="2">
        <v>37414880609.963768</v>
      </c>
      <c r="AI15" s="2"/>
      <c r="AJ15" s="2"/>
      <c r="AK15" s="2"/>
      <c r="AP15" s="2" t="s">
        <v>179</v>
      </c>
      <c r="AQ15" s="2">
        <v>165</v>
      </c>
      <c r="AR15" s="2">
        <v>37414880609.963768</v>
      </c>
      <c r="AS15" s="2"/>
      <c r="AT15" s="2"/>
      <c r="AU15" s="2"/>
      <c r="AZ15" s="2" t="s">
        <v>179</v>
      </c>
      <c r="BA15" s="2">
        <v>165</v>
      </c>
      <c r="BB15" s="2">
        <v>37414880609.963768</v>
      </c>
      <c r="BC15" s="2"/>
      <c r="BD15" s="2"/>
      <c r="BE15" s="2"/>
      <c r="BL15">
        <f t="shared" si="8"/>
        <v>0</v>
      </c>
      <c r="BM15">
        <f t="shared" si="9"/>
        <v>0</v>
      </c>
      <c r="BN15">
        <f t="shared" si="10"/>
        <v>1</v>
      </c>
      <c r="BO15">
        <f t="shared" si="11"/>
        <v>0</v>
      </c>
      <c r="BP15">
        <f t="shared" si="12"/>
        <v>0</v>
      </c>
      <c r="BQ15">
        <f t="shared" si="13"/>
        <v>0</v>
      </c>
      <c r="BR15">
        <f t="shared" si="14"/>
        <v>0</v>
      </c>
      <c r="BS15">
        <f t="shared" si="15"/>
        <v>-1</v>
      </c>
      <c r="BT15">
        <f t="shared" si="16"/>
        <v>0</v>
      </c>
      <c r="BU15">
        <f t="shared" si="17"/>
        <v>0</v>
      </c>
      <c r="BV15">
        <f t="shared" si="18"/>
        <v>5761.0977059999996</v>
      </c>
      <c r="CN15" s="6" t="s">
        <v>251</v>
      </c>
      <c r="CT15" s="4" t="s">
        <v>257</v>
      </c>
    </row>
    <row r="16" spans="1:98" ht="15.75" thickBot="1" x14ac:dyDescent="0.3">
      <c r="A16" t="s">
        <v>19</v>
      </c>
      <c r="B16">
        <v>15</v>
      </c>
      <c r="C16">
        <v>35850.927009999999</v>
      </c>
      <c r="D16">
        <v>3</v>
      </c>
      <c r="E16">
        <v>6</v>
      </c>
      <c r="F16">
        <f t="shared" si="0"/>
        <v>3</v>
      </c>
      <c r="G16">
        <f>IF(OR(E16=4,E16=5,E16=6),0,1)</f>
        <v>0</v>
      </c>
      <c r="H16">
        <f t="shared" si="1"/>
        <v>15</v>
      </c>
      <c r="I16">
        <f>IF(OR(F16=1,F16=6),IF(F16=1,1,-1),0)</f>
        <v>0</v>
      </c>
      <c r="J16">
        <f>IF(OR(F16=2,F16=6),IF(F16=2,1,-1),0)</f>
        <v>0</v>
      </c>
      <c r="K16">
        <f>IF(OR(F16=3,F16=6),IF(F16=3,1,-1),0)</f>
        <v>1</v>
      </c>
      <c r="L16">
        <f>IF(OR(F16=4,F16=6),IF(F16=4,1,-1),0)</f>
        <v>0</v>
      </c>
      <c r="M16">
        <f>IF(OR(F16=5,F16=6),IF(F16=5,1,-1),0)</f>
        <v>0</v>
      </c>
      <c r="N16">
        <f>IF(G16=0,1,-1)</f>
        <v>1</v>
      </c>
      <c r="O16">
        <f t="shared" si="2"/>
        <v>0</v>
      </c>
      <c r="P16">
        <f t="shared" si="3"/>
        <v>0</v>
      </c>
      <c r="Q16">
        <f t="shared" si="4"/>
        <v>1</v>
      </c>
      <c r="R16">
        <f t="shared" si="5"/>
        <v>0</v>
      </c>
      <c r="S16">
        <f t="shared" si="6"/>
        <v>0</v>
      </c>
      <c r="T16">
        <f t="shared" si="7"/>
        <v>35850.927009999999</v>
      </c>
      <c r="BL16">
        <f t="shared" si="8"/>
        <v>0</v>
      </c>
      <c r="BM16">
        <f t="shared" si="9"/>
        <v>0</v>
      </c>
      <c r="BN16">
        <f t="shared" si="10"/>
        <v>1</v>
      </c>
      <c r="BO16">
        <f t="shared" si="11"/>
        <v>0</v>
      </c>
      <c r="BP16">
        <f t="shared" si="12"/>
        <v>0</v>
      </c>
      <c r="BQ16">
        <f t="shared" si="13"/>
        <v>0</v>
      </c>
      <c r="BR16">
        <f t="shared" si="14"/>
        <v>0</v>
      </c>
      <c r="BS16">
        <f t="shared" si="15"/>
        <v>1</v>
      </c>
      <c r="BT16">
        <f t="shared" si="16"/>
        <v>0</v>
      </c>
      <c r="BU16">
        <f t="shared" si="17"/>
        <v>0</v>
      </c>
      <c r="BV16">
        <f t="shared" si="18"/>
        <v>35850.927009999999</v>
      </c>
      <c r="CN16" s="6" t="s">
        <v>252</v>
      </c>
      <c r="CT16" s="4" t="s">
        <v>257</v>
      </c>
    </row>
    <row r="17" spans="1:98" x14ac:dyDescent="0.25">
      <c r="A17" t="s">
        <v>20</v>
      </c>
      <c r="B17">
        <v>16</v>
      </c>
      <c r="C17">
        <v>4121.9154550000003</v>
      </c>
      <c r="D17">
        <v>1</v>
      </c>
      <c r="E17">
        <v>6</v>
      </c>
      <c r="F17">
        <f t="shared" si="0"/>
        <v>1</v>
      </c>
      <c r="G17">
        <f>IF(OR(E17=4,E17=5,E17=6),0,1)</f>
        <v>0</v>
      </c>
      <c r="H17">
        <f t="shared" si="1"/>
        <v>16</v>
      </c>
      <c r="I17">
        <f>IF(OR(F17=1,F17=6),IF(F17=1,1,-1),0)</f>
        <v>1</v>
      </c>
      <c r="J17">
        <f>IF(OR(F17=2,F17=6),IF(F17=2,1,-1),0)</f>
        <v>0</v>
      </c>
      <c r="K17">
        <f>IF(OR(F17=3,F17=6),IF(F17=3,1,-1),0)</f>
        <v>0</v>
      </c>
      <c r="L17">
        <f>IF(OR(F17=4,F17=6),IF(F17=4,1,-1),0)</f>
        <v>0</v>
      </c>
      <c r="M17">
        <f>IF(OR(F17=5,F17=6),IF(F17=5,1,-1),0)</f>
        <v>0</v>
      </c>
      <c r="N17">
        <f>IF(G17=0,1,-1)</f>
        <v>1</v>
      </c>
      <c r="O17">
        <f t="shared" si="2"/>
        <v>1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4121.9154550000003</v>
      </c>
      <c r="V17" s="3"/>
      <c r="W17" s="3" t="s">
        <v>204</v>
      </c>
      <c r="X17" s="3" t="s">
        <v>198</v>
      </c>
      <c r="Y17" s="3" t="s">
        <v>205</v>
      </c>
      <c r="Z17" s="3" t="s">
        <v>178</v>
      </c>
      <c r="AA17" s="3" t="s">
        <v>206</v>
      </c>
      <c r="AB17" s="3" t="s">
        <v>207</v>
      </c>
      <c r="AC17" s="3" t="s">
        <v>208</v>
      </c>
      <c r="AD17" s="3" t="s">
        <v>209</v>
      </c>
      <c r="AF17" s="3"/>
      <c r="AG17" s="3" t="s">
        <v>204</v>
      </c>
      <c r="AH17" s="3" t="s">
        <v>198</v>
      </c>
      <c r="AI17" s="3" t="s">
        <v>205</v>
      </c>
      <c r="AJ17" s="3" t="s">
        <v>178</v>
      </c>
      <c r="AK17" s="3" t="s">
        <v>206</v>
      </c>
      <c r="AL17" s="3" t="s">
        <v>207</v>
      </c>
      <c r="AM17" s="3" t="s">
        <v>208</v>
      </c>
      <c r="AN17" s="3" t="s">
        <v>209</v>
      </c>
      <c r="AP17" s="3"/>
      <c r="AQ17" s="3" t="s">
        <v>204</v>
      </c>
      <c r="AR17" s="3" t="s">
        <v>198</v>
      </c>
      <c r="AS17" s="3" t="s">
        <v>205</v>
      </c>
      <c r="AT17" s="3" t="s">
        <v>178</v>
      </c>
      <c r="AU17" s="3" t="s">
        <v>206</v>
      </c>
      <c r="AV17" s="3" t="s">
        <v>207</v>
      </c>
      <c r="AW17" s="3" t="s">
        <v>208</v>
      </c>
      <c r="AX17" s="3" t="s">
        <v>209</v>
      </c>
      <c r="AZ17" s="3"/>
      <c r="BA17" s="3" t="s">
        <v>204</v>
      </c>
      <c r="BB17" s="3" t="s">
        <v>198</v>
      </c>
      <c r="BC17" s="3" t="s">
        <v>205</v>
      </c>
      <c r="BD17" s="3" t="s">
        <v>178</v>
      </c>
      <c r="BE17" s="3" t="s">
        <v>206</v>
      </c>
      <c r="BF17" s="3" t="s">
        <v>207</v>
      </c>
      <c r="BG17" s="3" t="s">
        <v>208</v>
      </c>
      <c r="BH17" s="3" t="s">
        <v>209</v>
      </c>
      <c r="BL17">
        <f t="shared" si="8"/>
        <v>1</v>
      </c>
      <c r="BM17">
        <f t="shared" si="9"/>
        <v>0</v>
      </c>
      <c r="BN17">
        <f t="shared" si="10"/>
        <v>0</v>
      </c>
      <c r="BO17">
        <f t="shared" si="11"/>
        <v>0</v>
      </c>
      <c r="BP17">
        <f t="shared" si="12"/>
        <v>0</v>
      </c>
      <c r="BQ17">
        <f t="shared" si="13"/>
        <v>1</v>
      </c>
      <c r="BR17">
        <f t="shared" si="14"/>
        <v>0</v>
      </c>
      <c r="BS17">
        <f t="shared" si="15"/>
        <v>0</v>
      </c>
      <c r="BT17">
        <f t="shared" si="16"/>
        <v>0</v>
      </c>
      <c r="BU17">
        <f t="shared" si="17"/>
        <v>0</v>
      </c>
      <c r="BV17">
        <f t="shared" si="18"/>
        <v>4121.9154550000003</v>
      </c>
      <c r="CN17" s="6" t="s">
        <v>253</v>
      </c>
      <c r="CT17" s="4" t="s">
        <v>257</v>
      </c>
    </row>
    <row r="18" spans="1:98" x14ac:dyDescent="0.25">
      <c r="A18" t="s">
        <v>21</v>
      </c>
      <c r="B18">
        <v>17</v>
      </c>
      <c r="C18">
        <v>665.2148029</v>
      </c>
      <c r="D18">
        <v>4</v>
      </c>
      <c r="E18">
        <v>7</v>
      </c>
      <c r="F18">
        <f t="shared" si="0"/>
        <v>4</v>
      </c>
      <c r="G18">
        <f>IF(OR(E18=4,E18=5,E18=6),0,1)</f>
        <v>1</v>
      </c>
      <c r="H18">
        <f t="shared" si="1"/>
        <v>17</v>
      </c>
      <c r="I18">
        <f>IF(OR(F18=1,F18=6),IF(F18=1,1,-1),0)</f>
        <v>0</v>
      </c>
      <c r="J18">
        <f>IF(OR(F18=2,F18=6),IF(F18=2,1,-1),0)</f>
        <v>0</v>
      </c>
      <c r="K18">
        <f>IF(OR(F18=3,F18=6),IF(F18=3,1,-1),0)</f>
        <v>0</v>
      </c>
      <c r="L18">
        <f>IF(OR(F18=4,F18=6),IF(F18=4,1,-1),0)</f>
        <v>1</v>
      </c>
      <c r="M18">
        <f>IF(OR(F18=5,F18=6),IF(F18=5,1,-1),0)</f>
        <v>0</v>
      </c>
      <c r="N18">
        <f>IF(G18=0,1,-1)</f>
        <v>-1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-1</v>
      </c>
      <c r="S18">
        <f t="shared" si="6"/>
        <v>0</v>
      </c>
      <c r="T18">
        <f t="shared" si="7"/>
        <v>665.2148029</v>
      </c>
      <c r="V18" s="1" t="s">
        <v>202</v>
      </c>
      <c r="W18" s="1">
        <v>9749.9992801455555</v>
      </c>
      <c r="X18" s="1">
        <v>1696.26994154559</v>
      </c>
      <c r="Y18" s="1">
        <v>5.7479054726759173</v>
      </c>
      <c r="Z18" s="1">
        <v>4.701284707836549E-8</v>
      </c>
      <c r="AA18" s="1">
        <v>6399.038267080381</v>
      </c>
      <c r="AB18" s="1">
        <v>13100.96029321073</v>
      </c>
      <c r="AC18" s="1">
        <v>6399.038267080381</v>
      </c>
      <c r="AD18" s="1">
        <v>13100.96029321073</v>
      </c>
      <c r="AF18" s="1" t="s">
        <v>202</v>
      </c>
      <c r="AG18" s="1">
        <v>9585.1354125981161</v>
      </c>
      <c r="AH18" s="1">
        <v>1261.7392968096797</v>
      </c>
      <c r="AI18" s="1">
        <v>7.5967637980636935</v>
      </c>
      <c r="AJ18" s="1">
        <v>2.4507140154022533E-12</v>
      </c>
      <c r="AK18" s="1">
        <v>7093.2050798990931</v>
      </c>
      <c r="AL18" s="1">
        <v>12077.065745297139</v>
      </c>
      <c r="AM18" s="1">
        <v>7093.2050798990931</v>
      </c>
      <c r="AN18" s="1">
        <v>12077.065745297139</v>
      </c>
      <c r="AP18" s="1" t="s">
        <v>202</v>
      </c>
      <c r="AQ18" s="1">
        <v>10565.258708951735</v>
      </c>
      <c r="AR18" s="1">
        <v>1270.7204494944483</v>
      </c>
      <c r="AS18" s="1">
        <v>8.3143847359622534</v>
      </c>
      <c r="AT18" s="1">
        <v>3.8863505395814548E-14</v>
      </c>
      <c r="AU18" s="1">
        <v>8055.5906337140059</v>
      </c>
      <c r="AV18" s="1">
        <v>13074.926784189463</v>
      </c>
      <c r="AW18" s="1">
        <v>8055.5906337140059</v>
      </c>
      <c r="AX18" s="1">
        <v>13074.926784189463</v>
      </c>
      <c r="AZ18" s="1" t="s">
        <v>202</v>
      </c>
      <c r="BA18" s="1">
        <v>11303.093747646928</v>
      </c>
      <c r="BB18" s="1">
        <v>1436.9476555644528</v>
      </c>
      <c r="BC18" s="1">
        <v>7.8660441832217733</v>
      </c>
      <c r="BD18" s="1">
        <v>5.8380896501111155E-13</v>
      </c>
      <c r="BE18" s="1">
        <v>8464.5658408450872</v>
      </c>
      <c r="BF18" s="1">
        <v>14141.621654448769</v>
      </c>
      <c r="BG18" s="1">
        <v>8464.5658408450872</v>
      </c>
      <c r="BH18" s="1">
        <v>14141.621654448769</v>
      </c>
      <c r="BL18">
        <f t="shared" si="8"/>
        <v>0</v>
      </c>
      <c r="BM18">
        <f t="shared" si="9"/>
        <v>0</v>
      </c>
      <c r="BN18">
        <f t="shared" si="10"/>
        <v>0</v>
      </c>
      <c r="BO18">
        <f t="shared" si="11"/>
        <v>1</v>
      </c>
      <c r="BP18">
        <f t="shared" si="12"/>
        <v>0</v>
      </c>
      <c r="BQ18">
        <f t="shared" si="13"/>
        <v>0</v>
      </c>
      <c r="BR18">
        <f t="shared" si="14"/>
        <v>0</v>
      </c>
      <c r="BS18">
        <f t="shared" si="15"/>
        <v>0</v>
      </c>
      <c r="BT18">
        <f t="shared" si="16"/>
        <v>-1</v>
      </c>
      <c r="BU18">
        <f t="shared" si="17"/>
        <v>0</v>
      </c>
      <c r="BV18">
        <f t="shared" si="18"/>
        <v>665.2148029</v>
      </c>
    </row>
    <row r="19" spans="1:98" x14ac:dyDescent="0.25">
      <c r="A19" t="s">
        <v>22</v>
      </c>
      <c r="B19">
        <v>18</v>
      </c>
      <c r="C19">
        <v>1824.404892</v>
      </c>
      <c r="D19">
        <v>5</v>
      </c>
      <c r="E19">
        <v>6</v>
      </c>
      <c r="F19">
        <f t="shared" si="0"/>
        <v>5</v>
      </c>
      <c r="G19">
        <f>IF(OR(E19=4,E19=5,E19=6),0,1)</f>
        <v>0</v>
      </c>
      <c r="H19">
        <f t="shared" si="1"/>
        <v>18</v>
      </c>
      <c r="I19">
        <f>IF(OR(F19=1,F19=6),IF(F19=1,1,-1),0)</f>
        <v>0</v>
      </c>
      <c r="J19">
        <f>IF(OR(F19=2,F19=6),IF(F19=2,1,-1),0)</f>
        <v>0</v>
      </c>
      <c r="K19">
        <f>IF(OR(F19=3,F19=6),IF(F19=3,1,-1),0)</f>
        <v>0</v>
      </c>
      <c r="L19">
        <f>IF(OR(F19=4,F19=6),IF(F19=4,1,-1),0)</f>
        <v>0</v>
      </c>
      <c r="M19">
        <f>IF(OR(F19=5,F19=6),IF(F19=5,1,-1),0)</f>
        <v>1</v>
      </c>
      <c r="N19">
        <f>IF(G19=0,1,-1)</f>
        <v>1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1</v>
      </c>
      <c r="T19">
        <f t="shared" si="7"/>
        <v>1824.404892</v>
      </c>
      <c r="V19" s="1" t="s">
        <v>181</v>
      </c>
      <c r="W19" s="1">
        <v>-3995.5651499511218</v>
      </c>
      <c r="X19" s="1">
        <v>5761.0249957232518</v>
      </c>
      <c r="Y19" s="1">
        <v>-0.69355108733554627</v>
      </c>
      <c r="Z19" s="1">
        <v>0.48900852876387924</v>
      </c>
      <c r="AA19" s="1">
        <v>-15376.401232191944</v>
      </c>
      <c r="AB19" s="1">
        <v>7385.270932289699</v>
      </c>
      <c r="AC19" s="1">
        <v>-15376.401232191944</v>
      </c>
      <c r="AD19" s="1">
        <v>7385.270932289699</v>
      </c>
      <c r="AF19" s="1" t="s">
        <v>181</v>
      </c>
      <c r="AG19" s="1">
        <v>-1881.3319499838535</v>
      </c>
      <c r="AH19" s="1">
        <v>2832.3332287802491</v>
      </c>
      <c r="AI19" s="1">
        <v>-0.66423397178941879</v>
      </c>
      <c r="AJ19" s="1">
        <v>0.50750267992007592</v>
      </c>
      <c r="AK19" s="1">
        <v>-7475.1793501203401</v>
      </c>
      <c r="AL19" s="1">
        <v>3712.5154501526331</v>
      </c>
      <c r="AM19" s="1">
        <v>-7475.1793501203401</v>
      </c>
      <c r="AN19" s="1">
        <v>3712.5154501526331</v>
      </c>
      <c r="AP19" s="1" t="s">
        <v>186</v>
      </c>
      <c r="AQ19" s="1">
        <v>1026.1017858818361</v>
      </c>
      <c r="AR19" s="1">
        <v>1457.003140434246</v>
      </c>
      <c r="AS19" s="1">
        <v>0.7042550269150526</v>
      </c>
      <c r="AT19" s="1">
        <v>0.48230415409543226</v>
      </c>
      <c r="AU19" s="1">
        <v>-1851.4738984661278</v>
      </c>
      <c r="AV19" s="1">
        <v>3903.6774702297998</v>
      </c>
      <c r="AW19" s="1">
        <v>-1851.4738984661278</v>
      </c>
      <c r="AX19" s="1">
        <v>3903.6774702297998</v>
      </c>
      <c r="AZ19" s="1" t="s">
        <v>181</v>
      </c>
      <c r="BA19" s="1">
        <v>1235.8955629633945</v>
      </c>
      <c r="BB19" s="1">
        <v>4896.6378721599931</v>
      </c>
      <c r="BC19" s="1">
        <v>0.25239676595039268</v>
      </c>
      <c r="BD19" s="1">
        <v>0.80106878691686534</v>
      </c>
      <c r="BE19" s="1">
        <v>-8436.8598751385634</v>
      </c>
      <c r="BF19" s="1">
        <v>10908.651001065353</v>
      </c>
      <c r="BG19" s="1">
        <v>-8436.8598751385634</v>
      </c>
      <c r="BH19" s="1">
        <v>10908.651001065353</v>
      </c>
      <c r="BL19">
        <f t="shared" si="8"/>
        <v>0</v>
      </c>
      <c r="BM19">
        <f t="shared" si="9"/>
        <v>0</v>
      </c>
      <c r="BN19">
        <f t="shared" si="10"/>
        <v>0</v>
      </c>
      <c r="BO19">
        <f t="shared" si="11"/>
        <v>0</v>
      </c>
      <c r="BP19">
        <f t="shared" si="12"/>
        <v>1</v>
      </c>
      <c r="BQ19">
        <f t="shared" si="13"/>
        <v>0</v>
      </c>
      <c r="BR19">
        <f t="shared" si="14"/>
        <v>0</v>
      </c>
      <c r="BS19">
        <f t="shared" si="15"/>
        <v>0</v>
      </c>
      <c r="BT19">
        <f t="shared" si="16"/>
        <v>0</v>
      </c>
      <c r="BU19">
        <f t="shared" si="17"/>
        <v>1</v>
      </c>
      <c r="BV19">
        <f t="shared" si="18"/>
        <v>1824.404892</v>
      </c>
    </row>
    <row r="20" spans="1:98" x14ac:dyDescent="0.25">
      <c r="A20" t="s">
        <v>23</v>
      </c>
      <c r="B20">
        <v>19</v>
      </c>
      <c r="C20">
        <v>1809.0505129999999</v>
      </c>
      <c r="D20">
        <v>2</v>
      </c>
      <c r="E20">
        <v>6</v>
      </c>
      <c r="F20">
        <f t="shared" si="0"/>
        <v>2</v>
      </c>
      <c r="G20">
        <f>IF(OR(E20=4,E20=5,E20=6),0,1)</f>
        <v>0</v>
      </c>
      <c r="H20">
        <f t="shared" si="1"/>
        <v>19</v>
      </c>
      <c r="I20">
        <f>IF(OR(F20=1,F20=6),IF(F20=1,1,-1),0)</f>
        <v>0</v>
      </c>
      <c r="J20">
        <f>IF(OR(F20=2,F20=6),IF(F20=2,1,-1),0)</f>
        <v>1</v>
      </c>
      <c r="K20">
        <f>IF(OR(F20=3,F20=6),IF(F20=3,1,-1),0)</f>
        <v>0</v>
      </c>
      <c r="L20">
        <f>IF(OR(F20=4,F20=6),IF(F20=4,1,-1),0)</f>
        <v>0</v>
      </c>
      <c r="M20">
        <f>IF(OR(F20=5,F20=6),IF(F20=5,1,-1),0)</f>
        <v>0</v>
      </c>
      <c r="N20">
        <f>IF(G20=0,1,-1)</f>
        <v>1</v>
      </c>
      <c r="O20">
        <f t="shared" si="2"/>
        <v>0</v>
      </c>
      <c r="P20">
        <f t="shared" si="3"/>
        <v>1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1809.0505129999999</v>
      </c>
      <c r="V20" s="1" t="s">
        <v>182</v>
      </c>
      <c r="W20" s="1">
        <v>-2495.3237170455836</v>
      </c>
      <c r="X20" s="1">
        <v>4484.1224998185862</v>
      </c>
      <c r="Y20" s="1">
        <v>-0.55647982791427686</v>
      </c>
      <c r="Z20" s="1">
        <v>0.57869060633805813</v>
      </c>
      <c r="AA20" s="1">
        <v>-11353.654167097115</v>
      </c>
      <c r="AB20" s="1">
        <v>6363.0067330059483</v>
      </c>
      <c r="AC20" s="1">
        <v>-11353.654167097115</v>
      </c>
      <c r="AD20" s="1">
        <v>6363.0067330059483</v>
      </c>
      <c r="AF20" s="1" t="s">
        <v>182</v>
      </c>
      <c r="AG20" s="1">
        <v>-4651.0573486011999</v>
      </c>
      <c r="AH20" s="1">
        <v>3350.7263399292756</v>
      </c>
      <c r="AI20" s="1">
        <v>-1.3880743685858186</v>
      </c>
      <c r="AJ20" s="1">
        <v>0.16705628572882161</v>
      </c>
      <c r="AK20" s="1">
        <v>-11268.729179981767</v>
      </c>
      <c r="AL20" s="1">
        <v>1966.6144827793669</v>
      </c>
      <c r="AM20" s="1">
        <v>-11268.729179981767</v>
      </c>
      <c r="AN20" s="1">
        <v>1966.6144827793669</v>
      </c>
      <c r="AP20" s="1" t="s">
        <v>187</v>
      </c>
      <c r="AQ20" s="1">
        <v>-276.1204487070662</v>
      </c>
      <c r="AR20" s="1">
        <v>3270.6585421596487</v>
      </c>
      <c r="AS20" s="1">
        <v>-8.4423502223726812E-2</v>
      </c>
      <c r="AT20" s="1">
        <v>0.93282592499960271</v>
      </c>
      <c r="AU20" s="1">
        <v>-6735.6586827279871</v>
      </c>
      <c r="AV20" s="1">
        <v>6183.4177853138544</v>
      </c>
      <c r="AW20" s="1">
        <v>-6735.6586827279871</v>
      </c>
      <c r="AX20" s="1">
        <v>6183.4177853138544</v>
      </c>
      <c r="AZ20" s="1" t="s">
        <v>182</v>
      </c>
      <c r="BA20" s="1">
        <v>-1174.9595199001837</v>
      </c>
      <c r="BB20" s="1">
        <v>4442.8449756558066</v>
      </c>
      <c r="BC20" s="1">
        <v>-0.26446106635236544</v>
      </c>
      <c r="BD20" s="1">
        <v>0.79177598762948154</v>
      </c>
      <c r="BE20" s="1">
        <v>-9951.2983100835445</v>
      </c>
      <c r="BF20" s="1">
        <v>7601.3792702831779</v>
      </c>
      <c r="BG20" s="1">
        <v>-9951.2983100835445</v>
      </c>
      <c r="BH20" s="1">
        <v>7601.3792702831779</v>
      </c>
      <c r="BL20">
        <f t="shared" si="8"/>
        <v>0</v>
      </c>
      <c r="BM20">
        <f t="shared" si="9"/>
        <v>1</v>
      </c>
      <c r="BN20">
        <f t="shared" si="10"/>
        <v>0</v>
      </c>
      <c r="BO20">
        <f t="shared" si="11"/>
        <v>0</v>
      </c>
      <c r="BP20">
        <f t="shared" si="12"/>
        <v>0</v>
      </c>
      <c r="BQ20">
        <f t="shared" si="13"/>
        <v>0</v>
      </c>
      <c r="BR20">
        <f t="shared" si="14"/>
        <v>1</v>
      </c>
      <c r="BS20">
        <f t="shared" si="15"/>
        <v>0</v>
      </c>
      <c r="BT20">
        <f t="shared" si="16"/>
        <v>0</v>
      </c>
      <c r="BU20">
        <f t="shared" si="17"/>
        <v>0</v>
      </c>
      <c r="BV20">
        <f t="shared" si="18"/>
        <v>1809.0505129999999</v>
      </c>
    </row>
    <row r="21" spans="1:98" x14ac:dyDescent="0.25">
      <c r="A21" t="s">
        <v>24</v>
      </c>
      <c r="B21">
        <v>20</v>
      </c>
      <c r="C21">
        <v>6151.7267460000003</v>
      </c>
      <c r="D21">
        <v>4</v>
      </c>
      <c r="E21">
        <v>5</v>
      </c>
      <c r="F21">
        <f t="shared" si="0"/>
        <v>4</v>
      </c>
      <c r="G21">
        <f>IF(OR(E21=4,E21=5,E21=6),0,1)</f>
        <v>0</v>
      </c>
      <c r="H21">
        <f t="shared" si="1"/>
        <v>20</v>
      </c>
      <c r="I21">
        <f>IF(OR(F21=1,F21=6),IF(F21=1,1,-1),0)</f>
        <v>0</v>
      </c>
      <c r="J21">
        <f>IF(OR(F21=2,F21=6),IF(F21=2,1,-1),0)</f>
        <v>0</v>
      </c>
      <c r="K21">
        <f>IF(OR(F21=3,F21=6),IF(F21=3,1,-1),0)</f>
        <v>0</v>
      </c>
      <c r="L21">
        <f>IF(OR(F21=4,F21=6),IF(F21=4,1,-1),0)</f>
        <v>1</v>
      </c>
      <c r="M21">
        <f>IF(OR(F21=5,F21=6),IF(F21=5,1,-1),0)</f>
        <v>0</v>
      </c>
      <c r="N21">
        <f>IF(G21=0,1,-1)</f>
        <v>1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1</v>
      </c>
      <c r="S21">
        <f t="shared" si="6"/>
        <v>0</v>
      </c>
      <c r="T21">
        <f t="shared" si="7"/>
        <v>6151.7267460000003</v>
      </c>
      <c r="V21" s="1" t="s">
        <v>183</v>
      </c>
      <c r="W21" s="1">
        <v>13006.471607762373</v>
      </c>
      <c r="X21" s="1">
        <v>2403.4588431136108</v>
      </c>
      <c r="Y21" s="1">
        <v>5.411564106882258</v>
      </c>
      <c r="Z21" s="1">
        <v>2.3466439659526251E-7</v>
      </c>
      <c r="AA21" s="1">
        <v>8258.4673647337131</v>
      </c>
      <c r="AB21" s="1">
        <v>17754.47585079103</v>
      </c>
      <c r="AC21" s="1">
        <v>8258.4673647337131</v>
      </c>
      <c r="AD21" s="1">
        <v>17754.47585079103</v>
      </c>
      <c r="AF21" s="1" t="s">
        <v>183</v>
      </c>
      <c r="AG21" s="1">
        <v>12802.512880198214</v>
      </c>
      <c r="AH21" s="1">
        <v>2125.4600572681388</v>
      </c>
      <c r="AI21" s="1">
        <v>6.02340789064431</v>
      </c>
      <c r="AJ21" s="1">
        <v>1.1440739340120307E-8</v>
      </c>
      <c r="AK21" s="1">
        <v>8604.7373167050828</v>
      </c>
      <c r="AL21" s="1">
        <v>17000.288443691345</v>
      </c>
      <c r="AM21" s="1">
        <v>8604.7373167050828</v>
      </c>
      <c r="AN21" s="1">
        <v>17000.288443691345</v>
      </c>
      <c r="AP21" s="1" t="s">
        <v>188</v>
      </c>
      <c r="AQ21" s="1">
        <v>-3838.3570373496595</v>
      </c>
      <c r="AR21" s="1">
        <v>3869.2769674028032</v>
      </c>
      <c r="AS21" s="1">
        <v>-0.99200886100591079</v>
      </c>
      <c r="AT21" s="1">
        <v>0.32270045877796794</v>
      </c>
      <c r="AU21" s="1">
        <v>-11480.164394118645</v>
      </c>
      <c r="AV21" s="1">
        <v>3803.4503194193258</v>
      </c>
      <c r="AW21" s="1">
        <v>-11480.164394118645</v>
      </c>
      <c r="AX21" s="1">
        <v>3803.4503194193258</v>
      </c>
      <c r="AZ21" s="1" t="s">
        <v>183</v>
      </c>
      <c r="BA21" s="1">
        <v>11280.693326279848</v>
      </c>
      <c r="BB21" s="1">
        <v>2190.972697214891</v>
      </c>
      <c r="BC21" s="1">
        <v>5.148714696727887</v>
      </c>
      <c r="BD21" s="1">
        <v>7.8518186927923108E-7</v>
      </c>
      <c r="BE21" s="1">
        <v>6952.6740557084349</v>
      </c>
      <c r="BF21" s="1">
        <v>15608.712596851263</v>
      </c>
      <c r="BG21" s="1">
        <v>6952.6740557084349</v>
      </c>
      <c r="BH21" s="1">
        <v>15608.712596851263</v>
      </c>
      <c r="BL21">
        <f t="shared" si="8"/>
        <v>0</v>
      </c>
      <c r="BM21">
        <f t="shared" si="9"/>
        <v>0</v>
      </c>
      <c r="BN21">
        <f t="shared" si="10"/>
        <v>0</v>
      </c>
      <c r="BO21">
        <f t="shared" si="11"/>
        <v>1</v>
      </c>
      <c r="BP21">
        <f t="shared" si="12"/>
        <v>0</v>
      </c>
      <c r="BQ21">
        <f t="shared" si="13"/>
        <v>0</v>
      </c>
      <c r="BR21">
        <f t="shared" si="14"/>
        <v>0</v>
      </c>
      <c r="BS21">
        <f t="shared" si="15"/>
        <v>0</v>
      </c>
      <c r="BT21">
        <f t="shared" si="16"/>
        <v>1</v>
      </c>
      <c r="BU21">
        <f t="shared" si="17"/>
        <v>0</v>
      </c>
      <c r="BV21">
        <f t="shared" si="18"/>
        <v>6151.7267460000003</v>
      </c>
    </row>
    <row r="22" spans="1:98" x14ac:dyDescent="0.25">
      <c r="A22" t="s">
        <v>25</v>
      </c>
      <c r="B22">
        <v>21</v>
      </c>
      <c r="C22">
        <v>9268.9978030000002</v>
      </c>
      <c r="D22">
        <v>2</v>
      </c>
      <c r="E22">
        <v>7</v>
      </c>
      <c r="F22">
        <f t="shared" si="0"/>
        <v>2</v>
      </c>
      <c r="G22">
        <f>IF(OR(E22=4,E22=5,E22=6),0,1)</f>
        <v>1</v>
      </c>
      <c r="H22">
        <f t="shared" si="1"/>
        <v>21</v>
      </c>
      <c r="I22">
        <f>IF(OR(F22=1,F22=6),IF(F22=1,1,-1),0)</f>
        <v>0</v>
      </c>
      <c r="J22">
        <f>IF(OR(F22=2,F22=6),IF(F22=2,1,-1),0)</f>
        <v>1</v>
      </c>
      <c r="K22">
        <f>IF(OR(F22=3,F22=6),IF(F22=3,1,-1),0)</f>
        <v>0</v>
      </c>
      <c r="L22">
        <f>IF(OR(F22=4,F22=6),IF(F22=4,1,-1),0)</f>
        <v>0</v>
      </c>
      <c r="M22">
        <f>IF(OR(F22=5,F22=6),IF(F22=5,1,-1),0)</f>
        <v>0</v>
      </c>
      <c r="N22">
        <f>IF(G22=0,1,-1)</f>
        <v>-1</v>
      </c>
      <c r="O22">
        <f t="shared" si="2"/>
        <v>0</v>
      </c>
      <c r="P22">
        <f t="shared" si="3"/>
        <v>-1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9268.9978030000002</v>
      </c>
      <c r="V22" s="1" t="s">
        <v>184</v>
      </c>
      <c r="W22" s="1">
        <v>-7978.6115305776812</v>
      </c>
      <c r="X22" s="1">
        <v>2310.5764550038048</v>
      </c>
      <c r="Y22" s="1">
        <v>-3.4530826769653649</v>
      </c>
      <c r="Z22" s="1">
        <v>7.1582672065491522E-4</v>
      </c>
      <c r="AA22" s="1">
        <v>-12543.127725075132</v>
      </c>
      <c r="AB22" s="1">
        <v>-3414.0953360802305</v>
      </c>
      <c r="AC22" s="1">
        <v>-12543.127725075132</v>
      </c>
      <c r="AD22" s="1">
        <v>-3414.0953360802305</v>
      </c>
      <c r="AF22" s="1" t="s">
        <v>184</v>
      </c>
      <c r="AG22" s="1">
        <v>-8244.9000076697066</v>
      </c>
      <c r="AH22" s="1">
        <v>1974.8216690456757</v>
      </c>
      <c r="AI22" s="1">
        <v>-4.1750098942625131</v>
      </c>
      <c r="AJ22" s="1">
        <v>4.8950242531968694E-5</v>
      </c>
      <c r="AK22" s="1">
        <v>-12145.165324926074</v>
      </c>
      <c r="AL22" s="1">
        <v>-4344.6346904133388</v>
      </c>
      <c r="AM22" s="1">
        <v>-12145.165324926074</v>
      </c>
      <c r="AN22" s="1">
        <v>-4344.6346904133388</v>
      </c>
      <c r="AP22" s="1" t="s">
        <v>189</v>
      </c>
      <c r="AQ22" s="1">
        <v>495.97997492334116</v>
      </c>
      <c r="AR22" s="1">
        <v>2454.3913200908651</v>
      </c>
      <c r="AS22" s="1">
        <v>0.20207860534031682</v>
      </c>
      <c r="AT22" s="1">
        <v>0.84011359669956465</v>
      </c>
      <c r="AU22" s="1">
        <v>-4351.4335869054994</v>
      </c>
      <c r="AV22" s="1">
        <v>5343.3935367521808</v>
      </c>
      <c r="AW22" s="1">
        <v>-4351.4335869054994</v>
      </c>
      <c r="AX22" s="1">
        <v>5343.3935367521808</v>
      </c>
      <c r="AZ22" s="1" t="s">
        <v>184</v>
      </c>
      <c r="BA22" s="1">
        <v>-9429.0824743416997</v>
      </c>
      <c r="BB22" s="1">
        <v>2159.7246586330052</v>
      </c>
      <c r="BC22" s="1">
        <v>-4.3658724905747128</v>
      </c>
      <c r="BD22" s="1">
        <v>2.3044395849724126E-5</v>
      </c>
      <c r="BE22" s="1">
        <v>-13695.374771627743</v>
      </c>
      <c r="BF22" s="1">
        <v>-5162.7901770556573</v>
      </c>
      <c r="BG22" s="1">
        <v>-13695.374771627743</v>
      </c>
      <c r="BH22" s="1">
        <v>-5162.7901770556573</v>
      </c>
      <c r="BL22">
        <f t="shared" si="8"/>
        <v>0</v>
      </c>
      <c r="BM22">
        <f t="shared" si="9"/>
        <v>1</v>
      </c>
      <c r="BN22">
        <f t="shared" si="10"/>
        <v>0</v>
      </c>
      <c r="BO22">
        <f t="shared" si="11"/>
        <v>0</v>
      </c>
      <c r="BP22">
        <f t="shared" si="12"/>
        <v>0</v>
      </c>
      <c r="BQ22">
        <f t="shared" si="13"/>
        <v>0</v>
      </c>
      <c r="BR22">
        <f t="shared" si="14"/>
        <v>-1</v>
      </c>
      <c r="BS22">
        <f t="shared" si="15"/>
        <v>0</v>
      </c>
      <c r="BT22">
        <f t="shared" si="16"/>
        <v>0</v>
      </c>
      <c r="BU22">
        <f t="shared" si="17"/>
        <v>0</v>
      </c>
      <c r="BV22">
        <f t="shared" si="18"/>
        <v>9268.9978030000002</v>
      </c>
    </row>
    <row r="23" spans="1:98" x14ac:dyDescent="0.25">
      <c r="A23" t="s">
        <v>26</v>
      </c>
      <c r="B23">
        <v>22</v>
      </c>
      <c r="C23">
        <v>5929.594513</v>
      </c>
      <c r="D23">
        <v>3</v>
      </c>
      <c r="E23">
        <v>8</v>
      </c>
      <c r="F23">
        <f t="shared" si="0"/>
        <v>3</v>
      </c>
      <c r="G23">
        <f>IF(OR(E23=4,E23=5,E23=6),0,1)</f>
        <v>1</v>
      </c>
      <c r="H23">
        <f t="shared" si="1"/>
        <v>22</v>
      </c>
      <c r="I23">
        <f>IF(OR(F23=1,F23=6),IF(F23=1,1,-1),0)</f>
        <v>0</v>
      </c>
      <c r="J23">
        <f>IF(OR(F23=2,F23=6),IF(F23=2,1,-1),0)</f>
        <v>0</v>
      </c>
      <c r="K23">
        <f>IF(OR(F23=3,F23=6),IF(F23=3,1,-1),0)</f>
        <v>1</v>
      </c>
      <c r="L23">
        <f>IF(OR(F23=4,F23=6),IF(F23=4,1,-1),0)</f>
        <v>0</v>
      </c>
      <c r="M23">
        <f>IF(OR(F23=5,F23=6),IF(F23=5,1,-1),0)</f>
        <v>0</v>
      </c>
      <c r="N23">
        <f>IF(G23=0,1,-1)</f>
        <v>-1</v>
      </c>
      <c r="O23">
        <f t="shared" si="2"/>
        <v>0</v>
      </c>
      <c r="P23">
        <f t="shared" si="3"/>
        <v>0</v>
      </c>
      <c r="Q23">
        <f t="shared" si="4"/>
        <v>-1</v>
      </c>
      <c r="R23">
        <f t="shared" si="5"/>
        <v>0</v>
      </c>
      <c r="S23">
        <f t="shared" si="6"/>
        <v>0</v>
      </c>
      <c r="T23">
        <f t="shared" si="7"/>
        <v>5929.594513</v>
      </c>
      <c r="V23" s="1" t="s">
        <v>185</v>
      </c>
      <c r="W23" s="1">
        <v>-341.00518488743859</v>
      </c>
      <c r="X23" s="1">
        <v>2471.428939776315</v>
      </c>
      <c r="Y23" s="1">
        <v>-0.13797895597933008</v>
      </c>
      <c r="Z23" s="1">
        <v>0.89043729630379698</v>
      </c>
      <c r="AA23" s="1">
        <v>-5223.2835421903037</v>
      </c>
      <c r="AB23" s="1">
        <v>4541.2731724154273</v>
      </c>
      <c r="AC23" s="1">
        <v>-5223.2835421903037</v>
      </c>
      <c r="AD23" s="1">
        <v>4541.2731724154273</v>
      </c>
      <c r="AF23" s="1" t="s">
        <v>185</v>
      </c>
      <c r="AG23" s="1">
        <v>46.013660881924018</v>
      </c>
      <c r="AH23" s="1">
        <v>2169.3678464939499</v>
      </c>
      <c r="AI23" s="1">
        <v>2.1210630993858212E-2</v>
      </c>
      <c r="AJ23" s="1">
        <v>0.98310422826238186</v>
      </c>
      <c r="AK23" s="1">
        <v>-4238.4796200431756</v>
      </c>
      <c r="AL23" s="1">
        <v>4330.5069418070234</v>
      </c>
      <c r="AM23" s="1">
        <v>-4238.4796200431756</v>
      </c>
      <c r="AN23" s="1">
        <v>4330.5069418070234</v>
      </c>
      <c r="AP23" s="1" t="s">
        <v>190</v>
      </c>
      <c r="AQ23" s="1">
        <v>-2202.9645858612921</v>
      </c>
      <c r="AR23" s="1">
        <v>2280.4404847122455</v>
      </c>
      <c r="AS23" s="1">
        <v>-0.96602590623594831</v>
      </c>
      <c r="AT23" s="1">
        <v>0.33549824722213839</v>
      </c>
      <c r="AU23" s="1">
        <v>-6706.8259066096189</v>
      </c>
      <c r="AV23" s="1">
        <v>2300.8967348870347</v>
      </c>
      <c r="AW23" s="1">
        <v>-6706.8259066096189</v>
      </c>
      <c r="AX23" s="1">
        <v>2300.8967348870347</v>
      </c>
      <c r="AZ23" s="1" t="s">
        <v>185</v>
      </c>
      <c r="BA23" s="1">
        <v>-1804.3040691185849</v>
      </c>
      <c r="BB23" s="1">
        <v>2330.1953885027874</v>
      </c>
      <c r="BC23" s="1">
        <v>-0.77431449655296858</v>
      </c>
      <c r="BD23" s="1">
        <v>0.43992433190649449</v>
      </c>
      <c r="BE23" s="1">
        <v>-6407.3420524109688</v>
      </c>
      <c r="BF23" s="1">
        <v>2798.7339141737984</v>
      </c>
      <c r="BG23" s="1">
        <v>-6407.3420524109688</v>
      </c>
      <c r="BH23" s="1">
        <v>2798.7339141737984</v>
      </c>
      <c r="BL23">
        <f t="shared" si="8"/>
        <v>0</v>
      </c>
      <c r="BM23">
        <f t="shared" si="9"/>
        <v>0</v>
      </c>
      <c r="BN23">
        <f t="shared" si="10"/>
        <v>1</v>
      </c>
      <c r="BO23">
        <f t="shared" si="11"/>
        <v>0</v>
      </c>
      <c r="BP23">
        <f t="shared" si="12"/>
        <v>0</v>
      </c>
      <c r="BQ23">
        <f t="shared" si="13"/>
        <v>0</v>
      </c>
      <c r="BR23">
        <f t="shared" si="14"/>
        <v>0</v>
      </c>
      <c r="BS23">
        <f t="shared" si="15"/>
        <v>-1</v>
      </c>
      <c r="BT23">
        <f t="shared" si="16"/>
        <v>0</v>
      </c>
      <c r="BU23">
        <f t="shared" si="17"/>
        <v>0</v>
      </c>
      <c r="BV23">
        <f t="shared" si="18"/>
        <v>5929.594513</v>
      </c>
    </row>
    <row r="24" spans="1:98" ht="15.75" thickBot="1" x14ac:dyDescent="0.3">
      <c r="A24" t="s">
        <v>27</v>
      </c>
      <c r="B24">
        <v>23</v>
      </c>
      <c r="C24">
        <v>520.83705840000005</v>
      </c>
      <c r="D24">
        <v>4</v>
      </c>
      <c r="E24">
        <v>7</v>
      </c>
      <c r="F24">
        <f t="shared" si="0"/>
        <v>4</v>
      </c>
      <c r="G24">
        <f>IF(OR(E24=4,E24=5,E24=6),0,1)</f>
        <v>1</v>
      </c>
      <c r="H24">
        <f t="shared" si="1"/>
        <v>23</v>
      </c>
      <c r="I24">
        <f>IF(OR(F24=1,F24=6),IF(F24=1,1,-1),0)</f>
        <v>0</v>
      </c>
      <c r="J24">
        <f>IF(OR(F24=2,F24=6),IF(F24=2,1,-1),0)</f>
        <v>0</v>
      </c>
      <c r="K24">
        <f>IF(OR(F24=3,F24=6),IF(F24=3,1,-1),0)</f>
        <v>0</v>
      </c>
      <c r="L24">
        <f>IF(OR(F24=4,F24=6),IF(F24=4,1,-1),0)</f>
        <v>1</v>
      </c>
      <c r="M24">
        <f>IF(OR(F24=5,F24=6),IF(F24=5,1,-1),0)</f>
        <v>0</v>
      </c>
      <c r="N24">
        <f>IF(G24=0,1,-1)</f>
        <v>-1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-1</v>
      </c>
      <c r="S24">
        <f t="shared" si="6"/>
        <v>0</v>
      </c>
      <c r="T24">
        <f t="shared" si="7"/>
        <v>520.83705840000005</v>
      </c>
      <c r="V24" s="1" t="s">
        <v>186</v>
      </c>
      <c r="W24" s="1">
        <v>2879.1234246820959</v>
      </c>
      <c r="X24" s="1">
        <v>1696.2699415455909</v>
      </c>
      <c r="Y24" s="1">
        <v>1.6973262062633285</v>
      </c>
      <c r="Z24" s="1">
        <v>9.165500879222159E-2</v>
      </c>
      <c r="AA24" s="1">
        <v>-471.8375883830804</v>
      </c>
      <c r="AB24" s="1">
        <v>6230.0844377472722</v>
      </c>
      <c r="AC24" s="1">
        <v>-471.8375883830804</v>
      </c>
      <c r="AD24" s="1">
        <v>6230.0844377472722</v>
      </c>
      <c r="AF24" s="2" t="s">
        <v>186</v>
      </c>
      <c r="AG24" s="2">
        <v>2875.6964277546494</v>
      </c>
      <c r="AH24" s="2">
        <v>1100.4217368460525</v>
      </c>
      <c r="AI24" s="2">
        <v>2.6132675604870896</v>
      </c>
      <c r="AJ24" s="2">
        <v>9.828841662246195E-3</v>
      </c>
      <c r="AK24" s="2">
        <v>702.36766503668105</v>
      </c>
      <c r="AL24" s="2">
        <v>5049.0251904726174</v>
      </c>
      <c r="AM24" s="2">
        <v>702.36766503668105</v>
      </c>
      <c r="AN24" s="2">
        <v>5049.0251904726174</v>
      </c>
      <c r="AP24" s="2" t="s">
        <v>191</v>
      </c>
      <c r="AQ24" s="2">
        <v>3720.5155999040867</v>
      </c>
      <c r="AR24" s="2">
        <v>2505.0941768167263</v>
      </c>
      <c r="AS24" s="2">
        <v>1.4851799322897397</v>
      </c>
      <c r="AT24" s="2">
        <v>0.13947610207827646</v>
      </c>
      <c r="AU24" s="2">
        <v>-1227.0359119348218</v>
      </c>
      <c r="AV24" s="2">
        <v>8668.0671117429956</v>
      </c>
      <c r="AW24" s="2">
        <v>-1227.0359119348218</v>
      </c>
      <c r="AX24" s="2">
        <v>8668.0671117429956</v>
      </c>
      <c r="AZ24" s="1" t="s">
        <v>187</v>
      </c>
      <c r="BA24" s="1">
        <v>-2528.3348141232991</v>
      </c>
      <c r="BB24" s="1">
        <v>5081.2864550908371</v>
      </c>
      <c r="BC24" s="1">
        <v>-0.49757769739397628</v>
      </c>
      <c r="BD24" s="1">
        <v>0.61948687716689244</v>
      </c>
      <c r="BE24" s="1">
        <v>-12565.842686714412</v>
      </c>
      <c r="BF24" s="1">
        <v>7509.1730584678126</v>
      </c>
      <c r="BG24" s="1">
        <v>-12565.842686714412</v>
      </c>
      <c r="BH24" s="1">
        <v>7509.1730584678126</v>
      </c>
      <c r="BL24">
        <f t="shared" si="8"/>
        <v>0</v>
      </c>
      <c r="BM24">
        <f t="shared" si="9"/>
        <v>0</v>
      </c>
      <c r="BN24">
        <f t="shared" si="10"/>
        <v>0</v>
      </c>
      <c r="BO24">
        <f t="shared" si="11"/>
        <v>1</v>
      </c>
      <c r="BP24">
        <f t="shared" si="12"/>
        <v>0</v>
      </c>
      <c r="BQ24">
        <f t="shared" si="13"/>
        <v>0</v>
      </c>
      <c r="BR24">
        <f t="shared" si="14"/>
        <v>0</v>
      </c>
      <c r="BS24">
        <f t="shared" si="15"/>
        <v>0</v>
      </c>
      <c r="BT24">
        <f t="shared" si="16"/>
        <v>-1</v>
      </c>
      <c r="BU24">
        <f t="shared" si="17"/>
        <v>0</v>
      </c>
      <c r="BV24">
        <f t="shared" si="18"/>
        <v>520.83705840000005</v>
      </c>
    </row>
    <row r="25" spans="1:98" x14ac:dyDescent="0.25">
      <c r="A25" t="s">
        <v>28</v>
      </c>
      <c r="B25">
        <v>24</v>
      </c>
      <c r="C25">
        <v>164.93849839999999</v>
      </c>
      <c r="D25">
        <v>4</v>
      </c>
      <c r="E25">
        <v>7</v>
      </c>
      <c r="F25">
        <f t="shared" si="0"/>
        <v>4</v>
      </c>
      <c r="G25">
        <f>IF(OR(E25=4,E25=5,E25=6),0,1)</f>
        <v>1</v>
      </c>
      <c r="H25">
        <f t="shared" si="1"/>
        <v>24</v>
      </c>
      <c r="I25">
        <f>IF(OR(F25=1,F25=6),IF(F25=1,1,-1),0)</f>
        <v>0</v>
      </c>
      <c r="J25">
        <f>IF(OR(F25=2,F25=6),IF(F25=2,1,-1),0)</f>
        <v>0</v>
      </c>
      <c r="K25">
        <f>IF(OR(F25=3,F25=6),IF(F25=3,1,-1),0)</f>
        <v>0</v>
      </c>
      <c r="L25">
        <f>IF(OR(F25=4,F25=6),IF(F25=4,1,-1),0)</f>
        <v>1</v>
      </c>
      <c r="M25">
        <f>IF(OR(F25=5,F25=6),IF(F25=5,1,-1),0)</f>
        <v>0</v>
      </c>
      <c r="N25">
        <f>IF(G25=0,1,-1)</f>
        <v>-1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-1</v>
      </c>
      <c r="S25">
        <f t="shared" si="6"/>
        <v>0</v>
      </c>
      <c r="T25">
        <f t="shared" si="7"/>
        <v>164.93849839999999</v>
      </c>
      <c r="V25" s="1" t="s">
        <v>187</v>
      </c>
      <c r="W25" s="1">
        <v>2175.2799040123659</v>
      </c>
      <c r="X25" s="1">
        <v>5761.0249957232509</v>
      </c>
      <c r="Y25" s="1">
        <v>0.37758556951709193</v>
      </c>
      <c r="Z25" s="1">
        <v>0.70625836344886128</v>
      </c>
      <c r="AA25" s="1">
        <v>-9205.5561782284531</v>
      </c>
      <c r="AB25" s="1">
        <v>13556.115986253186</v>
      </c>
      <c r="AC25" s="1">
        <v>-9205.5561782284531</v>
      </c>
      <c r="AD25" s="1">
        <v>13556.115986253186</v>
      </c>
      <c r="AZ25" s="1" t="s">
        <v>188</v>
      </c>
      <c r="BA25" s="1">
        <v>-4915.3878178701143</v>
      </c>
      <c r="BB25" s="1">
        <v>4430.7859062997113</v>
      </c>
      <c r="BC25" s="1">
        <v>-1.1093715475806207</v>
      </c>
      <c r="BD25" s="1">
        <v>0.26898815989652575</v>
      </c>
      <c r="BE25" s="1">
        <v>-13667.905277634945</v>
      </c>
      <c r="BF25" s="1">
        <v>3837.1296418947168</v>
      </c>
      <c r="BG25" s="1">
        <v>-13667.905277634945</v>
      </c>
      <c r="BH25" s="1">
        <v>3837.1296418947168</v>
      </c>
      <c r="BL25">
        <f t="shared" si="8"/>
        <v>0</v>
      </c>
      <c r="BM25">
        <f t="shared" si="9"/>
        <v>0</v>
      </c>
      <c r="BN25">
        <f t="shared" si="10"/>
        <v>0</v>
      </c>
      <c r="BO25">
        <f t="shared" si="11"/>
        <v>1</v>
      </c>
      <c r="BP25">
        <f t="shared" si="12"/>
        <v>0</v>
      </c>
      <c r="BQ25">
        <f t="shared" si="13"/>
        <v>0</v>
      </c>
      <c r="BR25">
        <f t="shared" si="14"/>
        <v>0</v>
      </c>
      <c r="BS25">
        <f t="shared" si="15"/>
        <v>0</v>
      </c>
      <c r="BT25">
        <f t="shared" si="16"/>
        <v>-1</v>
      </c>
      <c r="BU25">
        <f t="shared" si="17"/>
        <v>0</v>
      </c>
      <c r="BV25">
        <f t="shared" si="18"/>
        <v>164.93849839999999</v>
      </c>
    </row>
    <row r="26" spans="1:98" x14ac:dyDescent="0.25">
      <c r="A26" t="s">
        <v>29</v>
      </c>
      <c r="B26">
        <v>25</v>
      </c>
      <c r="C26">
        <v>3094.8231649999998</v>
      </c>
      <c r="D26">
        <v>4</v>
      </c>
      <c r="E26">
        <v>6</v>
      </c>
      <c r="F26">
        <f t="shared" si="0"/>
        <v>4</v>
      </c>
      <c r="G26">
        <f>IF(OR(E26=4,E26=5,E26=6),0,1)</f>
        <v>0</v>
      </c>
      <c r="H26">
        <f t="shared" si="1"/>
        <v>25</v>
      </c>
      <c r="I26">
        <f>IF(OR(F26=1,F26=6),IF(F26=1,1,-1),0)</f>
        <v>0</v>
      </c>
      <c r="J26">
        <f>IF(OR(F26=2,F26=6),IF(F26=2,1,-1),0)</f>
        <v>0</v>
      </c>
      <c r="K26">
        <f>IF(OR(F26=3,F26=6),IF(F26=3,1,-1),0)</f>
        <v>0</v>
      </c>
      <c r="L26">
        <f>IF(OR(F26=4,F26=6),IF(F26=4,1,-1),0)</f>
        <v>1</v>
      </c>
      <c r="M26">
        <f>IF(OR(F26=5,F26=6),IF(F26=5,1,-1),0)</f>
        <v>0</v>
      </c>
      <c r="N26">
        <f>IF(G26=0,1,-1)</f>
        <v>1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1</v>
      </c>
      <c r="S26">
        <f t="shared" si="6"/>
        <v>0</v>
      </c>
      <c r="T26">
        <f t="shared" si="7"/>
        <v>3094.8231649999998</v>
      </c>
      <c r="V26" s="1" t="s">
        <v>188</v>
      </c>
      <c r="W26" s="1">
        <v>-3484.323245582068</v>
      </c>
      <c r="X26" s="1">
        <v>4484.122499818588</v>
      </c>
      <c r="Y26" s="1">
        <v>-0.77703569555092034</v>
      </c>
      <c r="Z26" s="1">
        <v>0.43832965155862713</v>
      </c>
      <c r="AA26" s="1">
        <v>-12342.653695633602</v>
      </c>
      <c r="AB26" s="1">
        <v>5374.0072044694671</v>
      </c>
      <c r="AC26" s="1">
        <v>-12342.653695633602</v>
      </c>
      <c r="AD26" s="1">
        <v>5374.0072044694671</v>
      </c>
      <c r="AZ26" s="1" t="s">
        <v>189</v>
      </c>
      <c r="BA26" s="1">
        <v>3699.4793085023875</v>
      </c>
      <c r="BB26" s="1">
        <v>2053.5079085773791</v>
      </c>
      <c r="BC26" s="1">
        <v>1.8015413006445629</v>
      </c>
      <c r="BD26" s="1">
        <v>7.3561231291337251E-2</v>
      </c>
      <c r="BE26" s="1">
        <v>-356.99378762127344</v>
      </c>
      <c r="BF26" s="1">
        <v>7755.9524046260485</v>
      </c>
      <c r="BG26" s="1">
        <v>-356.99378762127344</v>
      </c>
      <c r="BH26" s="1">
        <v>7755.9524046260485</v>
      </c>
      <c r="BL26">
        <f t="shared" si="8"/>
        <v>0</v>
      </c>
      <c r="BM26">
        <f t="shared" si="9"/>
        <v>0</v>
      </c>
      <c r="BN26">
        <f t="shared" si="10"/>
        <v>0</v>
      </c>
      <c r="BO26">
        <f t="shared" si="11"/>
        <v>1</v>
      </c>
      <c r="BP26">
        <f t="shared" si="12"/>
        <v>0</v>
      </c>
      <c r="BQ26">
        <f t="shared" si="13"/>
        <v>0</v>
      </c>
      <c r="BR26">
        <f t="shared" si="14"/>
        <v>0</v>
      </c>
      <c r="BS26">
        <f t="shared" si="15"/>
        <v>0</v>
      </c>
      <c r="BT26">
        <f t="shared" si="16"/>
        <v>1</v>
      </c>
      <c r="BU26">
        <f t="shared" si="17"/>
        <v>0</v>
      </c>
      <c r="BV26">
        <f t="shared" si="18"/>
        <v>3094.8231649999998</v>
      </c>
    </row>
    <row r="27" spans="1:98" x14ac:dyDescent="0.25">
      <c r="A27" t="s">
        <v>30</v>
      </c>
      <c r="B27">
        <v>26</v>
      </c>
      <c r="C27">
        <v>792.39005020000002</v>
      </c>
      <c r="D27">
        <v>5</v>
      </c>
      <c r="E27">
        <v>6</v>
      </c>
      <c r="F27">
        <f t="shared" si="0"/>
        <v>5</v>
      </c>
      <c r="G27">
        <f>IF(OR(E27=4,E27=5,E27=6),0,1)</f>
        <v>0</v>
      </c>
      <c r="H27">
        <f t="shared" si="1"/>
        <v>26</v>
      </c>
      <c r="I27">
        <f>IF(OR(F27=1,F27=6),IF(F27=1,1,-1),0)</f>
        <v>0</v>
      </c>
      <c r="J27">
        <f>IF(OR(F27=2,F27=6),IF(F27=2,1,-1),0)</f>
        <v>0</v>
      </c>
      <c r="K27">
        <f>IF(OR(F27=3,F27=6),IF(F27=3,1,-1),0)</f>
        <v>0</v>
      </c>
      <c r="L27">
        <f>IF(OR(F27=4,F27=6),IF(F27=4,1,-1),0)</f>
        <v>0</v>
      </c>
      <c r="M27">
        <f>IF(OR(F27=5,F27=6),IF(F27=5,1,-1),0)</f>
        <v>1</v>
      </c>
      <c r="N27">
        <f>IF(G27=0,1,-1)</f>
        <v>1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1</v>
      </c>
      <c r="T27">
        <f t="shared" si="7"/>
        <v>792.39005020000002</v>
      </c>
      <c r="V27" s="1" t="s">
        <v>189</v>
      </c>
      <c r="W27" s="1">
        <v>1545.6279025412309</v>
      </c>
      <c r="X27" s="1">
        <v>2403.4588431136126</v>
      </c>
      <c r="Y27" s="1">
        <v>0.64308482209702156</v>
      </c>
      <c r="Z27" s="1">
        <v>0.52112544773909686</v>
      </c>
      <c r="AA27" s="1">
        <v>-3202.3763404874321</v>
      </c>
      <c r="AB27" s="1">
        <v>6293.6321455698944</v>
      </c>
      <c r="AC27" s="1">
        <v>-3202.3763404874321</v>
      </c>
      <c r="AD27" s="1">
        <v>6293.6321455698944</v>
      </c>
      <c r="AZ27" s="1" t="s">
        <v>190</v>
      </c>
      <c r="BA27" s="1">
        <v>-326.95878250643955</v>
      </c>
      <c r="BB27" s="1">
        <v>1898.3550228798752</v>
      </c>
      <c r="BC27" s="1">
        <v>-0.17223268491181956</v>
      </c>
      <c r="BD27" s="1">
        <v>0.86347927938183711</v>
      </c>
      <c r="BE27" s="1">
        <v>-4076.9448648771859</v>
      </c>
      <c r="BF27" s="1">
        <v>3423.0272998643068</v>
      </c>
      <c r="BG27" s="1">
        <v>-4076.9448648771859</v>
      </c>
      <c r="BH27" s="1">
        <v>3423.0272998643068</v>
      </c>
      <c r="BL27">
        <f t="shared" si="8"/>
        <v>0</v>
      </c>
      <c r="BM27">
        <f t="shared" si="9"/>
        <v>0</v>
      </c>
      <c r="BN27">
        <f t="shared" si="10"/>
        <v>0</v>
      </c>
      <c r="BO27">
        <f t="shared" si="11"/>
        <v>0</v>
      </c>
      <c r="BP27">
        <f t="shared" si="12"/>
        <v>1</v>
      </c>
      <c r="BQ27">
        <f t="shared" si="13"/>
        <v>0</v>
      </c>
      <c r="BR27">
        <f t="shared" si="14"/>
        <v>0</v>
      </c>
      <c r="BS27">
        <f t="shared" si="15"/>
        <v>0</v>
      </c>
      <c r="BT27">
        <f t="shared" si="16"/>
        <v>0</v>
      </c>
      <c r="BU27">
        <f t="shared" si="17"/>
        <v>1</v>
      </c>
      <c r="BV27">
        <f t="shared" si="18"/>
        <v>792.39005020000002</v>
      </c>
    </row>
    <row r="28" spans="1:98" ht="15.75" thickBot="1" x14ac:dyDescent="0.3">
      <c r="A28" t="s">
        <v>31</v>
      </c>
      <c r="B28">
        <v>27</v>
      </c>
      <c r="C28">
        <v>1013.275967</v>
      </c>
      <c r="D28">
        <v>4</v>
      </c>
      <c r="E28">
        <v>7</v>
      </c>
      <c r="F28">
        <f t="shared" si="0"/>
        <v>4</v>
      </c>
      <c r="G28">
        <f>IF(OR(E28=4,E28=5,E28=6),0,1)</f>
        <v>1</v>
      </c>
      <c r="H28">
        <f t="shared" si="1"/>
        <v>27</v>
      </c>
      <c r="I28">
        <f>IF(OR(F28=1,F28=6),IF(F28=1,1,-1),0)</f>
        <v>0</v>
      </c>
      <c r="J28">
        <f>IF(OR(F28=2,F28=6),IF(F28=2,1,-1),0)</f>
        <v>0</v>
      </c>
      <c r="K28">
        <f>IF(OR(F28=3,F28=6),IF(F28=3,1,-1),0)</f>
        <v>0</v>
      </c>
      <c r="L28">
        <f>IF(OR(F28=4,F28=6),IF(F28=4,1,-1),0)</f>
        <v>1</v>
      </c>
      <c r="M28">
        <f>IF(OR(F28=5,F28=6),IF(F28=5,1,-1),0)</f>
        <v>0</v>
      </c>
      <c r="N28">
        <f>IF(G28=0,1,-1)</f>
        <v>-1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-1</v>
      </c>
      <c r="S28">
        <f t="shared" si="6"/>
        <v>0</v>
      </c>
      <c r="T28">
        <f t="shared" si="7"/>
        <v>1013.275967</v>
      </c>
      <c r="V28" s="1" t="s">
        <v>190</v>
      </c>
      <c r="W28" s="1">
        <v>-2590.3410647642327</v>
      </c>
      <c r="X28" s="1">
        <v>2310.576455003808</v>
      </c>
      <c r="Y28" s="1">
        <v>-1.1210800054482351</v>
      </c>
      <c r="Z28" s="1">
        <v>0.263998938552294</v>
      </c>
      <c r="AA28" s="1">
        <v>-7154.8572592616893</v>
      </c>
      <c r="AB28" s="1">
        <v>1974.1751297332244</v>
      </c>
      <c r="AC28" s="1">
        <v>-7154.8572592616893</v>
      </c>
      <c r="AD28" s="1">
        <v>1974.1751297332244</v>
      </c>
      <c r="AZ28" s="2" t="s">
        <v>191</v>
      </c>
      <c r="BA28" s="2">
        <v>4066.9309823199892</v>
      </c>
      <c r="BB28" s="2">
        <v>2162.242222176767</v>
      </c>
      <c r="BC28" s="2">
        <v>1.880885934336135</v>
      </c>
      <c r="BD28" s="2">
        <v>6.1863084389454766E-2</v>
      </c>
      <c r="BE28" s="2">
        <v>-204.33447759201408</v>
      </c>
      <c r="BF28" s="2">
        <v>8338.1964422319925</v>
      </c>
      <c r="BG28" s="2">
        <v>-204.33447759201408</v>
      </c>
      <c r="BH28" s="2">
        <v>8338.1964422319925</v>
      </c>
      <c r="BL28">
        <f t="shared" si="8"/>
        <v>0</v>
      </c>
      <c r="BM28">
        <f t="shared" si="9"/>
        <v>0</v>
      </c>
      <c r="BN28">
        <f t="shared" si="10"/>
        <v>0</v>
      </c>
      <c r="BO28">
        <f t="shared" si="11"/>
        <v>1</v>
      </c>
      <c r="BP28">
        <f t="shared" si="12"/>
        <v>0</v>
      </c>
      <c r="BQ28">
        <f t="shared" si="13"/>
        <v>0</v>
      </c>
      <c r="BR28">
        <f t="shared" si="14"/>
        <v>0</v>
      </c>
      <c r="BS28">
        <f t="shared" si="15"/>
        <v>0</v>
      </c>
      <c r="BT28">
        <f t="shared" si="16"/>
        <v>-1</v>
      </c>
      <c r="BU28">
        <f t="shared" si="17"/>
        <v>0</v>
      </c>
      <c r="BV28">
        <f t="shared" si="18"/>
        <v>1013.275967</v>
      </c>
    </row>
    <row r="29" spans="1:98" ht="15.75" thickBot="1" x14ac:dyDescent="0.3">
      <c r="A29" t="s">
        <v>32</v>
      </c>
      <c r="B29">
        <v>28</v>
      </c>
      <c r="C29">
        <v>42590.254630000003</v>
      </c>
      <c r="D29">
        <v>1</v>
      </c>
      <c r="E29">
        <v>6</v>
      </c>
      <c r="F29">
        <f t="shared" si="0"/>
        <v>1</v>
      </c>
      <c r="G29">
        <f>IF(OR(E29=4,E29=5,E29=6),0,1)</f>
        <v>0</v>
      </c>
      <c r="H29">
        <f t="shared" si="1"/>
        <v>28</v>
      </c>
      <c r="I29">
        <f>IF(OR(F29=1,F29=6),IF(F29=1,1,-1),0)</f>
        <v>1</v>
      </c>
      <c r="J29">
        <f>IF(OR(F29=2,F29=6),IF(F29=2,1,-1),0)</f>
        <v>0</v>
      </c>
      <c r="K29">
        <f>IF(OR(F29=3,F29=6),IF(F29=3,1,-1),0)</f>
        <v>0</v>
      </c>
      <c r="L29">
        <f>IF(OR(F29=4,F29=6),IF(F29=4,1,-1),0)</f>
        <v>0</v>
      </c>
      <c r="M29">
        <f>IF(OR(F29=5,F29=6),IF(F29=5,1,-1),0)</f>
        <v>0</v>
      </c>
      <c r="N29">
        <f>IF(G29=0,1,-1)</f>
        <v>1</v>
      </c>
      <c r="O29">
        <f t="shared" si="2"/>
        <v>1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7"/>
        <v>42590.254630000003</v>
      </c>
      <c r="V29" s="2" t="s">
        <v>191</v>
      </c>
      <c r="W29" s="2">
        <v>1995.9678070697812</v>
      </c>
      <c r="X29" s="2">
        <v>2471.4289397763141</v>
      </c>
      <c r="Y29" s="2">
        <v>0.80761691139314473</v>
      </c>
      <c r="Z29" s="2">
        <v>0.42055682772950942</v>
      </c>
      <c r="AA29" s="2">
        <v>-2886.3105502330827</v>
      </c>
      <c r="AB29" s="2">
        <v>6878.2461643726447</v>
      </c>
      <c r="AC29" s="2">
        <v>-2886.3105502330827</v>
      </c>
      <c r="AD29" s="2">
        <v>6878.2461643726447</v>
      </c>
      <c r="BL29">
        <f t="shared" si="8"/>
        <v>1</v>
      </c>
      <c r="BM29">
        <f t="shared" si="9"/>
        <v>0</v>
      </c>
      <c r="BN29">
        <f t="shared" si="10"/>
        <v>0</v>
      </c>
      <c r="BO29">
        <f t="shared" si="11"/>
        <v>0</v>
      </c>
      <c r="BP29">
        <f t="shared" si="12"/>
        <v>0</v>
      </c>
      <c r="BQ29">
        <f t="shared" si="13"/>
        <v>1</v>
      </c>
      <c r="BR29">
        <f t="shared" si="14"/>
        <v>0</v>
      </c>
      <c r="BS29">
        <f t="shared" si="15"/>
        <v>0</v>
      </c>
      <c r="BT29">
        <f t="shared" si="16"/>
        <v>0</v>
      </c>
      <c r="BU29">
        <f t="shared" si="17"/>
        <v>0</v>
      </c>
      <c r="BV29">
        <f t="shared" si="18"/>
        <v>42590.254630000003</v>
      </c>
    </row>
    <row r="30" spans="1:98" x14ac:dyDescent="0.25">
      <c r="A30" t="s">
        <v>33</v>
      </c>
      <c r="B30">
        <v>29</v>
      </c>
      <c r="C30">
        <v>438.5543553</v>
      </c>
      <c r="D30">
        <v>4</v>
      </c>
      <c r="E30">
        <v>7</v>
      </c>
      <c r="F30">
        <f t="shared" si="0"/>
        <v>4</v>
      </c>
      <c r="G30">
        <f>IF(OR(E30=4,E30=5,E30=6),0,1)</f>
        <v>1</v>
      </c>
      <c r="H30">
        <f t="shared" si="1"/>
        <v>29</v>
      </c>
      <c r="I30">
        <f>IF(OR(F30=1,F30=6),IF(F30=1,1,-1),0)</f>
        <v>0</v>
      </c>
      <c r="J30">
        <f>IF(OR(F30=2,F30=6),IF(F30=2,1,-1),0)</f>
        <v>0</v>
      </c>
      <c r="K30">
        <f>IF(OR(F30=3,F30=6),IF(F30=3,1,-1),0)</f>
        <v>0</v>
      </c>
      <c r="L30">
        <f>IF(OR(F30=4,F30=6),IF(F30=4,1,-1),0)</f>
        <v>1</v>
      </c>
      <c r="M30">
        <f>IF(OR(F30=5,F30=6),IF(F30=5,1,-1),0)</f>
        <v>0</v>
      </c>
      <c r="N30">
        <f>IF(G30=0,1,-1)</f>
        <v>-1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-1</v>
      </c>
      <c r="S30">
        <f t="shared" si="6"/>
        <v>0</v>
      </c>
      <c r="T30">
        <f t="shared" si="7"/>
        <v>438.5543553</v>
      </c>
      <c r="BL30">
        <f t="shared" si="8"/>
        <v>0</v>
      </c>
      <c r="BM30">
        <f t="shared" si="9"/>
        <v>0</v>
      </c>
      <c r="BN30">
        <f t="shared" si="10"/>
        <v>0</v>
      </c>
      <c r="BO30">
        <f t="shared" si="11"/>
        <v>1</v>
      </c>
      <c r="BP30">
        <f t="shared" si="12"/>
        <v>0</v>
      </c>
      <c r="BQ30">
        <f t="shared" si="13"/>
        <v>0</v>
      </c>
      <c r="BR30">
        <f t="shared" si="14"/>
        <v>0</v>
      </c>
      <c r="BS30">
        <f t="shared" si="15"/>
        <v>0</v>
      </c>
      <c r="BT30">
        <f t="shared" si="16"/>
        <v>-1</v>
      </c>
      <c r="BU30">
        <f t="shared" si="17"/>
        <v>0</v>
      </c>
      <c r="BV30">
        <f t="shared" si="18"/>
        <v>438.5543553</v>
      </c>
    </row>
    <row r="31" spans="1:98" x14ac:dyDescent="0.25">
      <c r="A31" t="s">
        <v>34</v>
      </c>
      <c r="B31">
        <v>30</v>
      </c>
      <c r="C31">
        <v>709.37673489999997</v>
      </c>
      <c r="D31">
        <v>4</v>
      </c>
      <c r="E31">
        <v>7</v>
      </c>
      <c r="F31">
        <f t="shared" si="0"/>
        <v>4</v>
      </c>
      <c r="G31">
        <f>IF(OR(E31=4,E31=5,E31=6),0,1)</f>
        <v>1</v>
      </c>
      <c r="H31">
        <f t="shared" si="1"/>
        <v>30</v>
      </c>
      <c r="I31">
        <f>IF(OR(F31=1,F31=6),IF(F31=1,1,-1),0)</f>
        <v>0</v>
      </c>
      <c r="J31">
        <f>IF(OR(F31=2,F31=6),IF(F31=2,1,-1),0)</f>
        <v>0</v>
      </c>
      <c r="K31">
        <f>IF(OR(F31=3,F31=6),IF(F31=3,1,-1),0)</f>
        <v>0</v>
      </c>
      <c r="L31">
        <f>IF(OR(F31=4,F31=6),IF(F31=4,1,-1),0)</f>
        <v>1</v>
      </c>
      <c r="M31">
        <f>IF(OR(F31=5,F31=6),IF(F31=5,1,-1),0)</f>
        <v>0</v>
      </c>
      <c r="N31">
        <f>IF(G31=0,1,-1)</f>
        <v>-1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-1</v>
      </c>
      <c r="S31">
        <f t="shared" si="6"/>
        <v>0</v>
      </c>
      <c r="T31">
        <f t="shared" si="7"/>
        <v>709.37673489999997</v>
      </c>
      <c r="BL31">
        <f t="shared" si="8"/>
        <v>0</v>
      </c>
      <c r="BM31">
        <f t="shared" si="9"/>
        <v>0</v>
      </c>
      <c r="BN31">
        <f t="shared" si="10"/>
        <v>0</v>
      </c>
      <c r="BO31">
        <f t="shared" si="11"/>
        <v>1</v>
      </c>
      <c r="BP31">
        <f t="shared" si="12"/>
        <v>0</v>
      </c>
      <c r="BQ31">
        <f t="shared" si="13"/>
        <v>0</v>
      </c>
      <c r="BR31">
        <f t="shared" si="14"/>
        <v>0</v>
      </c>
      <c r="BS31">
        <f t="shared" si="15"/>
        <v>0</v>
      </c>
      <c r="BT31">
        <f t="shared" si="16"/>
        <v>-1</v>
      </c>
      <c r="BU31">
        <f t="shared" si="17"/>
        <v>0</v>
      </c>
      <c r="BV31">
        <f t="shared" si="18"/>
        <v>709.37673489999997</v>
      </c>
    </row>
    <row r="32" spans="1:98" x14ac:dyDescent="0.25">
      <c r="A32" t="s">
        <v>35</v>
      </c>
      <c r="B32">
        <v>31</v>
      </c>
      <c r="C32">
        <v>10149.556</v>
      </c>
      <c r="D32">
        <v>2</v>
      </c>
      <c r="E32">
        <v>6</v>
      </c>
      <c r="F32">
        <f t="shared" si="0"/>
        <v>2</v>
      </c>
      <c r="G32">
        <f>IF(OR(E32=4,E32=5,E32=6),0,1)</f>
        <v>0</v>
      </c>
      <c r="H32">
        <f t="shared" si="1"/>
        <v>31</v>
      </c>
      <c r="I32">
        <f>IF(OR(F32=1,F32=6),IF(F32=1,1,-1),0)</f>
        <v>0</v>
      </c>
      <c r="J32">
        <f>IF(OR(F32=2,F32=6),IF(F32=2,1,-1),0)</f>
        <v>1</v>
      </c>
      <c r="K32">
        <f>IF(OR(F32=3,F32=6),IF(F32=3,1,-1),0)</f>
        <v>0</v>
      </c>
      <c r="L32">
        <f>IF(OR(F32=4,F32=6),IF(F32=4,1,-1),0)</f>
        <v>0</v>
      </c>
      <c r="M32">
        <f>IF(OR(F32=5,F32=6),IF(F32=5,1,-1),0)</f>
        <v>0</v>
      </c>
      <c r="N32">
        <f>IF(G32=0,1,-1)</f>
        <v>1</v>
      </c>
      <c r="O32">
        <f t="shared" si="2"/>
        <v>0</v>
      </c>
      <c r="P32">
        <f t="shared" si="3"/>
        <v>1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7"/>
        <v>10149.556</v>
      </c>
      <c r="BL32">
        <f t="shared" si="8"/>
        <v>0</v>
      </c>
      <c r="BM32">
        <f t="shared" si="9"/>
        <v>1</v>
      </c>
      <c r="BN32">
        <f t="shared" si="10"/>
        <v>0</v>
      </c>
      <c r="BO32">
        <f t="shared" si="11"/>
        <v>0</v>
      </c>
      <c r="BP32">
        <f t="shared" si="12"/>
        <v>0</v>
      </c>
      <c r="BQ32">
        <f t="shared" si="13"/>
        <v>0</v>
      </c>
      <c r="BR32">
        <f t="shared" si="14"/>
        <v>1</v>
      </c>
      <c r="BS32">
        <f t="shared" si="15"/>
        <v>0</v>
      </c>
      <c r="BT32">
        <f t="shared" si="16"/>
        <v>0</v>
      </c>
      <c r="BU32">
        <f t="shared" si="17"/>
        <v>0</v>
      </c>
      <c r="BV32">
        <f t="shared" si="18"/>
        <v>10149.556</v>
      </c>
    </row>
    <row r="33" spans="1:74" x14ac:dyDescent="0.25">
      <c r="A33" t="s">
        <v>36</v>
      </c>
      <c r="B33">
        <v>32</v>
      </c>
      <c r="C33">
        <v>5130.5860300000004</v>
      </c>
      <c r="D33">
        <v>5</v>
      </c>
      <c r="E33">
        <v>6</v>
      </c>
      <c r="F33">
        <f t="shared" si="0"/>
        <v>5</v>
      </c>
      <c r="G33">
        <f>IF(OR(E33=4,E33=5,E33=6),0,1)</f>
        <v>0</v>
      </c>
      <c r="H33">
        <f t="shared" si="1"/>
        <v>32</v>
      </c>
      <c r="I33">
        <f>IF(OR(F33=1,F33=6),IF(F33=1,1,-1),0)</f>
        <v>0</v>
      </c>
      <c r="J33">
        <f>IF(OR(F33=2,F33=6),IF(F33=2,1,-1),0)</f>
        <v>0</v>
      </c>
      <c r="K33">
        <f>IF(OR(F33=3,F33=6),IF(F33=3,1,-1),0)</f>
        <v>0</v>
      </c>
      <c r="L33">
        <f>IF(OR(F33=4,F33=6),IF(F33=4,1,-1),0)</f>
        <v>0</v>
      </c>
      <c r="M33">
        <f>IF(OR(F33=5,F33=6),IF(F33=5,1,-1),0)</f>
        <v>1</v>
      </c>
      <c r="N33">
        <f>IF(G33=0,1,-1)</f>
        <v>1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1</v>
      </c>
      <c r="T33">
        <f t="shared" si="7"/>
        <v>5130.5860300000004</v>
      </c>
      <c r="BL33">
        <f t="shared" si="8"/>
        <v>0</v>
      </c>
      <c r="BM33">
        <f t="shared" si="9"/>
        <v>0</v>
      </c>
      <c r="BN33">
        <f t="shared" si="10"/>
        <v>0</v>
      </c>
      <c r="BO33">
        <f t="shared" si="11"/>
        <v>0</v>
      </c>
      <c r="BP33">
        <f t="shared" si="12"/>
        <v>1</v>
      </c>
      <c r="BQ33">
        <f t="shared" si="13"/>
        <v>0</v>
      </c>
      <c r="BR33">
        <f t="shared" si="14"/>
        <v>0</v>
      </c>
      <c r="BS33">
        <f t="shared" si="15"/>
        <v>0</v>
      </c>
      <c r="BT33">
        <f t="shared" si="16"/>
        <v>0</v>
      </c>
      <c r="BU33">
        <f t="shared" si="17"/>
        <v>1</v>
      </c>
      <c r="BV33">
        <f t="shared" si="18"/>
        <v>5130.5860300000004</v>
      </c>
    </row>
    <row r="34" spans="1:74" x14ac:dyDescent="0.25">
      <c r="A34" t="s">
        <v>37</v>
      </c>
      <c r="B34">
        <v>33</v>
      </c>
      <c r="C34">
        <v>5817.0694960000001</v>
      </c>
      <c r="D34">
        <v>2</v>
      </c>
      <c r="E34">
        <v>6</v>
      </c>
      <c r="F34">
        <f t="shared" si="0"/>
        <v>2</v>
      </c>
      <c r="G34">
        <f>IF(OR(E34=4,E34=5,E34=6),0,1)</f>
        <v>0</v>
      </c>
      <c r="H34">
        <f t="shared" si="1"/>
        <v>33</v>
      </c>
      <c r="I34">
        <f>IF(OR(F34=1,F34=6),IF(F34=1,1,-1),0)</f>
        <v>0</v>
      </c>
      <c r="J34">
        <f>IF(OR(F34=2,F34=6),IF(F34=2,1,-1),0)</f>
        <v>1</v>
      </c>
      <c r="K34">
        <f>IF(OR(F34=3,F34=6),IF(F34=3,1,-1),0)</f>
        <v>0</v>
      </c>
      <c r="L34">
        <f>IF(OR(F34=4,F34=6),IF(F34=4,1,-1),0)</f>
        <v>0</v>
      </c>
      <c r="M34">
        <f>IF(OR(F34=5,F34=6),IF(F34=5,1,-1),0)</f>
        <v>0</v>
      </c>
      <c r="N34">
        <f>IF(G34=0,1,-1)</f>
        <v>1</v>
      </c>
      <c r="O34">
        <f t="shared" si="2"/>
        <v>0</v>
      </c>
      <c r="P34">
        <f t="shared" si="3"/>
        <v>1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5817.0694960000001</v>
      </c>
      <c r="BL34">
        <f t="shared" si="8"/>
        <v>0</v>
      </c>
      <c r="BM34">
        <f t="shared" si="9"/>
        <v>1</v>
      </c>
      <c r="BN34">
        <f t="shared" si="10"/>
        <v>0</v>
      </c>
      <c r="BO34">
        <f t="shared" si="11"/>
        <v>0</v>
      </c>
      <c r="BP34">
        <f t="shared" si="12"/>
        <v>0</v>
      </c>
      <c r="BQ34">
        <f t="shared" si="13"/>
        <v>0</v>
      </c>
      <c r="BR34">
        <f t="shared" si="14"/>
        <v>1</v>
      </c>
      <c r="BS34">
        <f t="shared" si="15"/>
        <v>0</v>
      </c>
      <c r="BT34">
        <f t="shared" si="16"/>
        <v>0</v>
      </c>
      <c r="BU34">
        <f t="shared" si="17"/>
        <v>0</v>
      </c>
      <c r="BV34">
        <f t="shared" si="18"/>
        <v>5817.0694960000001</v>
      </c>
    </row>
    <row r="35" spans="1:74" x14ac:dyDescent="0.25">
      <c r="A35" t="s">
        <v>38</v>
      </c>
      <c r="B35">
        <v>34</v>
      </c>
      <c r="C35">
        <v>727.84170940000001</v>
      </c>
      <c r="D35">
        <v>4</v>
      </c>
      <c r="E35">
        <v>7</v>
      </c>
      <c r="F35">
        <f t="shared" si="0"/>
        <v>4</v>
      </c>
      <c r="G35">
        <f>IF(OR(E35=4,E35=5,E35=6),0,1)</f>
        <v>1</v>
      </c>
      <c r="H35">
        <f t="shared" si="1"/>
        <v>34</v>
      </c>
      <c r="I35">
        <f>IF(OR(F35=1,F35=6),IF(F35=1,1,-1),0)</f>
        <v>0</v>
      </c>
      <c r="J35">
        <f>IF(OR(F35=2,F35=6),IF(F35=2,1,-1),0)</f>
        <v>0</v>
      </c>
      <c r="K35">
        <f>IF(OR(F35=3,F35=6),IF(F35=3,1,-1),0)</f>
        <v>0</v>
      </c>
      <c r="L35">
        <f>IF(OR(F35=4,F35=6),IF(F35=4,1,-1),0)</f>
        <v>1</v>
      </c>
      <c r="M35">
        <f>IF(OR(F35=5,F35=6),IF(F35=5,1,-1),0)</f>
        <v>0</v>
      </c>
      <c r="N35">
        <f>IF(G35=0,1,-1)</f>
        <v>-1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-1</v>
      </c>
      <c r="S35">
        <f t="shared" si="6"/>
        <v>0</v>
      </c>
      <c r="T35">
        <f t="shared" si="7"/>
        <v>727.84170940000001</v>
      </c>
      <c r="BL35">
        <f t="shared" si="8"/>
        <v>0</v>
      </c>
      <c r="BM35">
        <f t="shared" si="9"/>
        <v>0</v>
      </c>
      <c r="BN35">
        <f t="shared" si="10"/>
        <v>0</v>
      </c>
      <c r="BO35">
        <f t="shared" si="11"/>
        <v>1</v>
      </c>
      <c r="BP35">
        <f t="shared" si="12"/>
        <v>0</v>
      </c>
      <c r="BQ35">
        <f t="shared" si="13"/>
        <v>0</v>
      </c>
      <c r="BR35">
        <f t="shared" si="14"/>
        <v>0</v>
      </c>
      <c r="BS35">
        <f t="shared" si="15"/>
        <v>0</v>
      </c>
      <c r="BT35">
        <f t="shared" si="16"/>
        <v>-1</v>
      </c>
      <c r="BU35">
        <f t="shared" si="17"/>
        <v>0</v>
      </c>
      <c r="BV35">
        <f t="shared" si="18"/>
        <v>727.84170940000001</v>
      </c>
    </row>
    <row r="36" spans="1:74" x14ac:dyDescent="0.25">
      <c r="A36" t="s">
        <v>39</v>
      </c>
      <c r="B36">
        <v>35</v>
      </c>
      <c r="C36">
        <v>249.69155660000001</v>
      </c>
      <c r="D36">
        <v>4</v>
      </c>
      <c r="E36">
        <v>6</v>
      </c>
      <c r="F36">
        <f t="shared" si="0"/>
        <v>4</v>
      </c>
      <c r="G36">
        <f>IF(OR(E36=4,E36=5,E36=6),0,1)</f>
        <v>0</v>
      </c>
      <c r="H36">
        <f t="shared" si="1"/>
        <v>35</v>
      </c>
      <c r="I36">
        <f>IF(OR(F36=1,F36=6),IF(F36=1,1,-1),0)</f>
        <v>0</v>
      </c>
      <c r="J36">
        <f>IF(OR(F36=2,F36=6),IF(F36=2,1,-1),0)</f>
        <v>0</v>
      </c>
      <c r="K36">
        <f>IF(OR(F36=3,F36=6),IF(F36=3,1,-1),0)</f>
        <v>0</v>
      </c>
      <c r="L36">
        <f>IF(OR(F36=4,F36=6),IF(F36=4,1,-1),0)</f>
        <v>1</v>
      </c>
      <c r="M36">
        <f>IF(OR(F36=5,F36=6),IF(F36=5,1,-1),0)</f>
        <v>0</v>
      </c>
      <c r="N36">
        <f>IF(G36=0,1,-1)</f>
        <v>1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1</v>
      </c>
      <c r="S36">
        <f t="shared" si="6"/>
        <v>0</v>
      </c>
      <c r="T36">
        <f t="shared" si="7"/>
        <v>249.69155660000001</v>
      </c>
      <c r="BL36">
        <f t="shared" si="8"/>
        <v>0</v>
      </c>
      <c r="BM36">
        <f t="shared" si="9"/>
        <v>0</v>
      </c>
      <c r="BN36">
        <f t="shared" si="10"/>
        <v>0</v>
      </c>
      <c r="BO36">
        <f t="shared" si="11"/>
        <v>1</v>
      </c>
      <c r="BP36">
        <f t="shared" si="12"/>
        <v>0</v>
      </c>
      <c r="BQ36">
        <f t="shared" si="13"/>
        <v>0</v>
      </c>
      <c r="BR36">
        <f t="shared" si="14"/>
        <v>0</v>
      </c>
      <c r="BS36">
        <f t="shared" si="15"/>
        <v>0</v>
      </c>
      <c r="BT36">
        <f t="shared" si="16"/>
        <v>1</v>
      </c>
      <c r="BU36">
        <f t="shared" si="17"/>
        <v>0</v>
      </c>
      <c r="BV36">
        <f t="shared" si="18"/>
        <v>249.69155660000001</v>
      </c>
    </row>
    <row r="37" spans="1:74" x14ac:dyDescent="0.25">
      <c r="A37" t="s">
        <v>40</v>
      </c>
      <c r="B37">
        <v>36</v>
      </c>
      <c r="C37">
        <v>470.59226319999999</v>
      </c>
      <c r="D37">
        <v>4</v>
      </c>
      <c r="E37">
        <v>7</v>
      </c>
      <c r="F37">
        <f t="shared" si="0"/>
        <v>4</v>
      </c>
      <c r="G37">
        <f>IF(OR(E37=4,E37=5,E37=6),0,1)</f>
        <v>1</v>
      </c>
      <c r="H37">
        <f t="shared" si="1"/>
        <v>36</v>
      </c>
      <c r="I37">
        <f>IF(OR(F37=1,F37=6),IF(F37=1,1,-1),0)</f>
        <v>0</v>
      </c>
      <c r="J37">
        <f>IF(OR(F37=2,F37=6),IF(F37=2,1,-1),0)</f>
        <v>0</v>
      </c>
      <c r="K37">
        <f>IF(OR(F37=3,F37=6),IF(F37=3,1,-1),0)</f>
        <v>0</v>
      </c>
      <c r="L37">
        <f>IF(OR(F37=4,F37=6),IF(F37=4,1,-1),0)</f>
        <v>1</v>
      </c>
      <c r="M37">
        <f>IF(OR(F37=5,F37=6),IF(F37=5,1,-1),0)</f>
        <v>0</v>
      </c>
      <c r="N37">
        <f>IF(G37=0,1,-1)</f>
        <v>-1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-1</v>
      </c>
      <c r="S37">
        <f t="shared" si="6"/>
        <v>0</v>
      </c>
      <c r="T37">
        <f t="shared" si="7"/>
        <v>470.59226319999999</v>
      </c>
      <c r="BL37">
        <f t="shared" si="8"/>
        <v>0</v>
      </c>
      <c r="BM37">
        <f t="shared" si="9"/>
        <v>0</v>
      </c>
      <c r="BN37">
        <f t="shared" si="10"/>
        <v>0</v>
      </c>
      <c r="BO37">
        <f t="shared" si="11"/>
        <v>1</v>
      </c>
      <c r="BP37">
        <f t="shared" si="12"/>
        <v>0</v>
      </c>
      <c r="BQ37">
        <f t="shared" si="13"/>
        <v>0</v>
      </c>
      <c r="BR37">
        <f t="shared" si="14"/>
        <v>0</v>
      </c>
      <c r="BS37">
        <f t="shared" si="15"/>
        <v>0</v>
      </c>
      <c r="BT37">
        <f t="shared" si="16"/>
        <v>-1</v>
      </c>
      <c r="BU37">
        <f t="shared" si="17"/>
        <v>0</v>
      </c>
      <c r="BV37">
        <f t="shared" si="18"/>
        <v>470.59226319999999</v>
      </c>
    </row>
    <row r="38" spans="1:74" x14ac:dyDescent="0.25">
      <c r="A38" t="s">
        <v>41</v>
      </c>
      <c r="B38">
        <v>37</v>
      </c>
      <c r="C38">
        <v>8649.8317800000004</v>
      </c>
      <c r="D38">
        <v>1</v>
      </c>
      <c r="E38">
        <v>5</v>
      </c>
      <c r="F38">
        <f t="shared" si="0"/>
        <v>1</v>
      </c>
      <c r="G38">
        <f>IF(OR(E38=4,E38=5,E38=6),0,1)</f>
        <v>0</v>
      </c>
      <c r="H38">
        <f t="shared" si="1"/>
        <v>37</v>
      </c>
      <c r="I38">
        <f>IF(OR(F38=1,F38=6),IF(F38=1,1,-1),0)</f>
        <v>1</v>
      </c>
      <c r="J38">
        <f>IF(OR(F38=2,F38=6),IF(F38=2,1,-1),0)</f>
        <v>0</v>
      </c>
      <c r="K38">
        <f>IF(OR(F38=3,F38=6),IF(F38=3,1,-1),0)</f>
        <v>0</v>
      </c>
      <c r="L38">
        <f>IF(OR(F38=4,F38=6),IF(F38=4,1,-1),0)</f>
        <v>0</v>
      </c>
      <c r="M38">
        <f>IF(OR(F38=5,F38=6),IF(F38=5,1,-1),0)</f>
        <v>0</v>
      </c>
      <c r="N38">
        <f>IF(G38=0,1,-1)</f>
        <v>1</v>
      </c>
      <c r="O38">
        <f t="shared" si="2"/>
        <v>1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0</v>
      </c>
      <c r="T38">
        <f t="shared" si="7"/>
        <v>8649.8317800000004</v>
      </c>
      <c r="BL38">
        <f t="shared" si="8"/>
        <v>1</v>
      </c>
      <c r="BM38">
        <f t="shared" si="9"/>
        <v>0</v>
      </c>
      <c r="BN38">
        <f t="shared" si="10"/>
        <v>0</v>
      </c>
      <c r="BO38">
        <f t="shared" si="11"/>
        <v>0</v>
      </c>
      <c r="BP38">
        <f t="shared" si="12"/>
        <v>0</v>
      </c>
      <c r="BQ38">
        <f t="shared" si="13"/>
        <v>1</v>
      </c>
      <c r="BR38">
        <f t="shared" si="14"/>
        <v>0</v>
      </c>
      <c r="BS38">
        <f t="shared" si="15"/>
        <v>0</v>
      </c>
      <c r="BT38">
        <f t="shared" si="16"/>
        <v>0</v>
      </c>
      <c r="BU38">
        <f t="shared" si="17"/>
        <v>0</v>
      </c>
      <c r="BV38">
        <f t="shared" si="18"/>
        <v>8649.8317800000004</v>
      </c>
    </row>
    <row r="39" spans="1:74" x14ac:dyDescent="0.25">
      <c r="A39" t="s">
        <v>42</v>
      </c>
      <c r="B39">
        <v>38</v>
      </c>
      <c r="C39">
        <v>1074.6816329999999</v>
      </c>
      <c r="D39">
        <v>4</v>
      </c>
      <c r="E39">
        <v>7</v>
      </c>
      <c r="F39">
        <f t="shared" si="0"/>
        <v>4</v>
      </c>
      <c r="G39">
        <f>IF(OR(E39=4,E39=5,E39=6),0,1)</f>
        <v>1</v>
      </c>
      <c r="H39">
        <f t="shared" si="1"/>
        <v>38</v>
      </c>
      <c r="I39">
        <f>IF(OR(F39=1,F39=6),IF(F39=1,1,-1),0)</f>
        <v>0</v>
      </c>
      <c r="J39">
        <f>IF(OR(F39=2,F39=6),IF(F39=2,1,-1),0)</f>
        <v>0</v>
      </c>
      <c r="K39">
        <f>IF(OR(F39=3,F39=6),IF(F39=3,1,-1),0)</f>
        <v>0</v>
      </c>
      <c r="L39">
        <f>IF(OR(F39=4,F39=6),IF(F39=4,1,-1),0)</f>
        <v>1</v>
      </c>
      <c r="M39">
        <f>IF(OR(F39=5,F39=6),IF(F39=5,1,-1),0)</f>
        <v>0</v>
      </c>
      <c r="N39">
        <f>IF(G39=0,1,-1)</f>
        <v>-1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-1</v>
      </c>
      <c r="S39">
        <f t="shared" si="6"/>
        <v>0</v>
      </c>
      <c r="T39">
        <f t="shared" si="7"/>
        <v>1074.6816329999999</v>
      </c>
      <c r="BL39">
        <f t="shared" si="8"/>
        <v>0</v>
      </c>
      <c r="BM39">
        <f t="shared" si="9"/>
        <v>0</v>
      </c>
      <c r="BN39">
        <f t="shared" si="10"/>
        <v>0</v>
      </c>
      <c r="BO39">
        <f t="shared" si="11"/>
        <v>1</v>
      </c>
      <c r="BP39">
        <f t="shared" si="12"/>
        <v>0</v>
      </c>
      <c r="BQ39">
        <f t="shared" si="13"/>
        <v>0</v>
      </c>
      <c r="BR39">
        <f t="shared" si="14"/>
        <v>0</v>
      </c>
      <c r="BS39">
        <f t="shared" si="15"/>
        <v>0</v>
      </c>
      <c r="BT39">
        <f t="shared" si="16"/>
        <v>-1</v>
      </c>
      <c r="BU39">
        <f t="shared" si="17"/>
        <v>0</v>
      </c>
      <c r="BV39">
        <f t="shared" si="18"/>
        <v>1074.6816329999999</v>
      </c>
    </row>
    <row r="40" spans="1:74" x14ac:dyDescent="0.25">
      <c r="A40" t="s">
        <v>43</v>
      </c>
      <c r="B40">
        <v>39</v>
      </c>
      <c r="C40">
        <v>10365.703879999999</v>
      </c>
      <c r="D40">
        <v>3</v>
      </c>
      <c r="E40">
        <v>8</v>
      </c>
      <c r="F40">
        <f t="shared" si="0"/>
        <v>3</v>
      </c>
      <c r="G40">
        <f>IF(OR(E40=4,E40=5,E40=6),0,1)</f>
        <v>1</v>
      </c>
      <c r="H40">
        <f t="shared" si="1"/>
        <v>39</v>
      </c>
      <c r="I40">
        <f>IF(OR(F40=1,F40=6),IF(F40=1,1,-1),0)</f>
        <v>0</v>
      </c>
      <c r="J40">
        <f>IF(OR(F40=2,F40=6),IF(F40=2,1,-1),0)</f>
        <v>0</v>
      </c>
      <c r="K40">
        <f>IF(OR(F40=3,F40=6),IF(F40=3,1,-1),0)</f>
        <v>1</v>
      </c>
      <c r="L40">
        <f>IF(OR(F40=4,F40=6),IF(F40=4,1,-1),0)</f>
        <v>0</v>
      </c>
      <c r="M40">
        <f>IF(OR(F40=5,F40=6),IF(F40=5,1,-1),0)</f>
        <v>0</v>
      </c>
      <c r="N40">
        <f>IF(G40=0,1,-1)</f>
        <v>-1</v>
      </c>
      <c r="O40">
        <f t="shared" si="2"/>
        <v>0</v>
      </c>
      <c r="P40">
        <f t="shared" si="3"/>
        <v>0</v>
      </c>
      <c r="Q40">
        <f t="shared" si="4"/>
        <v>-1</v>
      </c>
      <c r="R40">
        <f t="shared" si="5"/>
        <v>0</v>
      </c>
      <c r="S40">
        <f t="shared" si="6"/>
        <v>0</v>
      </c>
      <c r="T40">
        <f t="shared" si="7"/>
        <v>10365.703879999999</v>
      </c>
      <c r="BL40">
        <f t="shared" si="8"/>
        <v>0</v>
      </c>
      <c r="BM40">
        <f t="shared" si="9"/>
        <v>0</v>
      </c>
      <c r="BN40">
        <f t="shared" si="10"/>
        <v>1</v>
      </c>
      <c r="BO40">
        <f t="shared" si="11"/>
        <v>0</v>
      </c>
      <c r="BP40">
        <f t="shared" si="12"/>
        <v>0</v>
      </c>
      <c r="BQ40">
        <f t="shared" si="13"/>
        <v>0</v>
      </c>
      <c r="BR40">
        <f t="shared" si="14"/>
        <v>0</v>
      </c>
      <c r="BS40">
        <f t="shared" si="15"/>
        <v>-1</v>
      </c>
      <c r="BT40">
        <f t="shared" si="16"/>
        <v>0</v>
      </c>
      <c r="BU40">
        <f t="shared" si="17"/>
        <v>0</v>
      </c>
      <c r="BV40">
        <f t="shared" si="18"/>
        <v>10365.703879999999</v>
      </c>
    </row>
    <row r="41" spans="1:74" x14ac:dyDescent="0.25">
      <c r="A41" t="s">
        <v>44</v>
      </c>
      <c r="B41">
        <v>40</v>
      </c>
      <c r="C41">
        <v>16898.02507</v>
      </c>
      <c r="D41">
        <v>3</v>
      </c>
      <c r="E41">
        <v>6</v>
      </c>
      <c r="F41">
        <f t="shared" si="0"/>
        <v>3</v>
      </c>
      <c r="G41">
        <f>IF(OR(E41=4,E41=5,E41=6),0,1)</f>
        <v>0</v>
      </c>
      <c r="H41">
        <f t="shared" si="1"/>
        <v>40</v>
      </c>
      <c r="I41">
        <f>IF(OR(F41=1,F41=6),IF(F41=1,1,-1),0)</f>
        <v>0</v>
      </c>
      <c r="J41">
        <f>IF(OR(F41=2,F41=6),IF(F41=2,1,-1),0)</f>
        <v>0</v>
      </c>
      <c r="K41">
        <f>IF(OR(F41=3,F41=6),IF(F41=3,1,-1),0)</f>
        <v>1</v>
      </c>
      <c r="L41">
        <f>IF(OR(F41=4,F41=6),IF(F41=4,1,-1),0)</f>
        <v>0</v>
      </c>
      <c r="M41">
        <f>IF(OR(F41=5,F41=6),IF(F41=5,1,-1),0)</f>
        <v>0</v>
      </c>
      <c r="N41">
        <f>IF(G41=0,1,-1)</f>
        <v>1</v>
      </c>
      <c r="O41">
        <f t="shared" si="2"/>
        <v>0</v>
      </c>
      <c r="P41">
        <f t="shared" si="3"/>
        <v>0</v>
      </c>
      <c r="Q41">
        <f t="shared" si="4"/>
        <v>1</v>
      </c>
      <c r="R41">
        <f t="shared" si="5"/>
        <v>0</v>
      </c>
      <c r="S41">
        <f t="shared" si="6"/>
        <v>0</v>
      </c>
      <c r="T41">
        <f t="shared" si="7"/>
        <v>16898.02507</v>
      </c>
      <c r="BL41">
        <f t="shared" si="8"/>
        <v>0</v>
      </c>
      <c r="BM41">
        <f t="shared" si="9"/>
        <v>0</v>
      </c>
      <c r="BN41">
        <f t="shared" si="10"/>
        <v>1</v>
      </c>
      <c r="BO41">
        <f t="shared" si="11"/>
        <v>0</v>
      </c>
      <c r="BP41">
        <f t="shared" si="12"/>
        <v>0</v>
      </c>
      <c r="BQ41">
        <f t="shared" si="13"/>
        <v>0</v>
      </c>
      <c r="BR41">
        <f t="shared" si="14"/>
        <v>0</v>
      </c>
      <c r="BS41">
        <f t="shared" si="15"/>
        <v>1</v>
      </c>
      <c r="BT41">
        <f t="shared" si="16"/>
        <v>0</v>
      </c>
      <c r="BU41">
        <f t="shared" si="17"/>
        <v>0</v>
      </c>
      <c r="BV41">
        <f t="shared" si="18"/>
        <v>16898.02507</v>
      </c>
    </row>
    <row r="42" spans="1:74" x14ac:dyDescent="0.25">
      <c r="A42" t="s">
        <v>45</v>
      </c>
      <c r="B42">
        <v>41</v>
      </c>
      <c r="C42">
        <v>13587.062809999999</v>
      </c>
      <c r="D42">
        <v>3</v>
      </c>
      <c r="E42">
        <v>8</v>
      </c>
      <c r="F42">
        <f t="shared" si="0"/>
        <v>3</v>
      </c>
      <c r="G42">
        <f>IF(OR(E42=4,E42=5,E42=6),0,1)</f>
        <v>1</v>
      </c>
      <c r="H42">
        <f t="shared" si="1"/>
        <v>41</v>
      </c>
      <c r="I42">
        <f>IF(OR(F42=1,F42=6),IF(F42=1,1,-1),0)</f>
        <v>0</v>
      </c>
      <c r="J42">
        <f>IF(OR(F42=2,F42=6),IF(F42=2,1,-1),0)</f>
        <v>0</v>
      </c>
      <c r="K42">
        <f>IF(OR(F42=3,F42=6),IF(F42=3,1,-1),0)</f>
        <v>1</v>
      </c>
      <c r="L42">
        <f>IF(OR(F42=4,F42=6),IF(F42=4,1,-1),0)</f>
        <v>0</v>
      </c>
      <c r="M42">
        <f>IF(OR(F42=5,F42=6),IF(F42=5,1,-1),0)</f>
        <v>0</v>
      </c>
      <c r="N42">
        <f>IF(G42=0,1,-1)</f>
        <v>-1</v>
      </c>
      <c r="O42">
        <f t="shared" si="2"/>
        <v>0</v>
      </c>
      <c r="P42">
        <f t="shared" si="3"/>
        <v>0</v>
      </c>
      <c r="Q42">
        <f t="shared" si="4"/>
        <v>-1</v>
      </c>
      <c r="R42">
        <f t="shared" si="5"/>
        <v>0</v>
      </c>
      <c r="S42">
        <f t="shared" si="6"/>
        <v>0</v>
      </c>
      <c r="T42">
        <f t="shared" si="7"/>
        <v>13587.062809999999</v>
      </c>
      <c r="BL42">
        <f t="shared" si="8"/>
        <v>0</v>
      </c>
      <c r="BM42">
        <f t="shared" si="9"/>
        <v>0</v>
      </c>
      <c r="BN42">
        <f t="shared" si="10"/>
        <v>1</v>
      </c>
      <c r="BO42">
        <f t="shared" si="11"/>
        <v>0</v>
      </c>
      <c r="BP42">
        <f t="shared" si="12"/>
        <v>0</v>
      </c>
      <c r="BQ42">
        <f t="shared" si="13"/>
        <v>0</v>
      </c>
      <c r="BR42">
        <f t="shared" si="14"/>
        <v>0</v>
      </c>
      <c r="BS42">
        <f t="shared" si="15"/>
        <v>-1</v>
      </c>
      <c r="BT42">
        <f t="shared" si="16"/>
        <v>0</v>
      </c>
      <c r="BU42">
        <f t="shared" si="17"/>
        <v>0</v>
      </c>
      <c r="BV42">
        <f t="shared" si="18"/>
        <v>13587.062809999999</v>
      </c>
    </row>
    <row r="43" spans="1:74" x14ac:dyDescent="0.25">
      <c r="A43" t="s">
        <v>46</v>
      </c>
      <c r="B43">
        <v>42</v>
      </c>
      <c r="C43">
        <v>47920.07703</v>
      </c>
      <c r="D43">
        <v>3</v>
      </c>
      <c r="E43">
        <v>6</v>
      </c>
      <c r="F43">
        <f t="shared" si="0"/>
        <v>3</v>
      </c>
      <c r="G43">
        <f>IF(OR(E43=4,E43=5,E43=6),0,1)</f>
        <v>0</v>
      </c>
      <c r="H43">
        <f t="shared" si="1"/>
        <v>42</v>
      </c>
      <c r="I43">
        <f>IF(OR(F43=1,F43=6),IF(F43=1,1,-1),0)</f>
        <v>0</v>
      </c>
      <c r="J43">
        <f>IF(OR(F43=2,F43=6),IF(F43=2,1,-1),0)</f>
        <v>0</v>
      </c>
      <c r="K43">
        <f>IF(OR(F43=3,F43=6),IF(F43=3,1,-1),0)</f>
        <v>1</v>
      </c>
      <c r="L43">
        <f>IF(OR(F43=4,F43=6),IF(F43=4,1,-1),0)</f>
        <v>0</v>
      </c>
      <c r="M43">
        <f>IF(OR(F43=5,F43=6),IF(F43=5,1,-1),0)</f>
        <v>0</v>
      </c>
      <c r="N43">
        <f>IF(G43=0,1,-1)</f>
        <v>1</v>
      </c>
      <c r="O43">
        <f t="shared" si="2"/>
        <v>0</v>
      </c>
      <c r="P43">
        <f t="shared" si="3"/>
        <v>0</v>
      </c>
      <c r="Q43">
        <f t="shared" si="4"/>
        <v>1</v>
      </c>
      <c r="R43">
        <f t="shared" si="5"/>
        <v>0</v>
      </c>
      <c r="S43">
        <f t="shared" si="6"/>
        <v>0</v>
      </c>
      <c r="T43">
        <f t="shared" si="7"/>
        <v>47920.07703</v>
      </c>
      <c r="BL43">
        <f t="shared" si="8"/>
        <v>0</v>
      </c>
      <c r="BM43">
        <f t="shared" si="9"/>
        <v>0</v>
      </c>
      <c r="BN43">
        <f t="shared" si="10"/>
        <v>1</v>
      </c>
      <c r="BO43">
        <f t="shared" si="11"/>
        <v>0</v>
      </c>
      <c r="BP43">
        <f t="shared" si="12"/>
        <v>0</v>
      </c>
      <c r="BQ43">
        <f t="shared" si="13"/>
        <v>0</v>
      </c>
      <c r="BR43">
        <f t="shared" si="14"/>
        <v>0</v>
      </c>
      <c r="BS43">
        <f t="shared" si="15"/>
        <v>1</v>
      </c>
      <c r="BT43">
        <f t="shared" si="16"/>
        <v>0</v>
      </c>
      <c r="BU43">
        <f t="shared" si="17"/>
        <v>0</v>
      </c>
      <c r="BV43">
        <f t="shared" si="18"/>
        <v>47920.07703</v>
      </c>
    </row>
    <row r="44" spans="1:74" x14ac:dyDescent="0.25">
      <c r="A44" t="s">
        <v>47</v>
      </c>
      <c r="B44">
        <v>43</v>
      </c>
      <c r="C44">
        <v>5905.5102129999996</v>
      </c>
      <c r="D44">
        <v>1</v>
      </c>
      <c r="E44">
        <v>5</v>
      </c>
      <c r="F44">
        <f t="shared" si="0"/>
        <v>1</v>
      </c>
      <c r="G44">
        <f>IF(OR(E44=4,E44=5,E44=6),0,1)</f>
        <v>0</v>
      </c>
      <c r="H44">
        <f t="shared" si="1"/>
        <v>43</v>
      </c>
      <c r="I44">
        <f>IF(OR(F44=1,F44=6),IF(F44=1,1,-1),0)</f>
        <v>1</v>
      </c>
      <c r="J44">
        <f>IF(OR(F44=2,F44=6),IF(F44=2,1,-1),0)</f>
        <v>0</v>
      </c>
      <c r="K44">
        <f>IF(OR(F44=3,F44=6),IF(F44=3,1,-1),0)</f>
        <v>0</v>
      </c>
      <c r="L44">
        <f>IF(OR(F44=4,F44=6),IF(F44=4,1,-1),0)</f>
        <v>0</v>
      </c>
      <c r="M44">
        <f>IF(OR(F44=5,F44=6),IF(F44=5,1,-1),0)</f>
        <v>0</v>
      </c>
      <c r="N44">
        <f>IF(G44=0,1,-1)</f>
        <v>1</v>
      </c>
      <c r="O44">
        <f t="shared" si="2"/>
        <v>1</v>
      </c>
      <c r="P44">
        <f t="shared" si="3"/>
        <v>0</v>
      </c>
      <c r="Q44">
        <f t="shared" si="4"/>
        <v>0</v>
      </c>
      <c r="R44">
        <f t="shared" si="5"/>
        <v>0</v>
      </c>
      <c r="S44">
        <f t="shared" si="6"/>
        <v>0</v>
      </c>
      <c r="T44">
        <f t="shared" si="7"/>
        <v>5905.5102129999996</v>
      </c>
      <c r="BL44">
        <f t="shared" si="8"/>
        <v>1</v>
      </c>
      <c r="BM44">
        <f t="shared" si="9"/>
        <v>0</v>
      </c>
      <c r="BN44">
        <f t="shared" si="10"/>
        <v>0</v>
      </c>
      <c r="BO44">
        <f t="shared" si="11"/>
        <v>0</v>
      </c>
      <c r="BP44">
        <f t="shared" si="12"/>
        <v>0</v>
      </c>
      <c r="BQ44">
        <f t="shared" si="13"/>
        <v>1</v>
      </c>
      <c r="BR44">
        <f t="shared" si="14"/>
        <v>0</v>
      </c>
      <c r="BS44">
        <f t="shared" si="15"/>
        <v>0</v>
      </c>
      <c r="BT44">
        <f t="shared" si="16"/>
        <v>0</v>
      </c>
      <c r="BU44">
        <f t="shared" si="17"/>
        <v>0</v>
      </c>
      <c r="BV44">
        <f t="shared" si="18"/>
        <v>5905.5102129999996</v>
      </c>
    </row>
    <row r="45" spans="1:74" x14ac:dyDescent="0.25">
      <c r="A45" t="s">
        <v>48</v>
      </c>
      <c r="B45">
        <v>44</v>
      </c>
      <c r="C45">
        <v>4822.0244929999999</v>
      </c>
      <c r="D45">
        <v>1</v>
      </c>
      <c r="E45">
        <v>6</v>
      </c>
      <c r="F45">
        <f t="shared" si="0"/>
        <v>1</v>
      </c>
      <c r="G45">
        <f>IF(OR(E45=4,E45=5,E45=6),0,1)</f>
        <v>0</v>
      </c>
      <c r="H45">
        <f t="shared" si="1"/>
        <v>44</v>
      </c>
      <c r="I45">
        <f>IF(OR(F45=1,F45=6),IF(F45=1,1,-1),0)</f>
        <v>1</v>
      </c>
      <c r="J45">
        <f>IF(OR(F45=2,F45=6),IF(F45=2,1,-1),0)</f>
        <v>0</v>
      </c>
      <c r="K45">
        <f>IF(OR(F45=3,F45=6),IF(F45=3,1,-1),0)</f>
        <v>0</v>
      </c>
      <c r="L45">
        <f>IF(OR(F45=4,F45=6),IF(F45=4,1,-1),0)</f>
        <v>0</v>
      </c>
      <c r="M45">
        <f>IF(OR(F45=5,F45=6),IF(F45=5,1,-1),0)</f>
        <v>0</v>
      </c>
      <c r="N45">
        <f>IF(G45=0,1,-1)</f>
        <v>1</v>
      </c>
      <c r="O45">
        <f t="shared" si="2"/>
        <v>1</v>
      </c>
      <c r="P45">
        <f t="shared" si="3"/>
        <v>0</v>
      </c>
      <c r="Q45">
        <f t="shared" si="4"/>
        <v>0</v>
      </c>
      <c r="R45">
        <f t="shared" si="5"/>
        <v>0</v>
      </c>
      <c r="S45">
        <f t="shared" si="6"/>
        <v>0</v>
      </c>
      <c r="T45">
        <f t="shared" si="7"/>
        <v>4822.0244929999999</v>
      </c>
      <c r="BL45">
        <f t="shared" si="8"/>
        <v>1</v>
      </c>
      <c r="BM45">
        <f t="shared" si="9"/>
        <v>0</v>
      </c>
      <c r="BN45">
        <f t="shared" si="10"/>
        <v>0</v>
      </c>
      <c r="BO45">
        <f t="shared" si="11"/>
        <v>0</v>
      </c>
      <c r="BP45">
        <f t="shared" si="12"/>
        <v>0</v>
      </c>
      <c r="BQ45">
        <f t="shared" si="13"/>
        <v>1</v>
      </c>
      <c r="BR45">
        <f t="shared" si="14"/>
        <v>0</v>
      </c>
      <c r="BS45">
        <f t="shared" si="15"/>
        <v>0</v>
      </c>
      <c r="BT45">
        <f t="shared" si="16"/>
        <v>0</v>
      </c>
      <c r="BU45">
        <f t="shared" si="17"/>
        <v>0</v>
      </c>
      <c r="BV45">
        <f t="shared" si="18"/>
        <v>4822.0244929999999</v>
      </c>
    </row>
    <row r="46" spans="1:74" x14ac:dyDescent="0.25">
      <c r="A46" t="s">
        <v>49</v>
      </c>
      <c r="B46">
        <v>45</v>
      </c>
      <c r="C46">
        <v>4026.4760839999999</v>
      </c>
      <c r="D46">
        <v>2</v>
      </c>
      <c r="E46">
        <v>6</v>
      </c>
      <c r="F46">
        <f t="shared" si="0"/>
        <v>2</v>
      </c>
      <c r="G46">
        <f>IF(OR(E46=4,E46=5,E46=6),0,1)</f>
        <v>0</v>
      </c>
      <c r="H46">
        <f t="shared" si="1"/>
        <v>45</v>
      </c>
      <c r="I46">
        <f>IF(OR(F46=1,F46=6),IF(F46=1,1,-1),0)</f>
        <v>0</v>
      </c>
      <c r="J46">
        <f>IF(OR(F46=2,F46=6),IF(F46=2,1,-1),0)</f>
        <v>1</v>
      </c>
      <c r="K46">
        <f>IF(OR(F46=3,F46=6),IF(F46=3,1,-1),0)</f>
        <v>0</v>
      </c>
      <c r="L46">
        <f>IF(OR(F46=4,F46=6),IF(F46=4,1,-1),0)</f>
        <v>0</v>
      </c>
      <c r="M46">
        <f>IF(OR(F46=5,F46=6),IF(F46=5,1,-1),0)</f>
        <v>0</v>
      </c>
      <c r="N46">
        <f>IF(G46=0,1,-1)</f>
        <v>1</v>
      </c>
      <c r="O46">
        <f t="shared" si="2"/>
        <v>0</v>
      </c>
      <c r="P46">
        <f t="shared" si="3"/>
        <v>1</v>
      </c>
      <c r="Q46">
        <f t="shared" si="4"/>
        <v>0</v>
      </c>
      <c r="R46">
        <f t="shared" si="5"/>
        <v>0</v>
      </c>
      <c r="S46">
        <f t="shared" si="6"/>
        <v>0</v>
      </c>
      <c r="T46">
        <f t="shared" si="7"/>
        <v>4026.4760839999999</v>
      </c>
      <c r="BL46">
        <f t="shared" si="8"/>
        <v>0</v>
      </c>
      <c r="BM46">
        <f t="shared" si="9"/>
        <v>1</v>
      </c>
      <c r="BN46">
        <f t="shared" si="10"/>
        <v>0</v>
      </c>
      <c r="BO46">
        <f t="shared" si="11"/>
        <v>0</v>
      </c>
      <c r="BP46">
        <f t="shared" si="12"/>
        <v>0</v>
      </c>
      <c r="BQ46">
        <f t="shared" si="13"/>
        <v>0</v>
      </c>
      <c r="BR46">
        <f t="shared" si="14"/>
        <v>1</v>
      </c>
      <c r="BS46">
        <f t="shared" si="15"/>
        <v>0</v>
      </c>
      <c r="BT46">
        <f t="shared" si="16"/>
        <v>0</v>
      </c>
      <c r="BU46">
        <f t="shared" si="17"/>
        <v>0</v>
      </c>
      <c r="BV46">
        <f t="shared" si="18"/>
        <v>4026.4760839999999</v>
      </c>
    </row>
    <row r="47" spans="1:74" x14ac:dyDescent="0.25">
      <c r="A47" t="s">
        <v>50</v>
      </c>
      <c r="B47">
        <v>46</v>
      </c>
      <c r="C47">
        <v>2714.8338039999999</v>
      </c>
      <c r="D47">
        <v>4</v>
      </c>
      <c r="E47">
        <v>6</v>
      </c>
      <c r="F47">
        <f t="shared" si="0"/>
        <v>4</v>
      </c>
      <c r="G47">
        <f>IF(OR(E47=4,E47=5,E47=6),0,1)</f>
        <v>0</v>
      </c>
      <c r="H47">
        <f t="shared" si="1"/>
        <v>46</v>
      </c>
      <c r="I47">
        <f>IF(OR(F47=1,F47=6),IF(F47=1,1,-1),0)</f>
        <v>0</v>
      </c>
      <c r="J47">
        <f>IF(OR(F47=2,F47=6),IF(F47=2,1,-1),0)</f>
        <v>0</v>
      </c>
      <c r="K47">
        <f>IF(OR(F47=3,F47=6),IF(F47=3,1,-1),0)</f>
        <v>0</v>
      </c>
      <c r="L47">
        <f>IF(OR(F47=4,F47=6),IF(F47=4,1,-1),0)</f>
        <v>1</v>
      </c>
      <c r="M47">
        <f>IF(OR(F47=5,F47=6),IF(F47=5,1,-1),0)</f>
        <v>0</v>
      </c>
      <c r="N47">
        <f>IF(G47=0,1,-1)</f>
        <v>1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1</v>
      </c>
      <c r="S47">
        <f t="shared" si="6"/>
        <v>0</v>
      </c>
      <c r="T47">
        <f t="shared" si="7"/>
        <v>2714.8338039999999</v>
      </c>
      <c r="BL47">
        <f t="shared" si="8"/>
        <v>0</v>
      </c>
      <c r="BM47">
        <f t="shared" si="9"/>
        <v>0</v>
      </c>
      <c r="BN47">
        <f t="shared" si="10"/>
        <v>0</v>
      </c>
      <c r="BO47">
        <f t="shared" si="11"/>
        <v>1</v>
      </c>
      <c r="BP47">
        <f t="shared" si="12"/>
        <v>0</v>
      </c>
      <c r="BQ47">
        <f t="shared" si="13"/>
        <v>0</v>
      </c>
      <c r="BR47">
        <f t="shared" si="14"/>
        <v>0</v>
      </c>
      <c r="BS47">
        <f t="shared" si="15"/>
        <v>0</v>
      </c>
      <c r="BT47">
        <f t="shared" si="16"/>
        <v>1</v>
      </c>
      <c r="BU47">
        <f t="shared" si="17"/>
        <v>0</v>
      </c>
      <c r="BV47">
        <f t="shared" si="18"/>
        <v>2714.8338039999999</v>
      </c>
    </row>
    <row r="48" spans="1:74" x14ac:dyDescent="0.25">
      <c r="A48" t="s">
        <v>51</v>
      </c>
      <c r="B48">
        <v>47</v>
      </c>
      <c r="C48">
        <v>3433.0786450000001</v>
      </c>
      <c r="D48">
        <v>1</v>
      </c>
      <c r="E48">
        <v>6</v>
      </c>
      <c r="F48">
        <f t="shared" si="0"/>
        <v>1</v>
      </c>
      <c r="G48">
        <f>IF(OR(E48=4,E48=5,E48=6),0,1)</f>
        <v>0</v>
      </c>
      <c r="H48">
        <f t="shared" si="1"/>
        <v>47</v>
      </c>
      <c r="I48">
        <f>IF(OR(F48=1,F48=6),IF(F48=1,1,-1),0)</f>
        <v>1</v>
      </c>
      <c r="J48">
        <f>IF(OR(F48=2,F48=6),IF(F48=2,1,-1),0)</f>
        <v>0</v>
      </c>
      <c r="K48">
        <f>IF(OR(F48=3,F48=6),IF(F48=3,1,-1),0)</f>
        <v>0</v>
      </c>
      <c r="L48">
        <f>IF(OR(F48=4,F48=6),IF(F48=4,1,-1),0)</f>
        <v>0</v>
      </c>
      <c r="M48">
        <f>IF(OR(F48=5,F48=6),IF(F48=5,1,-1),0)</f>
        <v>0</v>
      </c>
      <c r="N48">
        <f>IF(G48=0,1,-1)</f>
        <v>1</v>
      </c>
      <c r="O48">
        <f t="shared" si="2"/>
        <v>1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0</v>
      </c>
      <c r="T48">
        <f t="shared" si="7"/>
        <v>3433.0786450000001</v>
      </c>
      <c r="BL48">
        <f t="shared" si="8"/>
        <v>1</v>
      </c>
      <c r="BM48">
        <f t="shared" si="9"/>
        <v>0</v>
      </c>
      <c r="BN48">
        <f t="shared" si="10"/>
        <v>0</v>
      </c>
      <c r="BO48">
        <f t="shared" si="11"/>
        <v>0</v>
      </c>
      <c r="BP48">
        <f t="shared" si="12"/>
        <v>0</v>
      </c>
      <c r="BQ48">
        <f t="shared" si="13"/>
        <v>1</v>
      </c>
      <c r="BR48">
        <f t="shared" si="14"/>
        <v>0</v>
      </c>
      <c r="BS48">
        <f t="shared" si="15"/>
        <v>0</v>
      </c>
      <c r="BT48">
        <f t="shared" si="16"/>
        <v>0</v>
      </c>
      <c r="BU48">
        <f t="shared" si="17"/>
        <v>0</v>
      </c>
      <c r="BV48">
        <f t="shared" si="18"/>
        <v>3433.0786450000001</v>
      </c>
    </row>
    <row r="49" spans="1:74" x14ac:dyDescent="0.25">
      <c r="A49" t="s">
        <v>52</v>
      </c>
      <c r="B49">
        <v>48</v>
      </c>
      <c r="C49">
        <v>3962.5192240000001</v>
      </c>
      <c r="D49">
        <v>4</v>
      </c>
      <c r="E49">
        <v>6</v>
      </c>
      <c r="F49">
        <f t="shared" si="0"/>
        <v>4</v>
      </c>
      <c r="G49">
        <f>IF(OR(E49=4,E49=5,E49=6),0,1)</f>
        <v>0</v>
      </c>
      <c r="H49">
        <f t="shared" si="1"/>
        <v>48</v>
      </c>
      <c r="I49">
        <f>IF(OR(F49=1,F49=6),IF(F49=1,1,-1),0)</f>
        <v>0</v>
      </c>
      <c r="J49">
        <f>IF(OR(F49=2,F49=6),IF(F49=2,1,-1),0)</f>
        <v>0</v>
      </c>
      <c r="K49">
        <f>IF(OR(F49=3,F49=6),IF(F49=3,1,-1),0)</f>
        <v>0</v>
      </c>
      <c r="L49">
        <f>IF(OR(F49=4,F49=6),IF(F49=4,1,-1),0)</f>
        <v>1</v>
      </c>
      <c r="M49">
        <f>IF(OR(F49=5,F49=6),IF(F49=5,1,-1),0)</f>
        <v>0</v>
      </c>
      <c r="N49">
        <f>IF(G49=0,1,-1)</f>
        <v>1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1</v>
      </c>
      <c r="S49">
        <f t="shared" si="6"/>
        <v>0</v>
      </c>
      <c r="T49">
        <f t="shared" si="7"/>
        <v>3962.5192240000001</v>
      </c>
      <c r="BL49">
        <f t="shared" si="8"/>
        <v>0</v>
      </c>
      <c r="BM49">
        <f t="shared" si="9"/>
        <v>0</v>
      </c>
      <c r="BN49">
        <f t="shared" si="10"/>
        <v>0</v>
      </c>
      <c r="BO49">
        <f t="shared" si="11"/>
        <v>1</v>
      </c>
      <c r="BP49">
        <f t="shared" si="12"/>
        <v>0</v>
      </c>
      <c r="BQ49">
        <f t="shared" si="13"/>
        <v>0</v>
      </c>
      <c r="BR49">
        <f t="shared" si="14"/>
        <v>0</v>
      </c>
      <c r="BS49">
        <f t="shared" si="15"/>
        <v>0</v>
      </c>
      <c r="BT49">
        <f t="shared" si="16"/>
        <v>1</v>
      </c>
      <c r="BU49">
        <f t="shared" si="17"/>
        <v>0</v>
      </c>
      <c r="BV49">
        <f t="shared" si="18"/>
        <v>3962.5192240000001</v>
      </c>
    </row>
    <row r="50" spans="1:74" x14ac:dyDescent="0.25">
      <c r="A50" t="s">
        <v>53</v>
      </c>
      <c r="B50">
        <v>49</v>
      </c>
      <c r="C50">
        <v>395.5295299</v>
      </c>
      <c r="D50">
        <v>4</v>
      </c>
      <c r="E50">
        <v>7</v>
      </c>
      <c r="F50">
        <f t="shared" si="0"/>
        <v>4</v>
      </c>
      <c r="G50">
        <f>IF(OR(E50=4,E50=5,E50=6),0,1)</f>
        <v>1</v>
      </c>
      <c r="H50">
        <f t="shared" si="1"/>
        <v>49</v>
      </c>
      <c r="I50">
        <f>IF(OR(F50=1,F50=6),IF(F50=1,1,-1),0)</f>
        <v>0</v>
      </c>
      <c r="J50">
        <f>IF(OR(F50=2,F50=6),IF(F50=2,1,-1),0)</f>
        <v>0</v>
      </c>
      <c r="K50">
        <f>IF(OR(F50=3,F50=6),IF(F50=3,1,-1),0)</f>
        <v>0</v>
      </c>
      <c r="L50">
        <f>IF(OR(F50=4,F50=6),IF(F50=4,1,-1),0)</f>
        <v>1</v>
      </c>
      <c r="M50">
        <f>IF(OR(F50=5,F50=6),IF(F50=5,1,-1),0)</f>
        <v>0</v>
      </c>
      <c r="N50">
        <f>IF(G50=0,1,-1)</f>
        <v>-1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-1</v>
      </c>
      <c r="S50">
        <f t="shared" si="6"/>
        <v>0</v>
      </c>
      <c r="T50">
        <f t="shared" si="7"/>
        <v>395.5295299</v>
      </c>
      <c r="BL50">
        <f t="shared" si="8"/>
        <v>0</v>
      </c>
      <c r="BM50">
        <f t="shared" si="9"/>
        <v>0</v>
      </c>
      <c r="BN50">
        <f t="shared" si="10"/>
        <v>0</v>
      </c>
      <c r="BO50">
        <f t="shared" si="11"/>
        <v>1</v>
      </c>
      <c r="BP50">
        <f t="shared" si="12"/>
        <v>0</v>
      </c>
      <c r="BQ50">
        <f t="shared" si="13"/>
        <v>0</v>
      </c>
      <c r="BR50">
        <f t="shared" si="14"/>
        <v>0</v>
      </c>
      <c r="BS50">
        <f t="shared" si="15"/>
        <v>0</v>
      </c>
      <c r="BT50">
        <f t="shared" si="16"/>
        <v>-1</v>
      </c>
      <c r="BU50">
        <f t="shared" si="17"/>
        <v>0</v>
      </c>
      <c r="BV50">
        <f t="shared" si="18"/>
        <v>395.5295299</v>
      </c>
    </row>
    <row r="51" spans="1:74" x14ac:dyDescent="0.25">
      <c r="A51" t="s">
        <v>54</v>
      </c>
      <c r="B51">
        <v>50</v>
      </c>
      <c r="C51">
        <v>13471.06864</v>
      </c>
      <c r="D51">
        <v>3</v>
      </c>
      <c r="E51">
        <v>6</v>
      </c>
      <c r="F51">
        <f t="shared" si="0"/>
        <v>3</v>
      </c>
      <c r="G51">
        <f>IF(OR(E51=4,E51=5,E51=6),0,1)</f>
        <v>0</v>
      </c>
      <c r="H51">
        <f t="shared" si="1"/>
        <v>50</v>
      </c>
      <c r="I51">
        <f>IF(OR(F51=1,F51=6),IF(F51=1,1,-1),0)</f>
        <v>0</v>
      </c>
      <c r="J51">
        <f>IF(OR(F51=2,F51=6),IF(F51=2,1,-1),0)</f>
        <v>0</v>
      </c>
      <c r="K51">
        <f>IF(OR(F51=3,F51=6),IF(F51=3,1,-1),0)</f>
        <v>1</v>
      </c>
      <c r="L51">
        <f>IF(OR(F51=4,F51=6),IF(F51=4,1,-1),0)</f>
        <v>0</v>
      </c>
      <c r="M51">
        <f>IF(OR(F51=5,F51=6),IF(F51=5,1,-1),0)</f>
        <v>0</v>
      </c>
      <c r="N51">
        <f>IF(G51=0,1,-1)</f>
        <v>1</v>
      </c>
      <c r="O51">
        <f t="shared" si="2"/>
        <v>0</v>
      </c>
      <c r="P51">
        <f t="shared" si="3"/>
        <v>0</v>
      </c>
      <c r="Q51">
        <f t="shared" si="4"/>
        <v>1</v>
      </c>
      <c r="R51">
        <f t="shared" si="5"/>
        <v>0</v>
      </c>
      <c r="S51">
        <f t="shared" si="6"/>
        <v>0</v>
      </c>
      <c r="T51">
        <f t="shared" si="7"/>
        <v>13471.06864</v>
      </c>
      <c r="BL51">
        <f t="shared" si="8"/>
        <v>0</v>
      </c>
      <c r="BM51">
        <f t="shared" si="9"/>
        <v>0</v>
      </c>
      <c r="BN51">
        <f t="shared" si="10"/>
        <v>1</v>
      </c>
      <c r="BO51">
        <f t="shared" si="11"/>
        <v>0</v>
      </c>
      <c r="BP51">
        <f t="shared" si="12"/>
        <v>0</v>
      </c>
      <c r="BQ51">
        <f t="shared" si="13"/>
        <v>0</v>
      </c>
      <c r="BR51">
        <f t="shared" si="14"/>
        <v>0</v>
      </c>
      <c r="BS51">
        <f t="shared" si="15"/>
        <v>1</v>
      </c>
      <c r="BT51">
        <f t="shared" si="16"/>
        <v>0</v>
      </c>
      <c r="BU51">
        <f t="shared" si="17"/>
        <v>0</v>
      </c>
      <c r="BV51">
        <f t="shared" si="18"/>
        <v>13471.06864</v>
      </c>
    </row>
    <row r="52" spans="1:74" x14ac:dyDescent="0.25">
      <c r="A52" t="s">
        <v>55</v>
      </c>
      <c r="B52">
        <v>51</v>
      </c>
      <c r="C52">
        <v>368.73468939999998</v>
      </c>
      <c r="D52">
        <v>4</v>
      </c>
      <c r="E52">
        <v>6</v>
      </c>
      <c r="F52">
        <f t="shared" si="0"/>
        <v>4</v>
      </c>
      <c r="G52">
        <f>IF(OR(E52=4,E52=5,E52=6),0,1)</f>
        <v>0</v>
      </c>
      <c r="H52">
        <f t="shared" si="1"/>
        <v>51</v>
      </c>
      <c r="I52">
        <f>IF(OR(F52=1,F52=6),IF(F52=1,1,-1),0)</f>
        <v>0</v>
      </c>
      <c r="J52">
        <f>IF(OR(F52=2,F52=6),IF(F52=2,1,-1),0)</f>
        <v>0</v>
      </c>
      <c r="K52">
        <f>IF(OR(F52=3,F52=6),IF(F52=3,1,-1),0)</f>
        <v>0</v>
      </c>
      <c r="L52">
        <f>IF(OR(F52=4,F52=6),IF(F52=4,1,-1),0)</f>
        <v>1</v>
      </c>
      <c r="M52">
        <f>IF(OR(F52=5,F52=6),IF(F52=5,1,-1),0)</f>
        <v>0</v>
      </c>
      <c r="N52">
        <f>IF(G52=0,1,-1)</f>
        <v>1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1</v>
      </c>
      <c r="S52">
        <f t="shared" si="6"/>
        <v>0</v>
      </c>
      <c r="T52">
        <f t="shared" si="7"/>
        <v>368.73468939999998</v>
      </c>
      <c r="BL52">
        <f t="shared" si="8"/>
        <v>0</v>
      </c>
      <c r="BM52">
        <f t="shared" si="9"/>
        <v>0</v>
      </c>
      <c r="BN52">
        <f t="shared" si="10"/>
        <v>0</v>
      </c>
      <c r="BO52">
        <f t="shared" si="11"/>
        <v>1</v>
      </c>
      <c r="BP52">
        <f t="shared" si="12"/>
        <v>0</v>
      </c>
      <c r="BQ52">
        <f t="shared" si="13"/>
        <v>0</v>
      </c>
      <c r="BR52">
        <f t="shared" si="14"/>
        <v>0</v>
      </c>
      <c r="BS52">
        <f t="shared" si="15"/>
        <v>0</v>
      </c>
      <c r="BT52">
        <f t="shared" si="16"/>
        <v>1</v>
      </c>
      <c r="BU52">
        <f t="shared" si="17"/>
        <v>0</v>
      </c>
      <c r="BV52">
        <f t="shared" si="18"/>
        <v>368.73468939999998</v>
      </c>
    </row>
    <row r="53" spans="1:74" x14ac:dyDescent="0.25">
      <c r="A53" t="s">
        <v>56</v>
      </c>
      <c r="B53">
        <v>52</v>
      </c>
      <c r="C53">
        <v>3710.8953809999998</v>
      </c>
      <c r="D53">
        <v>6</v>
      </c>
      <c r="E53">
        <v>7</v>
      </c>
      <c r="F53">
        <f t="shared" si="0"/>
        <v>6</v>
      </c>
      <c r="G53">
        <f>IF(OR(E53=4,E53=5,E53=6),0,1)</f>
        <v>1</v>
      </c>
      <c r="H53">
        <f t="shared" si="1"/>
        <v>52</v>
      </c>
      <c r="I53">
        <f>IF(OR(F53=1,F53=6),IF(F53=1,1,-1),0)</f>
        <v>-1</v>
      </c>
      <c r="J53">
        <f>IF(OR(F53=2,F53=6),IF(F53=2,1,-1),0)</f>
        <v>-1</v>
      </c>
      <c r="K53">
        <f>IF(OR(F53=3,F53=6),IF(F53=3,1,-1),0)</f>
        <v>-1</v>
      </c>
      <c r="L53">
        <f>IF(OR(F53=4,F53=6),IF(F53=4,1,-1),0)</f>
        <v>-1</v>
      </c>
      <c r="M53">
        <f>IF(OR(F53=5,F53=6),IF(F53=5,1,-1),0)</f>
        <v>-1</v>
      </c>
      <c r="N53">
        <f>IF(G53=0,1,-1)</f>
        <v>-1</v>
      </c>
      <c r="O53">
        <f t="shared" si="2"/>
        <v>1</v>
      </c>
      <c r="P53">
        <f t="shared" si="3"/>
        <v>1</v>
      </c>
      <c r="Q53">
        <f t="shared" si="4"/>
        <v>1</v>
      </c>
      <c r="R53">
        <f t="shared" si="5"/>
        <v>1</v>
      </c>
      <c r="S53">
        <f t="shared" si="6"/>
        <v>1</v>
      </c>
      <c r="T53">
        <f t="shared" si="7"/>
        <v>3710.8953809999998</v>
      </c>
      <c r="BL53">
        <f t="shared" si="8"/>
        <v>-1</v>
      </c>
      <c r="BM53">
        <f t="shared" si="9"/>
        <v>-1</v>
      </c>
      <c r="BN53">
        <f t="shared" si="10"/>
        <v>-1</v>
      </c>
      <c r="BO53">
        <f t="shared" si="11"/>
        <v>-1</v>
      </c>
      <c r="BP53">
        <f t="shared" si="12"/>
        <v>-1</v>
      </c>
      <c r="BQ53">
        <f t="shared" si="13"/>
        <v>1</v>
      </c>
      <c r="BR53">
        <f t="shared" si="14"/>
        <v>1</v>
      </c>
      <c r="BS53">
        <f t="shared" si="15"/>
        <v>1</v>
      </c>
      <c r="BT53">
        <f t="shared" si="16"/>
        <v>1</v>
      </c>
      <c r="BU53">
        <f t="shared" si="17"/>
        <v>1</v>
      </c>
      <c r="BV53">
        <f t="shared" si="18"/>
        <v>3710.8953809999998</v>
      </c>
    </row>
    <row r="54" spans="1:74" x14ac:dyDescent="0.25">
      <c r="A54" t="s">
        <v>57</v>
      </c>
      <c r="B54">
        <v>53</v>
      </c>
      <c r="C54">
        <v>38357.358670000001</v>
      </c>
      <c r="D54">
        <v>3</v>
      </c>
      <c r="E54">
        <v>6</v>
      </c>
      <c r="F54">
        <f t="shared" si="0"/>
        <v>3</v>
      </c>
      <c r="G54">
        <f>IF(OR(E54=4,E54=5,E54=6),0,1)</f>
        <v>0</v>
      </c>
      <c r="H54">
        <f t="shared" si="1"/>
        <v>53</v>
      </c>
      <c r="I54">
        <f>IF(OR(F54=1,F54=6),IF(F54=1,1,-1),0)</f>
        <v>0</v>
      </c>
      <c r="J54">
        <f>IF(OR(F54=2,F54=6),IF(F54=2,1,-1),0)</f>
        <v>0</v>
      </c>
      <c r="K54">
        <f>IF(OR(F54=3,F54=6),IF(F54=3,1,-1),0)</f>
        <v>1</v>
      </c>
      <c r="L54">
        <f>IF(OR(F54=4,F54=6),IF(F54=4,1,-1),0)</f>
        <v>0</v>
      </c>
      <c r="M54">
        <f>IF(OR(F54=5,F54=6),IF(F54=5,1,-1),0)</f>
        <v>0</v>
      </c>
      <c r="N54">
        <f>IF(G54=0,1,-1)</f>
        <v>1</v>
      </c>
      <c r="O54">
        <f t="shared" si="2"/>
        <v>0</v>
      </c>
      <c r="P54">
        <f t="shared" si="3"/>
        <v>0</v>
      </c>
      <c r="Q54">
        <f t="shared" si="4"/>
        <v>1</v>
      </c>
      <c r="R54">
        <f t="shared" si="5"/>
        <v>0</v>
      </c>
      <c r="S54">
        <f t="shared" si="6"/>
        <v>0</v>
      </c>
      <c r="T54">
        <f t="shared" si="7"/>
        <v>38357.358670000001</v>
      </c>
      <c r="BL54">
        <f t="shared" si="8"/>
        <v>0</v>
      </c>
      <c r="BM54">
        <f t="shared" si="9"/>
        <v>0</v>
      </c>
      <c r="BN54">
        <f t="shared" si="10"/>
        <v>1</v>
      </c>
      <c r="BO54">
        <f t="shared" si="11"/>
        <v>0</v>
      </c>
      <c r="BP54">
        <f t="shared" si="12"/>
        <v>0</v>
      </c>
      <c r="BQ54">
        <f t="shared" si="13"/>
        <v>0</v>
      </c>
      <c r="BR54">
        <f t="shared" si="14"/>
        <v>0</v>
      </c>
      <c r="BS54">
        <f t="shared" si="15"/>
        <v>1</v>
      </c>
      <c r="BT54">
        <f t="shared" si="16"/>
        <v>0</v>
      </c>
      <c r="BU54">
        <f t="shared" si="17"/>
        <v>0</v>
      </c>
      <c r="BV54">
        <f t="shared" si="18"/>
        <v>38357.358670000001</v>
      </c>
    </row>
    <row r="55" spans="1:74" x14ac:dyDescent="0.25">
      <c r="A55" t="s">
        <v>58</v>
      </c>
      <c r="B55">
        <v>54</v>
      </c>
      <c r="C55">
        <v>35023.874680000001</v>
      </c>
      <c r="D55">
        <v>3</v>
      </c>
      <c r="E55">
        <v>7</v>
      </c>
      <c r="F55">
        <f t="shared" si="0"/>
        <v>3</v>
      </c>
      <c r="G55">
        <f>IF(OR(E55=4,E55=5,E55=6),0,1)</f>
        <v>1</v>
      </c>
      <c r="H55">
        <f t="shared" si="1"/>
        <v>54</v>
      </c>
      <c r="I55">
        <f>IF(OR(F55=1,F55=6),IF(F55=1,1,-1),0)</f>
        <v>0</v>
      </c>
      <c r="J55">
        <f>IF(OR(F55=2,F55=6),IF(F55=2,1,-1),0)</f>
        <v>0</v>
      </c>
      <c r="K55">
        <f>IF(OR(F55=3,F55=6),IF(F55=3,1,-1),0)</f>
        <v>1</v>
      </c>
      <c r="L55">
        <f>IF(OR(F55=4,F55=6),IF(F55=4,1,-1),0)</f>
        <v>0</v>
      </c>
      <c r="M55">
        <f>IF(OR(F55=5,F55=6),IF(F55=5,1,-1),0)</f>
        <v>0</v>
      </c>
      <c r="N55">
        <f>IF(G55=0,1,-1)</f>
        <v>-1</v>
      </c>
      <c r="O55">
        <f t="shared" si="2"/>
        <v>0</v>
      </c>
      <c r="P55">
        <f t="shared" si="3"/>
        <v>0</v>
      </c>
      <c r="Q55">
        <f t="shared" si="4"/>
        <v>-1</v>
      </c>
      <c r="R55">
        <f t="shared" si="5"/>
        <v>0</v>
      </c>
      <c r="S55">
        <f t="shared" si="6"/>
        <v>0</v>
      </c>
      <c r="T55">
        <f t="shared" si="7"/>
        <v>35023.874680000001</v>
      </c>
      <c r="BL55">
        <f t="shared" si="8"/>
        <v>0</v>
      </c>
      <c r="BM55">
        <f t="shared" si="9"/>
        <v>0</v>
      </c>
      <c r="BN55">
        <f t="shared" si="10"/>
        <v>1</v>
      </c>
      <c r="BO55">
        <f t="shared" si="11"/>
        <v>0</v>
      </c>
      <c r="BP55">
        <f t="shared" si="12"/>
        <v>0</v>
      </c>
      <c r="BQ55">
        <f t="shared" si="13"/>
        <v>0</v>
      </c>
      <c r="BR55">
        <f t="shared" si="14"/>
        <v>0</v>
      </c>
      <c r="BS55">
        <f t="shared" si="15"/>
        <v>-1</v>
      </c>
      <c r="BT55">
        <f t="shared" si="16"/>
        <v>0</v>
      </c>
      <c r="BU55">
        <f t="shared" si="17"/>
        <v>0</v>
      </c>
      <c r="BV55">
        <f t="shared" si="18"/>
        <v>35023.874680000001</v>
      </c>
    </row>
    <row r="56" spans="1:74" x14ac:dyDescent="0.25">
      <c r="A56" t="s">
        <v>59</v>
      </c>
      <c r="B56">
        <v>55</v>
      </c>
      <c r="C56">
        <v>5259.251636</v>
      </c>
      <c r="D56">
        <v>4</v>
      </c>
      <c r="E56">
        <v>7</v>
      </c>
      <c r="F56">
        <f t="shared" si="0"/>
        <v>4</v>
      </c>
      <c r="G56">
        <f>IF(OR(E56=4,E56=5,E56=6),0,1)</f>
        <v>1</v>
      </c>
      <c r="H56">
        <f t="shared" si="1"/>
        <v>55</v>
      </c>
      <c r="I56">
        <f>IF(OR(F56=1,F56=6),IF(F56=1,1,-1),0)</f>
        <v>0</v>
      </c>
      <c r="J56">
        <f>IF(OR(F56=2,F56=6),IF(F56=2,1,-1),0)</f>
        <v>0</v>
      </c>
      <c r="K56">
        <f>IF(OR(F56=3,F56=6),IF(F56=3,1,-1),0)</f>
        <v>0</v>
      </c>
      <c r="L56">
        <f>IF(OR(F56=4,F56=6),IF(F56=4,1,-1),0)</f>
        <v>1</v>
      </c>
      <c r="M56">
        <f>IF(OR(F56=5,F56=6),IF(F56=5,1,-1),0)</f>
        <v>0</v>
      </c>
      <c r="N56">
        <f>IF(G56=0,1,-1)</f>
        <v>-1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-1</v>
      </c>
      <c r="S56">
        <f t="shared" si="6"/>
        <v>0</v>
      </c>
      <c r="T56">
        <f t="shared" si="7"/>
        <v>5259.251636</v>
      </c>
      <c r="BL56">
        <f t="shared" si="8"/>
        <v>0</v>
      </c>
      <c r="BM56">
        <f t="shared" si="9"/>
        <v>0</v>
      </c>
      <c r="BN56">
        <f t="shared" si="10"/>
        <v>0</v>
      </c>
      <c r="BO56">
        <f t="shared" si="11"/>
        <v>1</v>
      </c>
      <c r="BP56">
        <f t="shared" si="12"/>
        <v>0</v>
      </c>
      <c r="BQ56">
        <f t="shared" si="13"/>
        <v>0</v>
      </c>
      <c r="BR56">
        <f t="shared" si="14"/>
        <v>0</v>
      </c>
      <c r="BS56">
        <f t="shared" si="15"/>
        <v>0</v>
      </c>
      <c r="BT56">
        <f t="shared" si="16"/>
        <v>-1</v>
      </c>
      <c r="BU56">
        <f t="shared" si="17"/>
        <v>0</v>
      </c>
      <c r="BV56">
        <f t="shared" si="18"/>
        <v>5259.251636</v>
      </c>
    </row>
    <row r="57" spans="1:74" x14ac:dyDescent="0.25">
      <c r="A57" t="s">
        <v>60</v>
      </c>
      <c r="B57">
        <v>56</v>
      </c>
      <c r="C57">
        <v>423.09994890000002</v>
      </c>
      <c r="D57">
        <v>4</v>
      </c>
      <c r="E57">
        <v>6</v>
      </c>
      <c r="F57">
        <f t="shared" si="0"/>
        <v>4</v>
      </c>
      <c r="G57">
        <f>IF(OR(E57=4,E57=5,E57=6),0,1)</f>
        <v>0</v>
      </c>
      <c r="H57">
        <f t="shared" si="1"/>
        <v>56</v>
      </c>
      <c r="I57">
        <f>IF(OR(F57=1,F57=6),IF(F57=1,1,-1),0)</f>
        <v>0</v>
      </c>
      <c r="J57">
        <f>IF(OR(F57=2,F57=6),IF(F57=2,1,-1),0)</f>
        <v>0</v>
      </c>
      <c r="K57">
        <f>IF(OR(F57=3,F57=6),IF(F57=3,1,-1),0)</f>
        <v>0</v>
      </c>
      <c r="L57">
        <f>IF(OR(F57=4,F57=6),IF(F57=4,1,-1),0)</f>
        <v>1</v>
      </c>
      <c r="M57">
        <f>IF(OR(F57=5,F57=6),IF(F57=5,1,-1),0)</f>
        <v>0</v>
      </c>
      <c r="N57">
        <f>IF(G57=0,1,-1)</f>
        <v>1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1</v>
      </c>
      <c r="S57">
        <f t="shared" si="6"/>
        <v>0</v>
      </c>
      <c r="T57">
        <f t="shared" si="7"/>
        <v>423.09994890000002</v>
      </c>
      <c r="BL57">
        <f t="shared" si="8"/>
        <v>0</v>
      </c>
      <c r="BM57">
        <f t="shared" si="9"/>
        <v>0</v>
      </c>
      <c r="BN57">
        <f t="shared" si="10"/>
        <v>0</v>
      </c>
      <c r="BO57">
        <f t="shared" si="11"/>
        <v>1</v>
      </c>
      <c r="BP57">
        <f t="shared" si="12"/>
        <v>0</v>
      </c>
      <c r="BQ57">
        <f t="shared" si="13"/>
        <v>0</v>
      </c>
      <c r="BR57">
        <f t="shared" si="14"/>
        <v>0</v>
      </c>
      <c r="BS57">
        <f t="shared" si="15"/>
        <v>0</v>
      </c>
      <c r="BT57">
        <f t="shared" si="16"/>
        <v>1</v>
      </c>
      <c r="BU57">
        <f t="shared" si="17"/>
        <v>0</v>
      </c>
      <c r="BV57">
        <f t="shared" si="18"/>
        <v>423.09994890000002</v>
      </c>
    </row>
    <row r="58" spans="1:74" x14ac:dyDescent="0.25">
      <c r="A58" t="s">
        <v>61</v>
      </c>
      <c r="B58">
        <v>57</v>
      </c>
      <c r="C58">
        <v>3092.5134969999999</v>
      </c>
      <c r="D58">
        <v>3</v>
      </c>
      <c r="E58">
        <v>6</v>
      </c>
      <c r="F58">
        <f t="shared" si="0"/>
        <v>3</v>
      </c>
      <c r="G58">
        <f>IF(OR(E58=4,E58=5,E58=6),0,1)</f>
        <v>0</v>
      </c>
      <c r="H58">
        <f t="shared" si="1"/>
        <v>57</v>
      </c>
      <c r="I58">
        <f>IF(OR(F58=1,F58=6),IF(F58=1,1,-1),0)</f>
        <v>0</v>
      </c>
      <c r="J58">
        <f>IF(OR(F58=2,F58=6),IF(F58=2,1,-1),0)</f>
        <v>0</v>
      </c>
      <c r="K58">
        <f>IF(OR(F58=3,F58=6),IF(F58=3,1,-1),0)</f>
        <v>1</v>
      </c>
      <c r="L58">
        <f>IF(OR(F58=4,F58=6),IF(F58=4,1,-1),0)</f>
        <v>0</v>
      </c>
      <c r="M58">
        <f>IF(OR(F58=5,F58=6),IF(F58=5,1,-1),0)</f>
        <v>0</v>
      </c>
      <c r="N58">
        <f>IF(G58=0,1,-1)</f>
        <v>1</v>
      </c>
      <c r="O58">
        <f t="shared" si="2"/>
        <v>0</v>
      </c>
      <c r="P58">
        <f t="shared" si="3"/>
        <v>0</v>
      </c>
      <c r="Q58">
        <f t="shared" si="4"/>
        <v>1</v>
      </c>
      <c r="R58">
        <f t="shared" si="5"/>
        <v>0</v>
      </c>
      <c r="S58">
        <f t="shared" si="6"/>
        <v>0</v>
      </c>
      <c r="T58">
        <f t="shared" si="7"/>
        <v>3092.5134969999999</v>
      </c>
      <c r="BL58">
        <f t="shared" si="8"/>
        <v>0</v>
      </c>
      <c r="BM58">
        <f t="shared" si="9"/>
        <v>0</v>
      </c>
      <c r="BN58">
        <f t="shared" si="10"/>
        <v>1</v>
      </c>
      <c r="BO58">
        <f t="shared" si="11"/>
        <v>0</v>
      </c>
      <c r="BP58">
        <f t="shared" si="12"/>
        <v>0</v>
      </c>
      <c r="BQ58">
        <f t="shared" si="13"/>
        <v>0</v>
      </c>
      <c r="BR58">
        <f t="shared" si="14"/>
        <v>0</v>
      </c>
      <c r="BS58">
        <f t="shared" si="15"/>
        <v>1</v>
      </c>
      <c r="BT58">
        <f t="shared" si="16"/>
        <v>0</v>
      </c>
      <c r="BU58">
        <f t="shared" si="17"/>
        <v>0</v>
      </c>
      <c r="BV58">
        <f t="shared" si="18"/>
        <v>3092.5134969999999</v>
      </c>
    </row>
    <row r="59" spans="1:74" x14ac:dyDescent="0.25">
      <c r="A59" t="s">
        <v>62</v>
      </c>
      <c r="B59">
        <v>58</v>
      </c>
      <c r="C59">
        <v>37147.025029999997</v>
      </c>
      <c r="D59">
        <v>3</v>
      </c>
      <c r="E59">
        <v>9</v>
      </c>
      <c r="F59">
        <f t="shared" si="0"/>
        <v>3</v>
      </c>
      <c r="G59">
        <f>IF(OR(E59=4,E59=5,E59=6),0,1)</f>
        <v>1</v>
      </c>
      <c r="H59">
        <f t="shared" si="1"/>
        <v>58</v>
      </c>
      <c r="I59">
        <f>IF(OR(F59=1,F59=6),IF(F59=1,1,-1),0)</f>
        <v>0</v>
      </c>
      <c r="J59">
        <f>IF(OR(F59=2,F59=6),IF(F59=2,1,-1),0)</f>
        <v>0</v>
      </c>
      <c r="K59">
        <f>IF(OR(F59=3,F59=6),IF(F59=3,1,-1),0)</f>
        <v>1</v>
      </c>
      <c r="L59">
        <f>IF(OR(F59=4,F59=6),IF(F59=4,1,-1),0)</f>
        <v>0</v>
      </c>
      <c r="M59">
        <f>IF(OR(F59=5,F59=6),IF(F59=5,1,-1),0)</f>
        <v>0</v>
      </c>
      <c r="N59">
        <f>IF(G59=0,1,-1)</f>
        <v>-1</v>
      </c>
      <c r="O59">
        <f t="shared" si="2"/>
        <v>0</v>
      </c>
      <c r="P59">
        <f t="shared" si="3"/>
        <v>0</v>
      </c>
      <c r="Q59">
        <f t="shared" si="4"/>
        <v>-1</v>
      </c>
      <c r="R59">
        <f t="shared" si="5"/>
        <v>0</v>
      </c>
      <c r="S59">
        <f t="shared" si="6"/>
        <v>0</v>
      </c>
      <c r="T59">
        <f t="shared" si="7"/>
        <v>37147.025029999997</v>
      </c>
      <c r="BL59">
        <f t="shared" si="8"/>
        <v>0</v>
      </c>
      <c r="BM59">
        <f t="shared" si="9"/>
        <v>0</v>
      </c>
      <c r="BN59">
        <f t="shared" si="10"/>
        <v>1</v>
      </c>
      <c r="BO59">
        <f t="shared" si="11"/>
        <v>0</v>
      </c>
      <c r="BP59">
        <f t="shared" si="12"/>
        <v>0</v>
      </c>
      <c r="BQ59">
        <f t="shared" si="13"/>
        <v>0</v>
      </c>
      <c r="BR59">
        <f t="shared" si="14"/>
        <v>0</v>
      </c>
      <c r="BS59">
        <f t="shared" si="15"/>
        <v>-1</v>
      </c>
      <c r="BT59">
        <f t="shared" si="16"/>
        <v>0</v>
      </c>
      <c r="BU59">
        <f t="shared" si="17"/>
        <v>0</v>
      </c>
      <c r="BV59">
        <f t="shared" si="18"/>
        <v>37147.025029999997</v>
      </c>
    </row>
    <row r="60" spans="1:74" x14ac:dyDescent="0.25">
      <c r="A60" t="s">
        <v>63</v>
      </c>
      <c r="B60">
        <v>59</v>
      </c>
      <c r="C60">
        <v>1162.6858970000001</v>
      </c>
      <c r="D60">
        <v>4</v>
      </c>
      <c r="E60">
        <v>7</v>
      </c>
      <c r="F60">
        <f t="shared" si="0"/>
        <v>4</v>
      </c>
      <c r="G60">
        <f>IF(OR(E60=4,E60=5,E60=6),0,1)</f>
        <v>1</v>
      </c>
      <c r="H60">
        <f t="shared" si="1"/>
        <v>59</v>
      </c>
      <c r="I60">
        <f>IF(OR(F60=1,F60=6),IF(F60=1,1,-1),0)</f>
        <v>0</v>
      </c>
      <c r="J60">
        <f>IF(OR(F60=2,F60=6),IF(F60=2,1,-1),0)</f>
        <v>0</v>
      </c>
      <c r="K60">
        <f>IF(OR(F60=3,F60=6),IF(F60=3,1,-1),0)</f>
        <v>0</v>
      </c>
      <c r="L60">
        <f>IF(OR(F60=4,F60=6),IF(F60=4,1,-1),0)</f>
        <v>1</v>
      </c>
      <c r="M60">
        <f>IF(OR(F60=5,F60=6),IF(F60=5,1,-1),0)</f>
        <v>0</v>
      </c>
      <c r="N60">
        <f>IF(G60=0,1,-1)</f>
        <v>-1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-1</v>
      </c>
      <c r="S60">
        <f t="shared" si="6"/>
        <v>0</v>
      </c>
      <c r="T60">
        <f t="shared" si="7"/>
        <v>1162.6858970000001</v>
      </c>
      <c r="BL60">
        <f t="shared" si="8"/>
        <v>0</v>
      </c>
      <c r="BM60">
        <f t="shared" si="9"/>
        <v>0</v>
      </c>
      <c r="BN60">
        <f t="shared" si="10"/>
        <v>0</v>
      </c>
      <c r="BO60">
        <f t="shared" si="11"/>
        <v>1</v>
      </c>
      <c r="BP60">
        <f t="shared" si="12"/>
        <v>0</v>
      </c>
      <c r="BQ60">
        <f t="shared" si="13"/>
        <v>0</v>
      </c>
      <c r="BR60">
        <f t="shared" si="14"/>
        <v>0</v>
      </c>
      <c r="BS60">
        <f t="shared" si="15"/>
        <v>0</v>
      </c>
      <c r="BT60">
        <f t="shared" si="16"/>
        <v>-1</v>
      </c>
      <c r="BU60">
        <f t="shared" si="17"/>
        <v>0</v>
      </c>
      <c r="BV60">
        <f t="shared" si="18"/>
        <v>1162.6858970000001</v>
      </c>
    </row>
    <row r="61" spans="1:74" x14ac:dyDescent="0.25">
      <c r="A61" t="s">
        <v>64</v>
      </c>
      <c r="B61">
        <v>60</v>
      </c>
      <c r="C61">
        <v>17673.046689999999</v>
      </c>
      <c r="D61">
        <v>3</v>
      </c>
      <c r="E61">
        <v>6</v>
      </c>
      <c r="F61">
        <f t="shared" si="0"/>
        <v>3</v>
      </c>
      <c r="G61">
        <f>IF(OR(E61=4,E61=5,E61=6),0,1)</f>
        <v>0</v>
      </c>
      <c r="H61">
        <f t="shared" si="1"/>
        <v>60</v>
      </c>
      <c r="I61">
        <f>IF(OR(F61=1,F61=6),IF(F61=1,1,-1),0)</f>
        <v>0</v>
      </c>
      <c r="J61">
        <f>IF(OR(F61=2,F61=6),IF(F61=2,1,-1),0)</f>
        <v>0</v>
      </c>
      <c r="K61">
        <f>IF(OR(F61=3,F61=6),IF(F61=3,1,-1),0)</f>
        <v>1</v>
      </c>
      <c r="L61">
        <f>IF(OR(F61=4,F61=6),IF(F61=4,1,-1),0)</f>
        <v>0</v>
      </c>
      <c r="M61">
        <f>IF(OR(F61=5,F61=6),IF(F61=5,1,-1),0)</f>
        <v>0</v>
      </c>
      <c r="N61">
        <f>IF(G61=0,1,-1)</f>
        <v>1</v>
      </c>
      <c r="O61">
        <f t="shared" si="2"/>
        <v>0</v>
      </c>
      <c r="P61">
        <f t="shared" si="3"/>
        <v>0</v>
      </c>
      <c r="Q61">
        <f t="shared" si="4"/>
        <v>1</v>
      </c>
      <c r="R61">
        <f t="shared" si="5"/>
        <v>0</v>
      </c>
      <c r="S61">
        <f t="shared" si="6"/>
        <v>0</v>
      </c>
      <c r="T61">
        <f t="shared" si="7"/>
        <v>17673.046689999999</v>
      </c>
      <c r="BL61">
        <f t="shared" si="8"/>
        <v>0</v>
      </c>
      <c r="BM61">
        <f t="shared" si="9"/>
        <v>0</v>
      </c>
      <c r="BN61">
        <f t="shared" si="10"/>
        <v>1</v>
      </c>
      <c r="BO61">
        <f t="shared" si="11"/>
        <v>0</v>
      </c>
      <c r="BP61">
        <f t="shared" si="12"/>
        <v>0</v>
      </c>
      <c r="BQ61">
        <f t="shared" si="13"/>
        <v>0</v>
      </c>
      <c r="BR61">
        <f t="shared" si="14"/>
        <v>0</v>
      </c>
      <c r="BS61">
        <f t="shared" si="15"/>
        <v>1</v>
      </c>
      <c r="BT61">
        <f t="shared" si="16"/>
        <v>0</v>
      </c>
      <c r="BU61">
        <f t="shared" si="17"/>
        <v>0</v>
      </c>
      <c r="BV61">
        <f t="shared" si="18"/>
        <v>17673.046689999999</v>
      </c>
    </row>
    <row r="62" spans="1:74" x14ac:dyDescent="0.25">
      <c r="A62" t="s">
        <v>65</v>
      </c>
      <c r="B62">
        <v>61</v>
      </c>
      <c r="C62">
        <v>2757.5831640000001</v>
      </c>
      <c r="D62">
        <v>1</v>
      </c>
      <c r="E62">
        <v>5</v>
      </c>
      <c r="F62">
        <f t="shared" si="0"/>
        <v>1</v>
      </c>
      <c r="G62">
        <f>IF(OR(E62=4,E62=5,E62=6),0,1)</f>
        <v>0</v>
      </c>
      <c r="H62">
        <f t="shared" si="1"/>
        <v>61</v>
      </c>
      <c r="I62">
        <f>IF(OR(F62=1,F62=6),IF(F62=1,1,-1),0)</f>
        <v>1</v>
      </c>
      <c r="J62">
        <f>IF(OR(F62=2,F62=6),IF(F62=2,1,-1),0)</f>
        <v>0</v>
      </c>
      <c r="K62">
        <f>IF(OR(F62=3,F62=6),IF(F62=3,1,-1),0)</f>
        <v>0</v>
      </c>
      <c r="L62">
        <f>IF(OR(F62=4,F62=6),IF(F62=4,1,-1),0)</f>
        <v>0</v>
      </c>
      <c r="M62">
        <f>IF(OR(F62=5,F62=6),IF(F62=5,1,-1),0)</f>
        <v>0</v>
      </c>
      <c r="N62">
        <f>IF(G62=0,1,-1)</f>
        <v>1</v>
      </c>
      <c r="O62">
        <f t="shared" si="2"/>
        <v>1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2757.5831640000001</v>
      </c>
      <c r="BL62">
        <f t="shared" si="8"/>
        <v>1</v>
      </c>
      <c r="BM62">
        <f t="shared" si="9"/>
        <v>0</v>
      </c>
      <c r="BN62">
        <f t="shared" si="10"/>
        <v>0</v>
      </c>
      <c r="BO62">
        <f t="shared" si="11"/>
        <v>0</v>
      </c>
      <c r="BP62">
        <f t="shared" si="12"/>
        <v>0</v>
      </c>
      <c r="BQ62">
        <f t="shared" si="13"/>
        <v>1</v>
      </c>
      <c r="BR62">
        <f t="shared" si="14"/>
        <v>0</v>
      </c>
      <c r="BS62">
        <f t="shared" si="15"/>
        <v>0</v>
      </c>
      <c r="BT62">
        <f t="shared" si="16"/>
        <v>0</v>
      </c>
      <c r="BU62">
        <f t="shared" si="17"/>
        <v>0</v>
      </c>
      <c r="BV62">
        <f t="shared" si="18"/>
        <v>2757.5831640000001</v>
      </c>
    </row>
    <row r="63" spans="1:74" x14ac:dyDescent="0.25">
      <c r="A63" t="s">
        <v>66</v>
      </c>
      <c r="B63">
        <v>62</v>
      </c>
      <c r="C63">
        <v>296.20427260000002</v>
      </c>
      <c r="D63">
        <v>4</v>
      </c>
      <c r="E63">
        <v>7</v>
      </c>
      <c r="F63">
        <f t="shared" si="0"/>
        <v>4</v>
      </c>
      <c r="G63">
        <f>IF(OR(E63=4,E63=5,E63=6),0,1)</f>
        <v>1</v>
      </c>
      <c r="H63">
        <f t="shared" si="1"/>
        <v>62</v>
      </c>
      <c r="I63">
        <f>IF(OR(F63=1,F63=6),IF(F63=1,1,-1),0)</f>
        <v>0</v>
      </c>
      <c r="J63">
        <f>IF(OR(F63=2,F63=6),IF(F63=2,1,-1),0)</f>
        <v>0</v>
      </c>
      <c r="K63">
        <f>IF(OR(F63=3,F63=6),IF(F63=3,1,-1),0)</f>
        <v>0</v>
      </c>
      <c r="L63">
        <f>IF(OR(F63=4,F63=6),IF(F63=4,1,-1),0)</f>
        <v>1</v>
      </c>
      <c r="M63">
        <f>IF(OR(F63=5,F63=6),IF(F63=5,1,-1),0)</f>
        <v>0</v>
      </c>
      <c r="N63">
        <f>IF(G63=0,1,-1)</f>
        <v>-1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-1</v>
      </c>
      <c r="S63">
        <f t="shared" si="6"/>
        <v>0</v>
      </c>
      <c r="T63">
        <f t="shared" si="7"/>
        <v>296.20427260000002</v>
      </c>
      <c r="BL63">
        <f t="shared" si="8"/>
        <v>0</v>
      </c>
      <c r="BM63">
        <f t="shared" si="9"/>
        <v>0</v>
      </c>
      <c r="BN63">
        <f t="shared" si="10"/>
        <v>0</v>
      </c>
      <c r="BO63">
        <f t="shared" si="11"/>
        <v>1</v>
      </c>
      <c r="BP63">
        <f t="shared" si="12"/>
        <v>0</v>
      </c>
      <c r="BQ63">
        <f t="shared" si="13"/>
        <v>0</v>
      </c>
      <c r="BR63">
        <f t="shared" si="14"/>
        <v>0</v>
      </c>
      <c r="BS63">
        <f t="shared" si="15"/>
        <v>0</v>
      </c>
      <c r="BT63">
        <f t="shared" si="16"/>
        <v>-1</v>
      </c>
      <c r="BU63">
        <f t="shared" si="17"/>
        <v>0</v>
      </c>
      <c r="BV63">
        <f t="shared" si="18"/>
        <v>296.20427260000002</v>
      </c>
    </row>
    <row r="64" spans="1:74" x14ac:dyDescent="0.25">
      <c r="A64" t="s">
        <v>67</v>
      </c>
      <c r="B64">
        <v>63</v>
      </c>
      <c r="C64">
        <v>387.8063406</v>
      </c>
      <c r="D64">
        <v>4</v>
      </c>
      <c r="E64">
        <v>5</v>
      </c>
      <c r="F64">
        <f t="shared" si="0"/>
        <v>4</v>
      </c>
      <c r="G64">
        <f>IF(OR(E64=4,E64=5,E64=6),0,1)</f>
        <v>0</v>
      </c>
      <c r="H64">
        <f t="shared" si="1"/>
        <v>63</v>
      </c>
      <c r="I64">
        <f>IF(OR(F64=1,F64=6),IF(F64=1,1,-1),0)</f>
        <v>0</v>
      </c>
      <c r="J64">
        <f>IF(OR(F64=2,F64=6),IF(F64=2,1,-1),0)</f>
        <v>0</v>
      </c>
      <c r="K64">
        <f>IF(OR(F64=3,F64=6),IF(F64=3,1,-1),0)</f>
        <v>0</v>
      </c>
      <c r="L64">
        <f>IF(OR(F64=4,F64=6),IF(F64=4,1,-1),0)</f>
        <v>1</v>
      </c>
      <c r="M64">
        <f>IF(OR(F64=5,F64=6),IF(F64=5,1,-1),0)</f>
        <v>0</v>
      </c>
      <c r="N64">
        <f>IF(G64=0,1,-1)</f>
        <v>1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1</v>
      </c>
      <c r="S64">
        <f t="shared" si="6"/>
        <v>0</v>
      </c>
      <c r="T64">
        <f t="shared" si="7"/>
        <v>387.8063406</v>
      </c>
      <c r="BL64">
        <f t="shared" si="8"/>
        <v>0</v>
      </c>
      <c r="BM64">
        <f t="shared" si="9"/>
        <v>0</v>
      </c>
      <c r="BN64">
        <f t="shared" si="10"/>
        <v>0</v>
      </c>
      <c r="BO64">
        <f t="shared" si="11"/>
        <v>1</v>
      </c>
      <c r="BP64">
        <f t="shared" si="12"/>
        <v>0</v>
      </c>
      <c r="BQ64">
        <f t="shared" si="13"/>
        <v>0</v>
      </c>
      <c r="BR64">
        <f t="shared" si="14"/>
        <v>0</v>
      </c>
      <c r="BS64">
        <f t="shared" si="15"/>
        <v>0</v>
      </c>
      <c r="BT64">
        <f t="shared" si="16"/>
        <v>1</v>
      </c>
      <c r="BU64">
        <f t="shared" si="17"/>
        <v>0</v>
      </c>
      <c r="BV64">
        <f t="shared" si="18"/>
        <v>387.8063406</v>
      </c>
    </row>
    <row r="65" spans="1:74" x14ac:dyDescent="0.25">
      <c r="A65" t="s">
        <v>68</v>
      </c>
      <c r="B65">
        <v>64</v>
      </c>
      <c r="C65">
        <v>2809.420627</v>
      </c>
      <c r="D65">
        <v>2</v>
      </c>
      <c r="E65">
        <v>5</v>
      </c>
      <c r="F65">
        <f t="shared" si="0"/>
        <v>2</v>
      </c>
      <c r="G65">
        <f>IF(OR(E65=4,E65=5,E65=6),0,1)</f>
        <v>0</v>
      </c>
      <c r="H65">
        <f t="shared" si="1"/>
        <v>64</v>
      </c>
      <c r="I65">
        <f>IF(OR(F65=1,F65=6),IF(F65=1,1,-1),0)</f>
        <v>0</v>
      </c>
      <c r="J65">
        <f>IF(OR(F65=2,F65=6),IF(F65=2,1,-1),0)</f>
        <v>1</v>
      </c>
      <c r="K65">
        <f>IF(OR(F65=3,F65=6),IF(F65=3,1,-1),0)</f>
        <v>0</v>
      </c>
      <c r="L65">
        <f>IF(OR(F65=4,F65=6),IF(F65=4,1,-1),0)</f>
        <v>0</v>
      </c>
      <c r="M65">
        <f>IF(OR(F65=5,F65=6),IF(F65=5,1,-1),0)</f>
        <v>0</v>
      </c>
      <c r="N65">
        <f>IF(G65=0,1,-1)</f>
        <v>1</v>
      </c>
      <c r="O65">
        <f t="shared" si="2"/>
        <v>0</v>
      </c>
      <c r="P65">
        <f t="shared" si="3"/>
        <v>1</v>
      </c>
      <c r="Q65">
        <f t="shared" si="4"/>
        <v>0</v>
      </c>
      <c r="R65">
        <f t="shared" si="5"/>
        <v>0</v>
      </c>
      <c r="S65">
        <f t="shared" si="6"/>
        <v>0</v>
      </c>
      <c r="T65">
        <f t="shared" si="7"/>
        <v>2809.420627</v>
      </c>
      <c r="BL65">
        <f t="shared" si="8"/>
        <v>0</v>
      </c>
      <c r="BM65">
        <f t="shared" si="9"/>
        <v>1</v>
      </c>
      <c r="BN65">
        <f t="shared" si="10"/>
        <v>0</v>
      </c>
      <c r="BO65">
        <f t="shared" si="11"/>
        <v>0</v>
      </c>
      <c r="BP65">
        <f t="shared" si="12"/>
        <v>0</v>
      </c>
      <c r="BQ65">
        <f t="shared" si="13"/>
        <v>0</v>
      </c>
      <c r="BR65">
        <f t="shared" si="14"/>
        <v>1</v>
      </c>
      <c r="BS65">
        <f t="shared" si="15"/>
        <v>0</v>
      </c>
      <c r="BT65">
        <f t="shared" si="16"/>
        <v>0</v>
      </c>
      <c r="BU65">
        <f t="shared" si="17"/>
        <v>0</v>
      </c>
      <c r="BV65">
        <f t="shared" si="18"/>
        <v>2809.420627</v>
      </c>
    </row>
    <row r="66" spans="1:74" x14ac:dyDescent="0.25">
      <c r="A66" t="s">
        <v>69</v>
      </c>
      <c r="B66">
        <v>65</v>
      </c>
      <c r="C66">
        <v>700.03080150000005</v>
      </c>
      <c r="D66">
        <v>1</v>
      </c>
      <c r="E66">
        <v>7</v>
      </c>
      <c r="F66">
        <f t="shared" si="0"/>
        <v>1</v>
      </c>
      <c r="G66">
        <f>IF(OR(E66=4,E66=5,E66=6),0,1)</f>
        <v>1</v>
      </c>
      <c r="H66">
        <f t="shared" si="1"/>
        <v>65</v>
      </c>
      <c r="I66">
        <f>IF(OR(F66=1,F66=6),IF(F66=1,1,-1),0)</f>
        <v>1</v>
      </c>
      <c r="J66">
        <f>IF(OR(F66=2,F66=6),IF(F66=2,1,-1),0)</f>
        <v>0</v>
      </c>
      <c r="K66">
        <f>IF(OR(F66=3,F66=6),IF(F66=3,1,-1),0)</f>
        <v>0</v>
      </c>
      <c r="L66">
        <f>IF(OR(F66=4,F66=6),IF(F66=4,1,-1),0)</f>
        <v>0</v>
      </c>
      <c r="M66">
        <f>IF(OR(F66=5,F66=6),IF(F66=5,1,-1),0)</f>
        <v>0</v>
      </c>
      <c r="N66">
        <f>IF(G66=0,1,-1)</f>
        <v>-1</v>
      </c>
      <c r="O66">
        <f t="shared" si="2"/>
        <v>-1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700.03080150000005</v>
      </c>
      <c r="BL66">
        <f t="shared" si="8"/>
        <v>1</v>
      </c>
      <c r="BM66">
        <f t="shared" si="9"/>
        <v>0</v>
      </c>
      <c r="BN66">
        <f t="shared" si="10"/>
        <v>0</v>
      </c>
      <c r="BO66">
        <f t="shared" si="11"/>
        <v>0</v>
      </c>
      <c r="BP66">
        <f t="shared" si="12"/>
        <v>0</v>
      </c>
      <c r="BQ66">
        <f t="shared" si="13"/>
        <v>-1</v>
      </c>
      <c r="BR66">
        <f t="shared" si="14"/>
        <v>0</v>
      </c>
      <c r="BS66">
        <f t="shared" si="15"/>
        <v>0</v>
      </c>
      <c r="BT66">
        <f t="shared" si="16"/>
        <v>0</v>
      </c>
      <c r="BU66">
        <f t="shared" si="17"/>
        <v>0</v>
      </c>
      <c r="BV66">
        <f t="shared" si="18"/>
        <v>700.03080150000005</v>
      </c>
    </row>
    <row r="67" spans="1:74" x14ac:dyDescent="0.25">
      <c r="A67" t="s">
        <v>70</v>
      </c>
      <c r="B67">
        <v>66</v>
      </c>
      <c r="C67">
        <v>1995.5844340000001</v>
      </c>
      <c r="D67">
        <v>1</v>
      </c>
      <c r="E67">
        <v>5</v>
      </c>
      <c r="F67">
        <f t="shared" ref="F67:F130" si="19">D67</f>
        <v>1</v>
      </c>
      <c r="G67">
        <f>IF(OR(E67=4,E67=5,E67=6),0,1)</f>
        <v>0</v>
      </c>
      <c r="H67">
        <f t="shared" ref="H67:H130" si="20">B67</f>
        <v>66</v>
      </c>
      <c r="I67">
        <f>IF(OR(F67=1,F67=6),IF(F67=1,1,-1),0)</f>
        <v>1</v>
      </c>
      <c r="J67">
        <f>IF(OR(F67=2,F67=6),IF(F67=2,1,-1),0)</f>
        <v>0</v>
      </c>
      <c r="K67">
        <f>IF(OR(F67=3,F67=6),IF(F67=3,1,-1),0)</f>
        <v>0</v>
      </c>
      <c r="L67">
        <f>IF(OR(F67=4,F67=6),IF(F67=4,1,-1),0)</f>
        <v>0</v>
      </c>
      <c r="M67">
        <f>IF(OR(F67=5,F67=6),IF(F67=5,1,-1),0)</f>
        <v>0</v>
      </c>
      <c r="N67">
        <f>IF(G67=0,1,-1)</f>
        <v>1</v>
      </c>
      <c r="O67">
        <f t="shared" ref="O67:O130" si="21">I67*N67</f>
        <v>1</v>
      </c>
      <c r="P67">
        <f t="shared" ref="P67:P130" si="22">J67*N67</f>
        <v>0</v>
      </c>
      <c r="Q67">
        <f t="shared" ref="Q67:Q130" si="23">K67*N67</f>
        <v>0</v>
      </c>
      <c r="R67">
        <f t="shared" ref="R67:R130" si="24">L67*N67</f>
        <v>0</v>
      </c>
      <c r="S67">
        <f t="shared" ref="S67:S130" si="25">M67*N67</f>
        <v>0</v>
      </c>
      <c r="T67">
        <f t="shared" ref="T67:T130" si="26">C67</f>
        <v>1995.5844340000001</v>
      </c>
      <c r="BL67">
        <f t="shared" ref="BL67:BL130" si="27">IF(OR(F67=1,F67=6),IF(F67=1,1,-1),0)</f>
        <v>1</v>
      </c>
      <c r="BM67">
        <f t="shared" ref="BM67:BM130" si="28">IF(OR(F67=2,F67=6),IF(F67=2,1,-1),0)</f>
        <v>0</v>
      </c>
      <c r="BN67">
        <f t="shared" ref="BN67:BN130" si="29">IF(OR(F67=3,F67=6),IF(F67=3,1,-1),0)</f>
        <v>0</v>
      </c>
      <c r="BO67">
        <f t="shared" ref="BO67:BO130" si="30">IF(OR(F67=4,F67=6),IF(F67=4,1,-1),0)</f>
        <v>0</v>
      </c>
      <c r="BP67">
        <f t="shared" ref="BP67:BP130" si="31">IF(OR(F67=5,F67=6),IF(F67=5,1,-1),0)</f>
        <v>0</v>
      </c>
      <c r="BQ67">
        <f t="shared" ref="BQ67:BQ130" si="32">BL67*N67</f>
        <v>1</v>
      </c>
      <c r="BR67">
        <f t="shared" ref="BR67:BR130" si="33">BM67*N67</f>
        <v>0</v>
      </c>
      <c r="BS67">
        <f t="shared" ref="BS67:BS130" si="34">BN67*N67</f>
        <v>0</v>
      </c>
      <c r="BT67">
        <f t="shared" ref="BT67:BT130" si="35">BO67*N67</f>
        <v>0</v>
      </c>
      <c r="BU67">
        <f t="shared" ref="BU67:BU130" si="36">BP67*N67</f>
        <v>0</v>
      </c>
      <c r="BV67">
        <f t="shared" ref="BV67:BV130" si="37">C67</f>
        <v>1995.5844340000001</v>
      </c>
    </row>
    <row r="68" spans="1:74" x14ac:dyDescent="0.25">
      <c r="A68" t="s">
        <v>71</v>
      </c>
      <c r="B68">
        <v>67</v>
      </c>
      <c r="C68">
        <v>9809.4938469999997</v>
      </c>
      <c r="D68">
        <v>3</v>
      </c>
      <c r="E68">
        <v>8</v>
      </c>
      <c r="F68">
        <f t="shared" si="19"/>
        <v>3</v>
      </c>
      <c r="G68">
        <f>IF(OR(E68=4,E68=5,E68=6),0,1)</f>
        <v>1</v>
      </c>
      <c r="H68">
        <f t="shared" si="20"/>
        <v>67</v>
      </c>
      <c r="I68">
        <f>IF(OR(F68=1,F68=6),IF(F68=1,1,-1),0)</f>
        <v>0</v>
      </c>
      <c r="J68">
        <f>IF(OR(F68=2,F68=6),IF(F68=2,1,-1),0)</f>
        <v>0</v>
      </c>
      <c r="K68">
        <f>IF(OR(F68=3,F68=6),IF(F68=3,1,-1),0)</f>
        <v>1</v>
      </c>
      <c r="L68">
        <f>IF(OR(F68=4,F68=6),IF(F68=4,1,-1),0)</f>
        <v>0</v>
      </c>
      <c r="M68">
        <f>IF(OR(F68=5,F68=6),IF(F68=5,1,-1),0)</f>
        <v>0</v>
      </c>
      <c r="N68">
        <f>IF(G68=0,1,-1)</f>
        <v>-1</v>
      </c>
      <c r="O68">
        <f t="shared" si="21"/>
        <v>0</v>
      </c>
      <c r="P68">
        <f t="shared" si="22"/>
        <v>0</v>
      </c>
      <c r="Q68">
        <f t="shared" si="23"/>
        <v>-1</v>
      </c>
      <c r="R68">
        <f t="shared" si="24"/>
        <v>0</v>
      </c>
      <c r="S68">
        <f t="shared" si="25"/>
        <v>0</v>
      </c>
      <c r="T68">
        <f t="shared" si="26"/>
        <v>9809.4938469999997</v>
      </c>
      <c r="BL68">
        <f t="shared" si="27"/>
        <v>0</v>
      </c>
      <c r="BM68">
        <f t="shared" si="28"/>
        <v>0</v>
      </c>
      <c r="BN68">
        <f t="shared" si="29"/>
        <v>1</v>
      </c>
      <c r="BO68">
        <f t="shared" si="30"/>
        <v>0</v>
      </c>
      <c r="BP68">
        <f t="shared" si="31"/>
        <v>0</v>
      </c>
      <c r="BQ68">
        <f t="shared" si="32"/>
        <v>0</v>
      </c>
      <c r="BR68">
        <f t="shared" si="33"/>
        <v>0</v>
      </c>
      <c r="BS68">
        <f t="shared" si="34"/>
        <v>-1</v>
      </c>
      <c r="BT68">
        <f t="shared" si="35"/>
        <v>0</v>
      </c>
      <c r="BU68">
        <f t="shared" si="36"/>
        <v>0</v>
      </c>
      <c r="BV68">
        <f t="shared" si="37"/>
        <v>9809.4938469999997</v>
      </c>
    </row>
    <row r="69" spans="1:74" x14ac:dyDescent="0.25">
      <c r="A69" t="s">
        <v>72</v>
      </c>
      <c r="B69">
        <v>68</v>
      </c>
      <c r="C69">
        <v>31279.882539999999</v>
      </c>
      <c r="D69">
        <v>3</v>
      </c>
      <c r="E69">
        <v>7</v>
      </c>
      <c r="F69">
        <f t="shared" si="19"/>
        <v>3</v>
      </c>
      <c r="G69">
        <f>IF(OR(E69=4,E69=5,E69=6),0,1)</f>
        <v>1</v>
      </c>
      <c r="H69">
        <f t="shared" si="20"/>
        <v>68</v>
      </c>
      <c r="I69">
        <f>IF(OR(F69=1,F69=6),IF(F69=1,1,-1),0)</f>
        <v>0</v>
      </c>
      <c r="J69">
        <f>IF(OR(F69=2,F69=6),IF(F69=2,1,-1),0)</f>
        <v>0</v>
      </c>
      <c r="K69">
        <f>IF(OR(F69=3,F69=6),IF(F69=3,1,-1),0)</f>
        <v>1</v>
      </c>
      <c r="L69">
        <f>IF(OR(F69=4,F69=6),IF(F69=4,1,-1),0)</f>
        <v>0</v>
      </c>
      <c r="M69">
        <f>IF(OR(F69=5,F69=6),IF(F69=5,1,-1),0)</f>
        <v>0</v>
      </c>
      <c r="N69">
        <f>IF(G69=0,1,-1)</f>
        <v>-1</v>
      </c>
      <c r="O69">
        <f t="shared" si="21"/>
        <v>0</v>
      </c>
      <c r="P69">
        <f t="shared" si="22"/>
        <v>0</v>
      </c>
      <c r="Q69">
        <f t="shared" si="23"/>
        <v>-1</v>
      </c>
      <c r="R69">
        <f t="shared" si="24"/>
        <v>0</v>
      </c>
      <c r="S69">
        <f t="shared" si="25"/>
        <v>0</v>
      </c>
      <c r="T69">
        <f t="shared" si="26"/>
        <v>31279.882539999999</v>
      </c>
      <c r="BL69">
        <f t="shared" si="27"/>
        <v>0</v>
      </c>
      <c r="BM69">
        <f t="shared" si="28"/>
        <v>0</v>
      </c>
      <c r="BN69">
        <f t="shared" si="29"/>
        <v>1</v>
      </c>
      <c r="BO69">
        <f t="shared" si="30"/>
        <v>0</v>
      </c>
      <c r="BP69">
        <f t="shared" si="31"/>
        <v>0</v>
      </c>
      <c r="BQ69">
        <f t="shared" si="32"/>
        <v>0</v>
      </c>
      <c r="BR69">
        <f t="shared" si="33"/>
        <v>0</v>
      </c>
      <c r="BS69">
        <f t="shared" si="34"/>
        <v>-1</v>
      </c>
      <c r="BT69">
        <f t="shared" si="35"/>
        <v>0</v>
      </c>
      <c r="BU69">
        <f t="shared" si="36"/>
        <v>0</v>
      </c>
      <c r="BV69">
        <f t="shared" si="37"/>
        <v>31279.882539999999</v>
      </c>
    </row>
    <row r="70" spans="1:74" x14ac:dyDescent="0.25">
      <c r="A70" t="s">
        <v>73</v>
      </c>
      <c r="B70">
        <v>69</v>
      </c>
      <c r="C70">
        <v>1279.4150139999999</v>
      </c>
      <c r="D70">
        <v>5</v>
      </c>
      <c r="E70">
        <v>7</v>
      </c>
      <c r="F70">
        <f t="shared" si="19"/>
        <v>5</v>
      </c>
      <c r="G70">
        <f>IF(OR(E70=4,E70=5,E70=6),0,1)</f>
        <v>1</v>
      </c>
      <c r="H70">
        <f t="shared" si="20"/>
        <v>69</v>
      </c>
      <c r="I70">
        <f>IF(OR(F70=1,F70=6),IF(F70=1,1,-1),0)</f>
        <v>0</v>
      </c>
      <c r="J70">
        <f>IF(OR(F70=2,F70=6),IF(F70=2,1,-1),0)</f>
        <v>0</v>
      </c>
      <c r="K70">
        <f>IF(OR(F70=3,F70=6),IF(F70=3,1,-1),0)</f>
        <v>0</v>
      </c>
      <c r="L70">
        <f>IF(OR(F70=4,F70=6),IF(F70=4,1,-1),0)</f>
        <v>0</v>
      </c>
      <c r="M70">
        <f>IF(OR(F70=5,F70=6),IF(F70=5,1,-1),0)</f>
        <v>1</v>
      </c>
      <c r="N70">
        <f>IF(G70=0,1,-1)</f>
        <v>-1</v>
      </c>
      <c r="O70">
        <f t="shared" si="21"/>
        <v>0</v>
      </c>
      <c r="P70">
        <f t="shared" si="22"/>
        <v>0</v>
      </c>
      <c r="Q70">
        <f t="shared" si="23"/>
        <v>0</v>
      </c>
      <c r="R70">
        <f t="shared" si="24"/>
        <v>0</v>
      </c>
      <c r="S70">
        <f t="shared" si="25"/>
        <v>-1</v>
      </c>
      <c r="T70">
        <f t="shared" si="26"/>
        <v>1279.4150139999999</v>
      </c>
      <c r="BL70">
        <f t="shared" si="27"/>
        <v>0</v>
      </c>
      <c r="BM70">
        <f t="shared" si="28"/>
        <v>0</v>
      </c>
      <c r="BN70">
        <f t="shared" si="29"/>
        <v>0</v>
      </c>
      <c r="BO70">
        <f t="shared" si="30"/>
        <v>0</v>
      </c>
      <c r="BP70">
        <f t="shared" si="31"/>
        <v>1</v>
      </c>
      <c r="BQ70">
        <f t="shared" si="32"/>
        <v>0</v>
      </c>
      <c r="BR70">
        <f t="shared" si="33"/>
        <v>0</v>
      </c>
      <c r="BS70">
        <f t="shared" si="34"/>
        <v>0</v>
      </c>
      <c r="BT70">
        <f t="shared" si="35"/>
        <v>0</v>
      </c>
      <c r="BU70">
        <f t="shared" si="36"/>
        <v>-1</v>
      </c>
      <c r="BV70">
        <f t="shared" si="37"/>
        <v>1279.4150139999999</v>
      </c>
    </row>
    <row r="71" spans="1:74" x14ac:dyDescent="0.25">
      <c r="A71" t="s">
        <v>74</v>
      </c>
      <c r="B71">
        <v>70</v>
      </c>
      <c r="C71">
        <v>3109.3079069999999</v>
      </c>
      <c r="D71">
        <v>5</v>
      </c>
      <c r="E71">
        <v>6</v>
      </c>
      <c r="F71">
        <f t="shared" si="19"/>
        <v>5</v>
      </c>
      <c r="G71">
        <f>IF(OR(E71=4,E71=5,E71=6),0,1)</f>
        <v>0</v>
      </c>
      <c r="H71">
        <f t="shared" si="20"/>
        <v>70</v>
      </c>
      <c r="I71">
        <f>IF(OR(F71=1,F71=6),IF(F71=1,1,-1),0)</f>
        <v>0</v>
      </c>
      <c r="J71">
        <f>IF(OR(F71=2,F71=6),IF(F71=2,1,-1),0)</f>
        <v>0</v>
      </c>
      <c r="K71">
        <f>IF(OR(F71=3,F71=6),IF(F71=3,1,-1),0)</f>
        <v>0</v>
      </c>
      <c r="L71">
        <f>IF(OR(F71=4,F71=6),IF(F71=4,1,-1),0)</f>
        <v>0</v>
      </c>
      <c r="M71">
        <f>IF(OR(F71=5,F71=6),IF(F71=5,1,-1),0)</f>
        <v>1</v>
      </c>
      <c r="N71">
        <f>IF(G71=0,1,-1)</f>
        <v>1</v>
      </c>
      <c r="O71">
        <f t="shared" si="21"/>
        <v>0</v>
      </c>
      <c r="P71">
        <f t="shared" si="22"/>
        <v>0</v>
      </c>
      <c r="Q71">
        <f t="shared" si="23"/>
        <v>0</v>
      </c>
      <c r="R71">
        <f t="shared" si="24"/>
        <v>0</v>
      </c>
      <c r="S71">
        <f t="shared" si="25"/>
        <v>1</v>
      </c>
      <c r="T71">
        <f t="shared" si="26"/>
        <v>3109.3079069999999</v>
      </c>
      <c r="BL71">
        <f t="shared" si="27"/>
        <v>0</v>
      </c>
      <c r="BM71">
        <f t="shared" si="28"/>
        <v>0</v>
      </c>
      <c r="BN71">
        <f t="shared" si="29"/>
        <v>0</v>
      </c>
      <c r="BO71">
        <f t="shared" si="30"/>
        <v>0</v>
      </c>
      <c r="BP71">
        <f t="shared" si="31"/>
        <v>1</v>
      </c>
      <c r="BQ71">
        <f t="shared" si="32"/>
        <v>0</v>
      </c>
      <c r="BR71">
        <f t="shared" si="33"/>
        <v>0</v>
      </c>
      <c r="BS71">
        <f t="shared" si="34"/>
        <v>0</v>
      </c>
      <c r="BT71">
        <f t="shared" si="35"/>
        <v>0</v>
      </c>
      <c r="BU71">
        <f t="shared" si="36"/>
        <v>1</v>
      </c>
      <c r="BV71">
        <f t="shared" si="37"/>
        <v>3109.3079069999999</v>
      </c>
    </row>
    <row r="72" spans="1:74" x14ac:dyDescent="0.25">
      <c r="A72" t="s">
        <v>75</v>
      </c>
      <c r="B72">
        <v>71</v>
      </c>
      <c r="C72">
        <v>4841.6547469999996</v>
      </c>
      <c r="D72">
        <v>5</v>
      </c>
      <c r="E72">
        <v>7</v>
      </c>
      <c r="F72">
        <f t="shared" si="19"/>
        <v>5</v>
      </c>
      <c r="G72">
        <f>IF(OR(E72=4,E72=5,E72=6),0,1)</f>
        <v>1</v>
      </c>
      <c r="H72">
        <f t="shared" si="20"/>
        <v>71</v>
      </c>
      <c r="I72">
        <f>IF(OR(F72=1,F72=6),IF(F72=1,1,-1),0)</f>
        <v>0</v>
      </c>
      <c r="J72">
        <f>IF(OR(F72=2,F72=6),IF(F72=2,1,-1),0)</f>
        <v>0</v>
      </c>
      <c r="K72">
        <f>IF(OR(F72=3,F72=6),IF(F72=3,1,-1),0)</f>
        <v>0</v>
      </c>
      <c r="L72">
        <f>IF(OR(F72=4,F72=6),IF(F72=4,1,-1),0)</f>
        <v>0</v>
      </c>
      <c r="M72">
        <f>IF(OR(F72=5,F72=6),IF(F72=5,1,-1),0)</f>
        <v>1</v>
      </c>
      <c r="N72">
        <f>IF(G72=0,1,-1)</f>
        <v>-1</v>
      </c>
      <c r="O72">
        <f t="shared" si="21"/>
        <v>0</v>
      </c>
      <c r="P72">
        <f t="shared" si="22"/>
        <v>0</v>
      </c>
      <c r="Q72">
        <f t="shared" si="23"/>
        <v>0</v>
      </c>
      <c r="R72">
        <f t="shared" si="24"/>
        <v>0</v>
      </c>
      <c r="S72">
        <f t="shared" si="25"/>
        <v>-1</v>
      </c>
      <c r="T72">
        <f t="shared" si="26"/>
        <v>4841.6547469999996</v>
      </c>
      <c r="BL72">
        <f t="shared" si="27"/>
        <v>0</v>
      </c>
      <c r="BM72">
        <f t="shared" si="28"/>
        <v>0</v>
      </c>
      <c r="BN72">
        <f t="shared" si="29"/>
        <v>0</v>
      </c>
      <c r="BO72">
        <f t="shared" si="30"/>
        <v>0</v>
      </c>
      <c r="BP72">
        <f t="shared" si="31"/>
        <v>1</v>
      </c>
      <c r="BQ72">
        <f t="shared" si="32"/>
        <v>0</v>
      </c>
      <c r="BR72">
        <f t="shared" si="33"/>
        <v>0</v>
      </c>
      <c r="BS72">
        <f t="shared" si="34"/>
        <v>0</v>
      </c>
      <c r="BT72">
        <f t="shared" si="35"/>
        <v>0</v>
      </c>
      <c r="BU72">
        <f t="shared" si="36"/>
        <v>-1</v>
      </c>
      <c r="BV72">
        <f t="shared" si="37"/>
        <v>4841.6547469999996</v>
      </c>
    </row>
    <row r="73" spans="1:74" x14ac:dyDescent="0.25">
      <c r="A73" t="s">
        <v>76</v>
      </c>
      <c r="B73">
        <v>72</v>
      </c>
      <c r="C73">
        <v>33177.755940000003</v>
      </c>
      <c r="D73">
        <v>3</v>
      </c>
      <c r="E73">
        <v>5</v>
      </c>
      <c r="F73">
        <f t="shared" si="19"/>
        <v>3</v>
      </c>
      <c r="G73">
        <f>IF(OR(E73=4,E73=5,E73=6),0,1)</f>
        <v>0</v>
      </c>
      <c r="H73">
        <f t="shared" si="20"/>
        <v>72</v>
      </c>
      <c r="I73">
        <f>IF(OR(F73=1,F73=6),IF(F73=1,1,-1),0)</f>
        <v>0</v>
      </c>
      <c r="J73">
        <f>IF(OR(F73=2,F73=6),IF(F73=2,1,-1),0)</f>
        <v>0</v>
      </c>
      <c r="K73">
        <f>IF(OR(F73=3,F73=6),IF(F73=3,1,-1),0)</f>
        <v>1</v>
      </c>
      <c r="L73">
        <f>IF(OR(F73=4,F73=6),IF(F73=4,1,-1),0)</f>
        <v>0</v>
      </c>
      <c r="M73">
        <f>IF(OR(F73=5,F73=6),IF(F73=5,1,-1),0)</f>
        <v>0</v>
      </c>
      <c r="N73">
        <f>IF(G73=0,1,-1)</f>
        <v>1</v>
      </c>
      <c r="O73">
        <f t="shared" si="21"/>
        <v>0</v>
      </c>
      <c r="P73">
        <f t="shared" si="22"/>
        <v>0</v>
      </c>
      <c r="Q73">
        <f t="shared" si="23"/>
        <v>1</v>
      </c>
      <c r="R73">
        <f t="shared" si="24"/>
        <v>0</v>
      </c>
      <c r="S73">
        <f t="shared" si="25"/>
        <v>0</v>
      </c>
      <c r="T73">
        <f t="shared" si="26"/>
        <v>33177.755940000003</v>
      </c>
      <c r="BL73">
        <f t="shared" si="27"/>
        <v>0</v>
      </c>
      <c r="BM73">
        <f t="shared" si="28"/>
        <v>0</v>
      </c>
      <c r="BN73">
        <f t="shared" si="29"/>
        <v>1</v>
      </c>
      <c r="BO73">
        <f t="shared" si="30"/>
        <v>0</v>
      </c>
      <c r="BP73">
        <f t="shared" si="31"/>
        <v>0</v>
      </c>
      <c r="BQ73">
        <f t="shared" si="32"/>
        <v>0</v>
      </c>
      <c r="BR73">
        <f t="shared" si="33"/>
        <v>0</v>
      </c>
      <c r="BS73">
        <f t="shared" si="34"/>
        <v>1</v>
      </c>
      <c r="BT73">
        <f t="shared" si="35"/>
        <v>0</v>
      </c>
      <c r="BU73">
        <f t="shared" si="36"/>
        <v>0</v>
      </c>
      <c r="BV73">
        <f t="shared" si="37"/>
        <v>33177.755940000003</v>
      </c>
    </row>
    <row r="74" spans="1:74" x14ac:dyDescent="0.25">
      <c r="A74" t="s">
        <v>77</v>
      </c>
      <c r="B74">
        <v>73</v>
      </c>
      <c r="C74">
        <v>27594.610669999998</v>
      </c>
      <c r="D74">
        <v>5</v>
      </c>
      <c r="E74">
        <v>6</v>
      </c>
      <c r="F74">
        <f t="shared" si="19"/>
        <v>5</v>
      </c>
      <c r="G74">
        <f>IF(OR(E74=4,E74=5,E74=6),0,1)</f>
        <v>0</v>
      </c>
      <c r="H74">
        <f t="shared" si="20"/>
        <v>73</v>
      </c>
      <c r="I74">
        <f>IF(OR(F74=1,F74=6),IF(F74=1,1,-1),0)</f>
        <v>0</v>
      </c>
      <c r="J74">
        <f>IF(OR(F74=2,F74=6),IF(F74=2,1,-1),0)</f>
        <v>0</v>
      </c>
      <c r="K74">
        <f>IF(OR(F74=3,F74=6),IF(F74=3,1,-1),0)</f>
        <v>0</v>
      </c>
      <c r="L74">
        <f>IF(OR(F74=4,F74=6),IF(F74=4,1,-1),0)</f>
        <v>0</v>
      </c>
      <c r="M74">
        <f>IF(OR(F74=5,F74=6),IF(F74=5,1,-1),0)</f>
        <v>1</v>
      </c>
      <c r="N74">
        <f>IF(G74=0,1,-1)</f>
        <v>1</v>
      </c>
      <c r="O74">
        <f t="shared" si="21"/>
        <v>0</v>
      </c>
      <c r="P74">
        <f t="shared" si="22"/>
        <v>0</v>
      </c>
      <c r="Q74">
        <f t="shared" si="23"/>
        <v>0</v>
      </c>
      <c r="R74">
        <f t="shared" si="24"/>
        <v>0</v>
      </c>
      <c r="S74">
        <f t="shared" si="25"/>
        <v>1</v>
      </c>
      <c r="T74">
        <f t="shared" si="26"/>
        <v>27594.610669999998</v>
      </c>
      <c r="BL74">
        <f t="shared" si="27"/>
        <v>0</v>
      </c>
      <c r="BM74">
        <f t="shared" si="28"/>
        <v>0</v>
      </c>
      <c r="BN74">
        <f t="shared" si="29"/>
        <v>0</v>
      </c>
      <c r="BO74">
        <f t="shared" si="30"/>
        <v>0</v>
      </c>
      <c r="BP74">
        <f t="shared" si="31"/>
        <v>1</v>
      </c>
      <c r="BQ74">
        <f t="shared" si="32"/>
        <v>0</v>
      </c>
      <c r="BR74">
        <f t="shared" si="33"/>
        <v>0</v>
      </c>
      <c r="BS74">
        <f t="shared" si="34"/>
        <v>0</v>
      </c>
      <c r="BT74">
        <f t="shared" si="35"/>
        <v>0</v>
      </c>
      <c r="BU74">
        <f t="shared" si="36"/>
        <v>1</v>
      </c>
      <c r="BV74">
        <f t="shared" si="37"/>
        <v>27594.610669999998</v>
      </c>
    </row>
    <row r="75" spans="1:74" x14ac:dyDescent="0.25">
      <c r="A75" t="s">
        <v>78</v>
      </c>
      <c r="B75">
        <v>74</v>
      </c>
      <c r="C75">
        <v>27528.01658</v>
      </c>
      <c r="D75">
        <v>3</v>
      </c>
      <c r="E75">
        <v>8</v>
      </c>
      <c r="F75">
        <f t="shared" si="19"/>
        <v>3</v>
      </c>
      <c r="G75">
        <f>IF(OR(E75=4,E75=5,E75=6),0,1)</f>
        <v>1</v>
      </c>
      <c r="H75">
        <f t="shared" si="20"/>
        <v>74</v>
      </c>
      <c r="I75">
        <f>IF(OR(F75=1,F75=6),IF(F75=1,1,-1),0)</f>
        <v>0</v>
      </c>
      <c r="J75">
        <f>IF(OR(F75=2,F75=6),IF(F75=2,1,-1),0)</f>
        <v>0</v>
      </c>
      <c r="K75">
        <f>IF(OR(F75=3,F75=6),IF(F75=3,1,-1),0)</f>
        <v>1</v>
      </c>
      <c r="L75">
        <f>IF(OR(F75=4,F75=6),IF(F75=4,1,-1),0)</f>
        <v>0</v>
      </c>
      <c r="M75">
        <f>IF(OR(F75=5,F75=6),IF(F75=5,1,-1),0)</f>
        <v>0</v>
      </c>
      <c r="N75">
        <f>IF(G75=0,1,-1)</f>
        <v>-1</v>
      </c>
      <c r="O75">
        <f t="shared" si="21"/>
        <v>0</v>
      </c>
      <c r="P75">
        <f t="shared" si="22"/>
        <v>0</v>
      </c>
      <c r="Q75">
        <f t="shared" si="23"/>
        <v>-1</v>
      </c>
      <c r="R75">
        <f t="shared" si="24"/>
        <v>0</v>
      </c>
      <c r="S75">
        <f t="shared" si="25"/>
        <v>0</v>
      </c>
      <c r="T75">
        <f t="shared" si="26"/>
        <v>27528.01658</v>
      </c>
      <c r="BL75">
        <f t="shared" si="27"/>
        <v>0</v>
      </c>
      <c r="BM75">
        <f t="shared" si="28"/>
        <v>0</v>
      </c>
      <c r="BN75">
        <f t="shared" si="29"/>
        <v>1</v>
      </c>
      <c r="BO75">
        <f t="shared" si="30"/>
        <v>0</v>
      </c>
      <c r="BP75">
        <f t="shared" si="31"/>
        <v>0</v>
      </c>
      <c r="BQ75">
        <f t="shared" si="32"/>
        <v>0</v>
      </c>
      <c r="BR75">
        <f t="shared" si="33"/>
        <v>0</v>
      </c>
      <c r="BS75">
        <f t="shared" si="34"/>
        <v>-1</v>
      </c>
      <c r="BT75">
        <f t="shared" si="35"/>
        <v>0</v>
      </c>
      <c r="BU75">
        <f t="shared" si="36"/>
        <v>0</v>
      </c>
      <c r="BV75">
        <f t="shared" si="37"/>
        <v>27528.01658</v>
      </c>
    </row>
    <row r="76" spans="1:74" x14ac:dyDescent="0.25">
      <c r="A76" t="s">
        <v>79</v>
      </c>
      <c r="B76">
        <v>75</v>
      </c>
      <c r="C76">
        <v>4798.3574589999998</v>
      </c>
      <c r="D76">
        <v>1</v>
      </c>
      <c r="E76">
        <v>5</v>
      </c>
      <c r="F76">
        <f t="shared" si="19"/>
        <v>1</v>
      </c>
      <c r="G76">
        <f>IF(OR(E76=4,E76=5,E76=6),0,1)</f>
        <v>0</v>
      </c>
      <c r="H76">
        <f t="shared" si="20"/>
        <v>75</v>
      </c>
      <c r="I76">
        <f>IF(OR(F76=1,F76=6),IF(F76=1,1,-1),0)</f>
        <v>1</v>
      </c>
      <c r="J76">
        <f>IF(OR(F76=2,F76=6),IF(F76=2,1,-1),0)</f>
        <v>0</v>
      </c>
      <c r="K76">
        <f>IF(OR(F76=3,F76=6),IF(F76=3,1,-1),0)</f>
        <v>0</v>
      </c>
      <c r="L76">
        <f>IF(OR(F76=4,F76=6),IF(F76=4,1,-1),0)</f>
        <v>0</v>
      </c>
      <c r="M76">
        <f>IF(OR(F76=5,F76=6),IF(F76=5,1,-1),0)</f>
        <v>0</v>
      </c>
      <c r="N76">
        <f>IF(G76=0,1,-1)</f>
        <v>1</v>
      </c>
      <c r="O76">
        <f t="shared" si="21"/>
        <v>1</v>
      </c>
      <c r="P76">
        <f t="shared" si="22"/>
        <v>0</v>
      </c>
      <c r="Q76">
        <f t="shared" si="23"/>
        <v>0</v>
      </c>
      <c r="R76">
        <f t="shared" si="24"/>
        <v>0</v>
      </c>
      <c r="S76">
        <f t="shared" si="25"/>
        <v>0</v>
      </c>
      <c r="T76">
        <f t="shared" si="26"/>
        <v>4798.3574589999998</v>
      </c>
      <c r="BL76">
        <f t="shared" si="27"/>
        <v>1</v>
      </c>
      <c r="BM76">
        <f t="shared" si="28"/>
        <v>0</v>
      </c>
      <c r="BN76">
        <f t="shared" si="29"/>
        <v>0</v>
      </c>
      <c r="BO76">
        <f t="shared" si="30"/>
        <v>0</v>
      </c>
      <c r="BP76">
        <f t="shared" si="31"/>
        <v>0</v>
      </c>
      <c r="BQ76">
        <f t="shared" si="32"/>
        <v>1</v>
      </c>
      <c r="BR76">
        <f t="shared" si="33"/>
        <v>0</v>
      </c>
      <c r="BS76">
        <f t="shared" si="34"/>
        <v>0</v>
      </c>
      <c r="BT76">
        <f t="shared" si="35"/>
        <v>0</v>
      </c>
      <c r="BU76">
        <f t="shared" si="36"/>
        <v>0</v>
      </c>
      <c r="BV76">
        <f t="shared" si="37"/>
        <v>4798.3574589999998</v>
      </c>
    </row>
    <row r="77" spans="1:74" x14ac:dyDescent="0.25">
      <c r="A77" t="s">
        <v>80</v>
      </c>
      <c r="B77">
        <v>76</v>
      </c>
      <c r="C77">
        <v>38046.744070000001</v>
      </c>
      <c r="D77">
        <v>5</v>
      </c>
      <c r="E77">
        <v>6</v>
      </c>
      <c r="F77">
        <f t="shared" si="19"/>
        <v>5</v>
      </c>
      <c r="G77">
        <f>IF(OR(E77=4,E77=5,E77=6),0,1)</f>
        <v>0</v>
      </c>
      <c r="H77">
        <f t="shared" si="20"/>
        <v>76</v>
      </c>
      <c r="I77">
        <f>IF(OR(F77=1,F77=6),IF(F77=1,1,-1),0)</f>
        <v>0</v>
      </c>
      <c r="J77">
        <f>IF(OR(F77=2,F77=6),IF(F77=2,1,-1),0)</f>
        <v>0</v>
      </c>
      <c r="K77">
        <f>IF(OR(F77=3,F77=6),IF(F77=3,1,-1),0)</f>
        <v>0</v>
      </c>
      <c r="L77">
        <f>IF(OR(F77=4,F77=6),IF(F77=4,1,-1),0)</f>
        <v>0</v>
      </c>
      <c r="M77">
        <f>IF(OR(F77=5,F77=6),IF(F77=5,1,-1),0)</f>
        <v>1</v>
      </c>
      <c r="N77">
        <f>IF(G77=0,1,-1)</f>
        <v>1</v>
      </c>
      <c r="O77">
        <f t="shared" si="21"/>
        <v>0</v>
      </c>
      <c r="P77">
        <f t="shared" si="22"/>
        <v>0</v>
      </c>
      <c r="Q77">
        <f t="shared" si="23"/>
        <v>0</v>
      </c>
      <c r="R77">
        <f t="shared" si="24"/>
        <v>0</v>
      </c>
      <c r="S77">
        <f t="shared" si="25"/>
        <v>1</v>
      </c>
      <c r="T77">
        <f t="shared" si="26"/>
        <v>38046.744070000001</v>
      </c>
      <c r="BL77">
        <f t="shared" si="27"/>
        <v>0</v>
      </c>
      <c r="BM77">
        <f t="shared" si="28"/>
        <v>0</v>
      </c>
      <c r="BN77">
        <f t="shared" si="29"/>
        <v>0</v>
      </c>
      <c r="BO77">
        <f t="shared" si="30"/>
        <v>0</v>
      </c>
      <c r="BP77">
        <f t="shared" si="31"/>
        <v>1</v>
      </c>
      <c r="BQ77">
        <f t="shared" si="32"/>
        <v>0</v>
      </c>
      <c r="BR77">
        <f t="shared" si="33"/>
        <v>0</v>
      </c>
      <c r="BS77">
        <f t="shared" si="34"/>
        <v>0</v>
      </c>
      <c r="BT77">
        <f t="shared" si="35"/>
        <v>0</v>
      </c>
      <c r="BU77">
        <f t="shared" si="36"/>
        <v>1</v>
      </c>
      <c r="BV77">
        <f t="shared" si="37"/>
        <v>38046.744070000001</v>
      </c>
    </row>
    <row r="78" spans="1:74" x14ac:dyDescent="0.25">
      <c r="A78" t="s">
        <v>81</v>
      </c>
      <c r="B78">
        <v>77</v>
      </c>
      <c r="C78">
        <v>4380.5346650000001</v>
      </c>
      <c r="D78">
        <v>5</v>
      </c>
      <c r="E78">
        <v>6</v>
      </c>
      <c r="F78">
        <f t="shared" si="19"/>
        <v>5</v>
      </c>
      <c r="G78">
        <f>IF(OR(E78=4,E78=5,E78=6),0,1)</f>
        <v>0</v>
      </c>
      <c r="H78">
        <f t="shared" si="20"/>
        <v>77</v>
      </c>
      <c r="I78">
        <f>IF(OR(F78=1,F78=6),IF(F78=1,1,-1),0)</f>
        <v>0</v>
      </c>
      <c r="J78">
        <f>IF(OR(F78=2,F78=6),IF(F78=2,1,-1),0)</f>
        <v>0</v>
      </c>
      <c r="K78">
        <f>IF(OR(F78=3,F78=6),IF(F78=3,1,-1),0)</f>
        <v>0</v>
      </c>
      <c r="L78">
        <f>IF(OR(F78=4,F78=6),IF(F78=4,1,-1),0)</f>
        <v>0</v>
      </c>
      <c r="M78">
        <f>IF(OR(F78=5,F78=6),IF(F78=5,1,-1),0)</f>
        <v>1</v>
      </c>
      <c r="N78">
        <f>IF(G78=0,1,-1)</f>
        <v>1</v>
      </c>
      <c r="O78">
        <f t="shared" si="21"/>
        <v>0</v>
      </c>
      <c r="P78">
        <f t="shared" si="22"/>
        <v>0</v>
      </c>
      <c r="Q78">
        <f t="shared" si="23"/>
        <v>0</v>
      </c>
      <c r="R78">
        <f t="shared" si="24"/>
        <v>0</v>
      </c>
      <c r="S78">
        <f t="shared" si="25"/>
        <v>1</v>
      </c>
      <c r="T78">
        <f t="shared" si="26"/>
        <v>4380.5346650000001</v>
      </c>
      <c r="BL78">
        <f t="shared" si="27"/>
        <v>0</v>
      </c>
      <c r="BM78">
        <f t="shared" si="28"/>
        <v>0</v>
      </c>
      <c r="BN78">
        <f t="shared" si="29"/>
        <v>0</v>
      </c>
      <c r="BO78">
        <f t="shared" si="30"/>
        <v>0</v>
      </c>
      <c r="BP78">
        <f t="shared" si="31"/>
        <v>1</v>
      </c>
      <c r="BQ78">
        <f t="shared" si="32"/>
        <v>0</v>
      </c>
      <c r="BR78">
        <f t="shared" si="33"/>
        <v>0</v>
      </c>
      <c r="BS78">
        <f t="shared" si="34"/>
        <v>0</v>
      </c>
      <c r="BT78">
        <f t="shared" si="35"/>
        <v>0</v>
      </c>
      <c r="BU78">
        <f t="shared" si="36"/>
        <v>1</v>
      </c>
      <c r="BV78">
        <f t="shared" si="37"/>
        <v>4380.5346650000001</v>
      </c>
    </row>
    <row r="79" spans="1:74" x14ac:dyDescent="0.25">
      <c r="A79" t="s">
        <v>82</v>
      </c>
      <c r="B79">
        <v>78</v>
      </c>
      <c r="C79">
        <v>6530.6796430000004</v>
      </c>
      <c r="D79">
        <v>5</v>
      </c>
      <c r="E79">
        <v>7</v>
      </c>
      <c r="F79">
        <f t="shared" si="19"/>
        <v>5</v>
      </c>
      <c r="G79">
        <f>IF(OR(E79=4,E79=5,E79=6),0,1)</f>
        <v>1</v>
      </c>
      <c r="H79">
        <f t="shared" si="20"/>
        <v>78</v>
      </c>
      <c r="I79">
        <f>IF(OR(F79=1,F79=6),IF(F79=1,1,-1),0)</f>
        <v>0</v>
      </c>
      <c r="J79">
        <f>IF(OR(F79=2,F79=6),IF(F79=2,1,-1),0)</f>
        <v>0</v>
      </c>
      <c r="K79">
        <f>IF(OR(F79=3,F79=6),IF(F79=3,1,-1),0)</f>
        <v>0</v>
      </c>
      <c r="L79">
        <f>IF(OR(F79=4,F79=6),IF(F79=4,1,-1),0)</f>
        <v>0</v>
      </c>
      <c r="M79">
        <f>IF(OR(F79=5,F79=6),IF(F79=5,1,-1),0)</f>
        <v>1</v>
      </c>
      <c r="N79">
        <f>IF(G79=0,1,-1)</f>
        <v>-1</v>
      </c>
      <c r="O79">
        <f t="shared" si="21"/>
        <v>0</v>
      </c>
      <c r="P79">
        <f t="shared" si="22"/>
        <v>0</v>
      </c>
      <c r="Q79">
        <f t="shared" si="23"/>
        <v>0</v>
      </c>
      <c r="R79">
        <f t="shared" si="24"/>
        <v>0</v>
      </c>
      <c r="S79">
        <f t="shared" si="25"/>
        <v>-1</v>
      </c>
      <c r="T79">
        <f t="shared" si="26"/>
        <v>6530.6796430000004</v>
      </c>
      <c r="BL79">
        <f t="shared" si="27"/>
        <v>0</v>
      </c>
      <c r="BM79">
        <f t="shared" si="28"/>
        <v>0</v>
      </c>
      <c r="BN79">
        <f t="shared" si="29"/>
        <v>0</v>
      </c>
      <c r="BO79">
        <f t="shared" si="30"/>
        <v>0</v>
      </c>
      <c r="BP79">
        <f t="shared" si="31"/>
        <v>1</v>
      </c>
      <c r="BQ79">
        <f t="shared" si="32"/>
        <v>0</v>
      </c>
      <c r="BR79">
        <f t="shared" si="33"/>
        <v>0</v>
      </c>
      <c r="BS79">
        <f t="shared" si="34"/>
        <v>0</v>
      </c>
      <c r="BT79">
        <f t="shared" si="35"/>
        <v>0</v>
      </c>
      <c r="BU79">
        <f t="shared" si="36"/>
        <v>-1</v>
      </c>
      <c r="BV79">
        <f t="shared" si="37"/>
        <v>6530.6796430000004</v>
      </c>
    </row>
    <row r="80" spans="1:74" x14ac:dyDescent="0.25">
      <c r="A80" t="s">
        <v>83</v>
      </c>
      <c r="B80">
        <v>79</v>
      </c>
      <c r="C80">
        <v>837.73855500000002</v>
      </c>
      <c r="D80">
        <v>4</v>
      </c>
      <c r="E80">
        <v>6</v>
      </c>
      <c r="F80">
        <f t="shared" si="19"/>
        <v>4</v>
      </c>
      <c r="G80">
        <f>IF(OR(E80=4,E80=5,E80=6),0,1)</f>
        <v>0</v>
      </c>
      <c r="H80">
        <f t="shared" si="20"/>
        <v>79</v>
      </c>
      <c r="I80">
        <f>IF(OR(F80=1,F80=6),IF(F80=1,1,-1),0)</f>
        <v>0</v>
      </c>
      <c r="J80">
        <f>IF(OR(F80=2,F80=6),IF(F80=2,1,-1),0)</f>
        <v>0</v>
      </c>
      <c r="K80">
        <f>IF(OR(F80=3,F80=6),IF(F80=3,1,-1),0)</f>
        <v>0</v>
      </c>
      <c r="L80">
        <f>IF(OR(F80=4,F80=6),IF(F80=4,1,-1),0)</f>
        <v>1</v>
      </c>
      <c r="M80">
        <f>IF(OR(F80=5,F80=6),IF(F80=5,1,-1),0)</f>
        <v>0</v>
      </c>
      <c r="N80">
        <f>IF(G80=0,1,-1)</f>
        <v>1</v>
      </c>
      <c r="O80">
        <f t="shared" si="21"/>
        <v>0</v>
      </c>
      <c r="P80">
        <f t="shared" si="22"/>
        <v>0</v>
      </c>
      <c r="Q80">
        <f t="shared" si="23"/>
        <v>0</v>
      </c>
      <c r="R80">
        <f t="shared" si="24"/>
        <v>1</v>
      </c>
      <c r="S80">
        <f t="shared" si="25"/>
        <v>0</v>
      </c>
      <c r="T80">
        <f t="shared" si="26"/>
        <v>837.73855500000002</v>
      </c>
      <c r="BL80">
        <f t="shared" si="27"/>
        <v>0</v>
      </c>
      <c r="BM80">
        <f t="shared" si="28"/>
        <v>0</v>
      </c>
      <c r="BN80">
        <f t="shared" si="29"/>
        <v>0</v>
      </c>
      <c r="BO80">
        <f t="shared" si="30"/>
        <v>1</v>
      </c>
      <c r="BP80">
        <f t="shared" si="31"/>
        <v>0</v>
      </c>
      <c r="BQ80">
        <f t="shared" si="32"/>
        <v>0</v>
      </c>
      <c r="BR80">
        <f t="shared" si="33"/>
        <v>0</v>
      </c>
      <c r="BS80">
        <f t="shared" si="34"/>
        <v>0</v>
      </c>
      <c r="BT80">
        <f t="shared" si="35"/>
        <v>1</v>
      </c>
      <c r="BU80">
        <f t="shared" si="36"/>
        <v>0</v>
      </c>
      <c r="BV80">
        <f t="shared" si="37"/>
        <v>837.73855500000002</v>
      </c>
    </row>
    <row r="81" spans="1:74" x14ac:dyDescent="0.25">
      <c r="A81" t="s">
        <v>84</v>
      </c>
      <c r="B81">
        <v>80</v>
      </c>
      <c r="C81">
        <v>2386.6633320000001</v>
      </c>
      <c r="D81">
        <v>6</v>
      </c>
      <c r="E81">
        <v>6</v>
      </c>
      <c r="F81">
        <f t="shared" si="19"/>
        <v>6</v>
      </c>
      <c r="G81">
        <f>IF(OR(E81=4,E81=5,E81=6),0,1)</f>
        <v>0</v>
      </c>
      <c r="H81">
        <f t="shared" si="20"/>
        <v>80</v>
      </c>
      <c r="I81">
        <f>IF(OR(F81=1,F81=6),IF(F81=1,1,-1),0)</f>
        <v>-1</v>
      </c>
      <c r="J81">
        <f>IF(OR(F81=2,F81=6),IF(F81=2,1,-1),0)</f>
        <v>-1</v>
      </c>
      <c r="K81">
        <f>IF(OR(F81=3,F81=6),IF(F81=3,1,-1),0)</f>
        <v>-1</v>
      </c>
      <c r="L81">
        <f>IF(OR(F81=4,F81=6),IF(F81=4,1,-1),0)</f>
        <v>-1</v>
      </c>
      <c r="M81">
        <f>IF(OR(F81=5,F81=6),IF(F81=5,1,-1),0)</f>
        <v>-1</v>
      </c>
      <c r="N81">
        <f>IF(G81=0,1,-1)</f>
        <v>1</v>
      </c>
      <c r="O81">
        <f t="shared" si="21"/>
        <v>-1</v>
      </c>
      <c r="P81">
        <f t="shared" si="22"/>
        <v>-1</v>
      </c>
      <c r="Q81">
        <f t="shared" si="23"/>
        <v>-1</v>
      </c>
      <c r="R81">
        <f t="shared" si="24"/>
        <v>-1</v>
      </c>
      <c r="S81">
        <f t="shared" si="25"/>
        <v>-1</v>
      </c>
      <c r="T81">
        <f t="shared" si="26"/>
        <v>2386.6633320000001</v>
      </c>
      <c r="BL81">
        <f t="shared" si="27"/>
        <v>-1</v>
      </c>
      <c r="BM81">
        <f t="shared" si="28"/>
        <v>-1</v>
      </c>
      <c r="BN81">
        <f t="shared" si="29"/>
        <v>-1</v>
      </c>
      <c r="BO81">
        <f t="shared" si="30"/>
        <v>-1</v>
      </c>
      <c r="BP81">
        <f t="shared" si="31"/>
        <v>-1</v>
      </c>
      <c r="BQ81">
        <f t="shared" si="32"/>
        <v>-1</v>
      </c>
      <c r="BR81">
        <f t="shared" si="33"/>
        <v>-1</v>
      </c>
      <c r="BS81">
        <f t="shared" si="34"/>
        <v>-1</v>
      </c>
      <c r="BT81">
        <f t="shared" si="35"/>
        <v>-1</v>
      </c>
      <c r="BU81">
        <f t="shared" si="36"/>
        <v>-1</v>
      </c>
      <c r="BV81">
        <f t="shared" si="37"/>
        <v>2386.6633320000001</v>
      </c>
    </row>
    <row r="82" spans="1:74" x14ac:dyDescent="0.25">
      <c r="A82" t="s">
        <v>85</v>
      </c>
      <c r="B82">
        <v>81</v>
      </c>
      <c r="C82">
        <v>21544.948199999999</v>
      </c>
      <c r="D82">
        <v>5</v>
      </c>
      <c r="E82">
        <v>6</v>
      </c>
      <c r="F82">
        <f t="shared" si="19"/>
        <v>5</v>
      </c>
      <c r="G82">
        <f>IF(OR(E82=4,E82=5,E82=6),0,1)</f>
        <v>0</v>
      </c>
      <c r="H82">
        <f t="shared" si="20"/>
        <v>81</v>
      </c>
      <c r="I82">
        <f>IF(OR(F82=1,F82=6),IF(F82=1,1,-1),0)</f>
        <v>0</v>
      </c>
      <c r="J82">
        <f>IF(OR(F82=2,F82=6),IF(F82=2,1,-1),0)</f>
        <v>0</v>
      </c>
      <c r="K82">
        <f>IF(OR(F82=3,F82=6),IF(F82=3,1,-1),0)</f>
        <v>0</v>
      </c>
      <c r="L82">
        <f>IF(OR(F82=4,F82=6),IF(F82=4,1,-1),0)</f>
        <v>0</v>
      </c>
      <c r="M82">
        <f>IF(OR(F82=5,F82=6),IF(F82=5,1,-1),0)</f>
        <v>1</v>
      </c>
      <c r="N82">
        <f>IF(G82=0,1,-1)</f>
        <v>1</v>
      </c>
      <c r="O82">
        <f t="shared" si="21"/>
        <v>0</v>
      </c>
      <c r="P82">
        <f t="shared" si="22"/>
        <v>0</v>
      </c>
      <c r="Q82">
        <f t="shared" si="23"/>
        <v>0</v>
      </c>
      <c r="R82">
        <f t="shared" si="24"/>
        <v>0</v>
      </c>
      <c r="S82">
        <f t="shared" si="25"/>
        <v>1</v>
      </c>
      <c r="T82">
        <f t="shared" si="26"/>
        <v>21544.948199999999</v>
      </c>
      <c r="BL82">
        <f t="shared" si="27"/>
        <v>0</v>
      </c>
      <c r="BM82">
        <f t="shared" si="28"/>
        <v>0</v>
      </c>
      <c r="BN82">
        <f t="shared" si="29"/>
        <v>0</v>
      </c>
      <c r="BO82">
        <f t="shared" si="30"/>
        <v>0</v>
      </c>
      <c r="BP82">
        <f t="shared" si="31"/>
        <v>1</v>
      </c>
      <c r="BQ82">
        <f t="shared" si="32"/>
        <v>0</v>
      </c>
      <c r="BR82">
        <f t="shared" si="33"/>
        <v>0</v>
      </c>
      <c r="BS82">
        <f t="shared" si="34"/>
        <v>0</v>
      </c>
      <c r="BT82">
        <f t="shared" si="35"/>
        <v>0</v>
      </c>
      <c r="BU82">
        <f t="shared" si="36"/>
        <v>1</v>
      </c>
      <c r="BV82">
        <f t="shared" si="37"/>
        <v>21544.948199999999</v>
      </c>
    </row>
    <row r="83" spans="1:74" x14ac:dyDescent="0.25">
      <c r="A83" t="s">
        <v>86</v>
      </c>
      <c r="B83">
        <v>82</v>
      </c>
      <c r="C83">
        <v>917.22483780000005</v>
      </c>
      <c r="D83">
        <v>5</v>
      </c>
      <c r="E83">
        <v>7</v>
      </c>
      <c r="F83">
        <f t="shared" si="19"/>
        <v>5</v>
      </c>
      <c r="G83">
        <f>IF(OR(E83=4,E83=5,E83=6),0,1)</f>
        <v>1</v>
      </c>
      <c r="H83">
        <f t="shared" si="20"/>
        <v>82</v>
      </c>
      <c r="I83">
        <f>IF(OR(F83=1,F83=6),IF(F83=1,1,-1),0)</f>
        <v>0</v>
      </c>
      <c r="J83">
        <f>IF(OR(F83=2,F83=6),IF(F83=2,1,-1),0)</f>
        <v>0</v>
      </c>
      <c r="K83">
        <f>IF(OR(F83=3,F83=6),IF(F83=3,1,-1),0)</f>
        <v>0</v>
      </c>
      <c r="L83">
        <f>IF(OR(F83=4,F83=6),IF(F83=4,1,-1),0)</f>
        <v>0</v>
      </c>
      <c r="M83">
        <f>IF(OR(F83=5,F83=6),IF(F83=5,1,-1),0)</f>
        <v>1</v>
      </c>
      <c r="N83">
        <f>IF(G83=0,1,-1)</f>
        <v>-1</v>
      </c>
      <c r="O83">
        <f t="shared" si="21"/>
        <v>0</v>
      </c>
      <c r="P83">
        <f t="shared" si="22"/>
        <v>0</v>
      </c>
      <c r="Q83">
        <f t="shared" si="23"/>
        <v>0</v>
      </c>
      <c r="R83">
        <f t="shared" si="24"/>
        <v>0</v>
      </c>
      <c r="S83">
        <f t="shared" si="25"/>
        <v>-1</v>
      </c>
      <c r="T83">
        <f t="shared" si="26"/>
        <v>917.22483780000005</v>
      </c>
      <c r="BL83">
        <f t="shared" si="27"/>
        <v>0</v>
      </c>
      <c r="BM83">
        <f t="shared" si="28"/>
        <v>0</v>
      </c>
      <c r="BN83">
        <f t="shared" si="29"/>
        <v>0</v>
      </c>
      <c r="BO83">
        <f t="shared" si="30"/>
        <v>0</v>
      </c>
      <c r="BP83">
        <f t="shared" si="31"/>
        <v>1</v>
      </c>
      <c r="BQ83">
        <f t="shared" si="32"/>
        <v>0</v>
      </c>
      <c r="BR83">
        <f t="shared" si="33"/>
        <v>0</v>
      </c>
      <c r="BS83">
        <f t="shared" si="34"/>
        <v>0</v>
      </c>
      <c r="BT83">
        <f t="shared" si="35"/>
        <v>0</v>
      </c>
      <c r="BU83">
        <f t="shared" si="36"/>
        <v>-1</v>
      </c>
      <c r="BV83">
        <f t="shared" si="37"/>
        <v>917.22483780000005</v>
      </c>
    </row>
    <row r="84" spans="1:74" x14ac:dyDescent="0.25">
      <c r="A84" t="s">
        <v>87</v>
      </c>
      <c r="B84">
        <v>83</v>
      </c>
      <c r="C84">
        <v>1017.302717</v>
      </c>
      <c r="D84">
        <v>5</v>
      </c>
      <c r="E84">
        <v>7</v>
      </c>
      <c r="F84">
        <f t="shared" si="19"/>
        <v>5</v>
      </c>
      <c r="G84">
        <f>IF(OR(E84=4,E84=5,E84=6),0,1)</f>
        <v>1</v>
      </c>
      <c r="H84">
        <f t="shared" si="20"/>
        <v>83</v>
      </c>
      <c r="I84">
        <f>IF(OR(F84=1,F84=6),IF(F84=1,1,-1),0)</f>
        <v>0</v>
      </c>
      <c r="J84">
        <f>IF(OR(F84=2,F84=6),IF(F84=2,1,-1),0)</f>
        <v>0</v>
      </c>
      <c r="K84">
        <f>IF(OR(F84=3,F84=6),IF(F84=3,1,-1),0)</f>
        <v>0</v>
      </c>
      <c r="L84">
        <f>IF(OR(F84=4,F84=6),IF(F84=4,1,-1),0)</f>
        <v>0</v>
      </c>
      <c r="M84">
        <f>IF(OR(F84=5,F84=6),IF(F84=5,1,-1),0)</f>
        <v>1</v>
      </c>
      <c r="N84">
        <f>IF(G84=0,1,-1)</f>
        <v>-1</v>
      </c>
      <c r="O84">
        <f t="shared" si="21"/>
        <v>0</v>
      </c>
      <c r="P84">
        <f t="shared" si="22"/>
        <v>0</v>
      </c>
      <c r="Q84">
        <f t="shared" si="23"/>
        <v>0</v>
      </c>
      <c r="R84">
        <f t="shared" si="24"/>
        <v>0</v>
      </c>
      <c r="S84">
        <f t="shared" si="25"/>
        <v>-1</v>
      </c>
      <c r="T84">
        <f t="shared" si="26"/>
        <v>1017.302717</v>
      </c>
      <c r="BL84">
        <f t="shared" si="27"/>
        <v>0</v>
      </c>
      <c r="BM84">
        <f t="shared" si="28"/>
        <v>0</v>
      </c>
      <c r="BN84">
        <f t="shared" si="29"/>
        <v>0</v>
      </c>
      <c r="BO84">
        <f t="shared" si="30"/>
        <v>0</v>
      </c>
      <c r="BP84">
        <f t="shared" si="31"/>
        <v>1</v>
      </c>
      <c r="BQ84">
        <f t="shared" si="32"/>
        <v>0</v>
      </c>
      <c r="BR84">
        <f t="shared" si="33"/>
        <v>0</v>
      </c>
      <c r="BS84">
        <f t="shared" si="34"/>
        <v>0</v>
      </c>
      <c r="BT84">
        <f t="shared" si="35"/>
        <v>0</v>
      </c>
      <c r="BU84">
        <f t="shared" si="36"/>
        <v>-1</v>
      </c>
      <c r="BV84">
        <f t="shared" si="37"/>
        <v>1017.302717</v>
      </c>
    </row>
    <row r="85" spans="1:74" x14ac:dyDescent="0.25">
      <c r="A85" t="s">
        <v>88</v>
      </c>
      <c r="B85">
        <v>84</v>
      </c>
      <c r="C85">
        <v>11679.08131</v>
      </c>
      <c r="D85">
        <v>3</v>
      </c>
      <c r="E85">
        <v>6</v>
      </c>
      <c r="F85">
        <f t="shared" si="19"/>
        <v>3</v>
      </c>
      <c r="G85">
        <f>IF(OR(E85=4,E85=5,E85=6),0,1)</f>
        <v>0</v>
      </c>
      <c r="H85">
        <f t="shared" si="20"/>
        <v>84</v>
      </c>
      <c r="I85">
        <f>IF(OR(F85=1,F85=6),IF(F85=1,1,-1),0)</f>
        <v>0</v>
      </c>
      <c r="J85">
        <f>IF(OR(F85=2,F85=6),IF(F85=2,1,-1),0)</f>
        <v>0</v>
      </c>
      <c r="K85">
        <f>IF(OR(F85=3,F85=6),IF(F85=3,1,-1),0)</f>
        <v>1</v>
      </c>
      <c r="L85">
        <f>IF(OR(F85=4,F85=6),IF(F85=4,1,-1),0)</f>
        <v>0</v>
      </c>
      <c r="M85">
        <f>IF(OR(F85=5,F85=6),IF(F85=5,1,-1),0)</f>
        <v>0</v>
      </c>
      <c r="N85">
        <f>IF(G85=0,1,-1)</f>
        <v>1</v>
      </c>
      <c r="O85">
        <f t="shared" si="21"/>
        <v>0</v>
      </c>
      <c r="P85">
        <f t="shared" si="22"/>
        <v>0</v>
      </c>
      <c r="Q85">
        <f t="shared" si="23"/>
        <v>1</v>
      </c>
      <c r="R85">
        <f t="shared" si="24"/>
        <v>0</v>
      </c>
      <c r="S85">
        <f t="shared" si="25"/>
        <v>0</v>
      </c>
      <c r="T85">
        <f t="shared" si="26"/>
        <v>11679.08131</v>
      </c>
      <c r="BL85">
        <f t="shared" si="27"/>
        <v>0</v>
      </c>
      <c r="BM85">
        <f t="shared" si="28"/>
        <v>0</v>
      </c>
      <c r="BN85">
        <f t="shared" si="29"/>
        <v>1</v>
      </c>
      <c r="BO85">
        <f t="shared" si="30"/>
        <v>0</v>
      </c>
      <c r="BP85">
        <f t="shared" si="31"/>
        <v>0</v>
      </c>
      <c r="BQ85">
        <f t="shared" si="32"/>
        <v>0</v>
      </c>
      <c r="BR85">
        <f t="shared" si="33"/>
        <v>0</v>
      </c>
      <c r="BS85">
        <f t="shared" si="34"/>
        <v>1</v>
      </c>
      <c r="BT85">
        <f t="shared" si="35"/>
        <v>0</v>
      </c>
      <c r="BU85">
        <f t="shared" si="36"/>
        <v>0</v>
      </c>
      <c r="BV85">
        <f t="shared" si="37"/>
        <v>11679.08131</v>
      </c>
    </row>
    <row r="86" spans="1:74" x14ac:dyDescent="0.25">
      <c r="A86" t="s">
        <v>89</v>
      </c>
      <c r="B86">
        <v>85</v>
      </c>
      <c r="C86">
        <v>8659.2302959999997</v>
      </c>
      <c r="D86">
        <v>5</v>
      </c>
      <c r="E86">
        <v>6</v>
      </c>
      <c r="F86">
        <f t="shared" si="19"/>
        <v>5</v>
      </c>
      <c r="G86">
        <f>IF(OR(E86=4,E86=5,E86=6),0,1)</f>
        <v>0</v>
      </c>
      <c r="H86">
        <f t="shared" si="20"/>
        <v>85</v>
      </c>
      <c r="I86">
        <f>IF(OR(F86=1,F86=6),IF(F86=1,1,-1),0)</f>
        <v>0</v>
      </c>
      <c r="J86">
        <f>IF(OR(F86=2,F86=6),IF(F86=2,1,-1),0)</f>
        <v>0</v>
      </c>
      <c r="K86">
        <f>IF(OR(F86=3,F86=6),IF(F86=3,1,-1),0)</f>
        <v>0</v>
      </c>
      <c r="L86">
        <f>IF(OR(F86=4,F86=6),IF(F86=4,1,-1),0)</f>
        <v>0</v>
      </c>
      <c r="M86">
        <f>IF(OR(F86=5,F86=6),IF(F86=5,1,-1),0)</f>
        <v>1</v>
      </c>
      <c r="N86">
        <f>IF(G86=0,1,-1)</f>
        <v>1</v>
      </c>
      <c r="O86">
        <f t="shared" si="21"/>
        <v>0</v>
      </c>
      <c r="P86">
        <f t="shared" si="22"/>
        <v>0</v>
      </c>
      <c r="Q86">
        <f t="shared" si="23"/>
        <v>0</v>
      </c>
      <c r="R86">
        <f t="shared" si="24"/>
        <v>0</v>
      </c>
      <c r="S86">
        <f t="shared" si="25"/>
        <v>1</v>
      </c>
      <c r="T86">
        <f t="shared" si="26"/>
        <v>8659.2302959999997</v>
      </c>
      <c r="BL86">
        <f t="shared" si="27"/>
        <v>0</v>
      </c>
      <c r="BM86">
        <f t="shared" si="28"/>
        <v>0</v>
      </c>
      <c r="BN86">
        <f t="shared" si="29"/>
        <v>0</v>
      </c>
      <c r="BO86">
        <f t="shared" si="30"/>
        <v>0</v>
      </c>
      <c r="BP86">
        <f t="shared" si="31"/>
        <v>1</v>
      </c>
      <c r="BQ86">
        <f t="shared" si="32"/>
        <v>0</v>
      </c>
      <c r="BR86">
        <f t="shared" si="33"/>
        <v>0</v>
      </c>
      <c r="BS86">
        <f t="shared" si="34"/>
        <v>0</v>
      </c>
      <c r="BT86">
        <f t="shared" si="35"/>
        <v>0</v>
      </c>
      <c r="BU86">
        <f t="shared" si="36"/>
        <v>1</v>
      </c>
      <c r="BV86">
        <f t="shared" si="37"/>
        <v>8659.2302959999997</v>
      </c>
    </row>
    <row r="87" spans="1:74" x14ac:dyDescent="0.25">
      <c r="A87" t="s">
        <v>90</v>
      </c>
      <c r="B87">
        <v>86</v>
      </c>
      <c r="C87">
        <v>1240.3618260000001</v>
      </c>
      <c r="D87">
        <v>4</v>
      </c>
      <c r="E87">
        <v>5</v>
      </c>
      <c r="F87">
        <f t="shared" si="19"/>
        <v>4</v>
      </c>
      <c r="G87">
        <f>IF(OR(E87=4,E87=5,E87=6),0,1)</f>
        <v>0</v>
      </c>
      <c r="H87">
        <f t="shared" si="20"/>
        <v>86</v>
      </c>
      <c r="I87">
        <f>IF(OR(F87=1,F87=6),IF(F87=1,1,-1),0)</f>
        <v>0</v>
      </c>
      <c r="J87">
        <f>IF(OR(F87=2,F87=6),IF(F87=2,1,-1),0)</f>
        <v>0</v>
      </c>
      <c r="K87">
        <f>IF(OR(F87=3,F87=6),IF(F87=3,1,-1),0)</f>
        <v>0</v>
      </c>
      <c r="L87">
        <f>IF(OR(F87=4,F87=6),IF(F87=4,1,-1),0)</f>
        <v>1</v>
      </c>
      <c r="M87">
        <f>IF(OR(F87=5,F87=6),IF(F87=5,1,-1),0)</f>
        <v>0</v>
      </c>
      <c r="N87">
        <f>IF(G87=0,1,-1)</f>
        <v>1</v>
      </c>
      <c r="O87">
        <f t="shared" si="21"/>
        <v>0</v>
      </c>
      <c r="P87">
        <f t="shared" si="22"/>
        <v>0</v>
      </c>
      <c r="Q87">
        <f t="shared" si="23"/>
        <v>0</v>
      </c>
      <c r="R87">
        <f t="shared" si="24"/>
        <v>1</v>
      </c>
      <c r="S87">
        <f t="shared" si="25"/>
        <v>0</v>
      </c>
      <c r="T87">
        <f t="shared" si="26"/>
        <v>1240.3618260000001</v>
      </c>
      <c r="BL87">
        <f t="shared" si="27"/>
        <v>0</v>
      </c>
      <c r="BM87">
        <f t="shared" si="28"/>
        <v>0</v>
      </c>
      <c r="BN87">
        <f t="shared" si="29"/>
        <v>0</v>
      </c>
      <c r="BO87">
        <f t="shared" si="30"/>
        <v>1</v>
      </c>
      <c r="BP87">
        <f t="shared" si="31"/>
        <v>0</v>
      </c>
      <c r="BQ87">
        <f t="shared" si="32"/>
        <v>0</v>
      </c>
      <c r="BR87">
        <f t="shared" si="33"/>
        <v>0</v>
      </c>
      <c r="BS87">
        <f t="shared" si="34"/>
        <v>0</v>
      </c>
      <c r="BT87">
        <f t="shared" si="35"/>
        <v>1</v>
      </c>
      <c r="BU87">
        <f t="shared" si="36"/>
        <v>0</v>
      </c>
      <c r="BV87">
        <f t="shared" si="37"/>
        <v>1240.3618260000001</v>
      </c>
    </row>
    <row r="88" spans="1:74" x14ac:dyDescent="0.25">
      <c r="A88" t="s">
        <v>91</v>
      </c>
      <c r="B88">
        <v>87</v>
      </c>
      <c r="C88">
        <v>235.23561720000001</v>
      </c>
      <c r="D88">
        <v>4</v>
      </c>
      <c r="E88">
        <v>6</v>
      </c>
      <c r="F88">
        <f t="shared" si="19"/>
        <v>4</v>
      </c>
      <c r="G88">
        <f>IF(OR(E88=4,E88=5,E88=6),0,1)</f>
        <v>0</v>
      </c>
      <c r="H88">
        <f t="shared" si="20"/>
        <v>87</v>
      </c>
      <c r="I88">
        <f>IF(OR(F88=1,F88=6),IF(F88=1,1,-1),0)</f>
        <v>0</v>
      </c>
      <c r="J88">
        <f>IF(OR(F88=2,F88=6),IF(F88=2,1,-1),0)</f>
        <v>0</v>
      </c>
      <c r="K88">
        <f>IF(OR(F88=3,F88=6),IF(F88=3,1,-1),0)</f>
        <v>0</v>
      </c>
      <c r="L88">
        <f>IF(OR(F88=4,F88=6),IF(F88=4,1,-1),0)</f>
        <v>1</v>
      </c>
      <c r="M88">
        <f>IF(OR(F88=5,F88=6),IF(F88=5,1,-1),0)</f>
        <v>0</v>
      </c>
      <c r="N88">
        <f>IF(G88=0,1,-1)</f>
        <v>1</v>
      </c>
      <c r="O88">
        <f t="shared" si="21"/>
        <v>0</v>
      </c>
      <c r="P88">
        <f t="shared" si="22"/>
        <v>0</v>
      </c>
      <c r="Q88">
        <f t="shared" si="23"/>
        <v>0</v>
      </c>
      <c r="R88">
        <f t="shared" si="24"/>
        <v>1</v>
      </c>
      <c r="S88">
        <f t="shared" si="25"/>
        <v>0</v>
      </c>
      <c r="T88">
        <f t="shared" si="26"/>
        <v>235.23561720000001</v>
      </c>
      <c r="BL88">
        <f t="shared" si="27"/>
        <v>0</v>
      </c>
      <c r="BM88">
        <f t="shared" si="28"/>
        <v>0</v>
      </c>
      <c r="BN88">
        <f t="shared" si="29"/>
        <v>0</v>
      </c>
      <c r="BO88">
        <f t="shared" si="30"/>
        <v>1</v>
      </c>
      <c r="BP88">
        <f t="shared" si="31"/>
        <v>0</v>
      </c>
      <c r="BQ88">
        <f t="shared" si="32"/>
        <v>0</v>
      </c>
      <c r="BR88">
        <f t="shared" si="33"/>
        <v>0</v>
      </c>
      <c r="BS88">
        <f t="shared" si="34"/>
        <v>0</v>
      </c>
      <c r="BT88">
        <f t="shared" si="35"/>
        <v>1</v>
      </c>
      <c r="BU88">
        <f t="shared" si="36"/>
        <v>0</v>
      </c>
      <c r="BV88">
        <f t="shared" si="37"/>
        <v>235.23561720000001</v>
      </c>
    </row>
    <row r="89" spans="1:74" x14ac:dyDescent="0.25">
      <c r="A89" t="s">
        <v>92</v>
      </c>
      <c r="B89">
        <v>88</v>
      </c>
      <c r="C89">
        <v>11986.524460000001</v>
      </c>
      <c r="D89">
        <v>3</v>
      </c>
      <c r="E89">
        <v>8</v>
      </c>
      <c r="F89">
        <f t="shared" si="19"/>
        <v>3</v>
      </c>
      <c r="G89">
        <f>IF(OR(E89=4,E89=5,E89=6),0,1)</f>
        <v>1</v>
      </c>
      <c r="H89">
        <f t="shared" si="20"/>
        <v>88</v>
      </c>
      <c r="I89">
        <f>IF(OR(F89=1,F89=6),IF(F89=1,1,-1),0)</f>
        <v>0</v>
      </c>
      <c r="J89">
        <f>IF(OR(F89=2,F89=6),IF(F89=2,1,-1),0)</f>
        <v>0</v>
      </c>
      <c r="K89">
        <f>IF(OR(F89=3,F89=6),IF(F89=3,1,-1),0)</f>
        <v>1</v>
      </c>
      <c r="L89">
        <f>IF(OR(F89=4,F89=6),IF(F89=4,1,-1),0)</f>
        <v>0</v>
      </c>
      <c r="M89">
        <f>IF(OR(F89=5,F89=6),IF(F89=5,1,-1),0)</f>
        <v>0</v>
      </c>
      <c r="N89">
        <f>IF(G89=0,1,-1)</f>
        <v>-1</v>
      </c>
      <c r="O89">
        <f t="shared" si="21"/>
        <v>0</v>
      </c>
      <c r="P89">
        <f t="shared" si="22"/>
        <v>0</v>
      </c>
      <c r="Q89">
        <f t="shared" si="23"/>
        <v>-1</v>
      </c>
      <c r="R89">
        <f t="shared" si="24"/>
        <v>0</v>
      </c>
      <c r="S89">
        <f t="shared" si="25"/>
        <v>0</v>
      </c>
      <c r="T89">
        <f t="shared" si="26"/>
        <v>11986.524460000001</v>
      </c>
      <c r="BL89">
        <f t="shared" si="27"/>
        <v>0</v>
      </c>
      <c r="BM89">
        <f t="shared" si="28"/>
        <v>0</v>
      </c>
      <c r="BN89">
        <f t="shared" si="29"/>
        <v>1</v>
      </c>
      <c r="BO89">
        <f t="shared" si="30"/>
        <v>0</v>
      </c>
      <c r="BP89">
        <f t="shared" si="31"/>
        <v>0</v>
      </c>
      <c r="BQ89">
        <f t="shared" si="32"/>
        <v>0</v>
      </c>
      <c r="BR89">
        <f t="shared" si="33"/>
        <v>0</v>
      </c>
      <c r="BS89">
        <f t="shared" si="34"/>
        <v>-1</v>
      </c>
      <c r="BT89">
        <f t="shared" si="35"/>
        <v>0</v>
      </c>
      <c r="BU89">
        <f t="shared" si="36"/>
        <v>0</v>
      </c>
      <c r="BV89">
        <f t="shared" si="37"/>
        <v>11986.524460000001</v>
      </c>
    </row>
    <row r="90" spans="1:74" x14ac:dyDescent="0.25">
      <c r="A90" t="s">
        <v>93</v>
      </c>
      <c r="B90">
        <v>89</v>
      </c>
      <c r="C90">
        <v>58690.610330000003</v>
      </c>
      <c r="D90">
        <v>3</v>
      </c>
      <c r="E90">
        <v>7</v>
      </c>
      <c r="F90">
        <f t="shared" si="19"/>
        <v>3</v>
      </c>
      <c r="G90">
        <f>IF(OR(E90=4,E90=5,E90=6),0,1)</f>
        <v>1</v>
      </c>
      <c r="H90">
        <f t="shared" si="20"/>
        <v>89</v>
      </c>
      <c r="I90">
        <f>IF(OR(F90=1,F90=6),IF(F90=1,1,-1),0)</f>
        <v>0</v>
      </c>
      <c r="J90">
        <f>IF(OR(F90=2,F90=6),IF(F90=2,1,-1),0)</f>
        <v>0</v>
      </c>
      <c r="K90">
        <f>IF(OR(F90=3,F90=6),IF(F90=3,1,-1),0)</f>
        <v>1</v>
      </c>
      <c r="L90">
        <f>IF(OR(F90=4,F90=6),IF(F90=4,1,-1),0)</f>
        <v>0</v>
      </c>
      <c r="M90">
        <f>IF(OR(F90=5,F90=6),IF(F90=5,1,-1),0)</f>
        <v>0</v>
      </c>
      <c r="N90">
        <f>IF(G90=0,1,-1)</f>
        <v>-1</v>
      </c>
      <c r="O90">
        <f t="shared" si="21"/>
        <v>0</v>
      </c>
      <c r="P90">
        <f t="shared" si="22"/>
        <v>0</v>
      </c>
      <c r="Q90">
        <f t="shared" si="23"/>
        <v>-1</v>
      </c>
      <c r="R90">
        <f t="shared" si="24"/>
        <v>0</v>
      </c>
      <c r="S90">
        <f t="shared" si="25"/>
        <v>0</v>
      </c>
      <c r="T90">
        <f t="shared" si="26"/>
        <v>58690.610330000003</v>
      </c>
      <c r="BL90">
        <f t="shared" si="27"/>
        <v>0</v>
      </c>
      <c r="BM90">
        <f t="shared" si="28"/>
        <v>0</v>
      </c>
      <c r="BN90">
        <f t="shared" si="29"/>
        <v>1</v>
      </c>
      <c r="BO90">
        <f t="shared" si="30"/>
        <v>0</v>
      </c>
      <c r="BP90">
        <f t="shared" si="31"/>
        <v>0</v>
      </c>
      <c r="BQ90">
        <f t="shared" si="32"/>
        <v>0</v>
      </c>
      <c r="BR90">
        <f t="shared" si="33"/>
        <v>0</v>
      </c>
      <c r="BS90">
        <f t="shared" si="34"/>
        <v>-1</v>
      </c>
      <c r="BT90">
        <f t="shared" si="35"/>
        <v>0</v>
      </c>
      <c r="BU90">
        <f t="shared" si="36"/>
        <v>0</v>
      </c>
      <c r="BV90">
        <f t="shared" si="37"/>
        <v>58690.610330000003</v>
      </c>
    </row>
    <row r="91" spans="1:74" x14ac:dyDescent="0.25">
      <c r="A91" t="s">
        <v>94</v>
      </c>
      <c r="B91">
        <v>90</v>
      </c>
      <c r="C91">
        <v>3757.2818200000002</v>
      </c>
      <c r="D91">
        <v>3</v>
      </c>
      <c r="E91">
        <v>8</v>
      </c>
      <c r="F91">
        <f t="shared" si="19"/>
        <v>3</v>
      </c>
      <c r="G91">
        <f>IF(OR(E91=4,E91=5,E91=6),0,1)</f>
        <v>1</v>
      </c>
      <c r="H91">
        <f t="shared" si="20"/>
        <v>90</v>
      </c>
      <c r="I91">
        <f>IF(OR(F91=1,F91=6),IF(F91=1,1,-1),0)</f>
        <v>0</v>
      </c>
      <c r="J91">
        <f>IF(OR(F91=2,F91=6),IF(F91=2,1,-1),0)</f>
        <v>0</v>
      </c>
      <c r="K91">
        <f>IF(OR(F91=3,F91=6),IF(F91=3,1,-1),0)</f>
        <v>1</v>
      </c>
      <c r="L91">
        <f>IF(OR(F91=4,F91=6),IF(F91=4,1,-1),0)</f>
        <v>0</v>
      </c>
      <c r="M91">
        <f>IF(OR(F91=5,F91=6),IF(F91=5,1,-1),0)</f>
        <v>0</v>
      </c>
      <c r="N91">
        <f>IF(G91=0,1,-1)</f>
        <v>-1</v>
      </c>
      <c r="O91">
        <f t="shared" si="21"/>
        <v>0</v>
      </c>
      <c r="P91">
        <f t="shared" si="22"/>
        <v>0</v>
      </c>
      <c r="Q91">
        <f t="shared" si="23"/>
        <v>-1</v>
      </c>
      <c r="R91">
        <f t="shared" si="24"/>
        <v>0</v>
      </c>
      <c r="S91">
        <f t="shared" si="25"/>
        <v>0</v>
      </c>
      <c r="T91">
        <f t="shared" si="26"/>
        <v>3757.2818200000002</v>
      </c>
      <c r="BL91">
        <f t="shared" si="27"/>
        <v>0</v>
      </c>
      <c r="BM91">
        <f t="shared" si="28"/>
        <v>0</v>
      </c>
      <c r="BN91">
        <f t="shared" si="29"/>
        <v>1</v>
      </c>
      <c r="BO91">
        <f t="shared" si="30"/>
        <v>0</v>
      </c>
      <c r="BP91">
        <f t="shared" si="31"/>
        <v>0</v>
      </c>
      <c r="BQ91">
        <f t="shared" si="32"/>
        <v>0</v>
      </c>
      <c r="BR91">
        <f t="shared" si="33"/>
        <v>0</v>
      </c>
      <c r="BS91">
        <f t="shared" si="34"/>
        <v>-1</v>
      </c>
      <c r="BT91">
        <f t="shared" si="35"/>
        <v>0</v>
      </c>
      <c r="BU91">
        <f t="shared" si="36"/>
        <v>0</v>
      </c>
      <c r="BV91">
        <f t="shared" si="37"/>
        <v>3757.2818200000002</v>
      </c>
    </row>
    <row r="92" spans="1:74" x14ac:dyDescent="0.25">
      <c r="A92" t="s">
        <v>95</v>
      </c>
      <c r="B92">
        <v>91</v>
      </c>
      <c r="C92">
        <v>374.63917679999997</v>
      </c>
      <c r="D92">
        <v>4</v>
      </c>
      <c r="E92">
        <v>7</v>
      </c>
      <c r="F92">
        <f t="shared" si="19"/>
        <v>4</v>
      </c>
      <c r="G92">
        <f>IF(OR(E92=4,E92=5,E92=6),0,1)</f>
        <v>1</v>
      </c>
      <c r="H92">
        <f t="shared" si="20"/>
        <v>91</v>
      </c>
      <c r="I92">
        <f>IF(OR(F92=1,F92=6),IF(F92=1,1,-1),0)</f>
        <v>0</v>
      </c>
      <c r="J92">
        <f>IF(OR(F92=2,F92=6),IF(F92=2,1,-1),0)</f>
        <v>0</v>
      </c>
      <c r="K92">
        <f>IF(OR(F92=3,F92=6),IF(F92=3,1,-1),0)</f>
        <v>0</v>
      </c>
      <c r="L92">
        <f>IF(OR(F92=4,F92=6),IF(F92=4,1,-1),0)</f>
        <v>1</v>
      </c>
      <c r="M92">
        <f>IF(OR(F92=5,F92=6),IF(F92=5,1,-1),0)</f>
        <v>0</v>
      </c>
      <c r="N92">
        <f>IF(G92=0,1,-1)</f>
        <v>-1</v>
      </c>
      <c r="O92">
        <f t="shared" si="21"/>
        <v>0</v>
      </c>
      <c r="P92">
        <f t="shared" si="22"/>
        <v>0</v>
      </c>
      <c r="Q92">
        <f t="shared" si="23"/>
        <v>0</v>
      </c>
      <c r="R92">
        <f t="shared" si="24"/>
        <v>-1</v>
      </c>
      <c r="S92">
        <f t="shared" si="25"/>
        <v>0</v>
      </c>
      <c r="T92">
        <f t="shared" si="26"/>
        <v>374.63917679999997</v>
      </c>
      <c r="BL92">
        <f t="shared" si="27"/>
        <v>0</v>
      </c>
      <c r="BM92">
        <f t="shared" si="28"/>
        <v>0</v>
      </c>
      <c r="BN92">
        <f t="shared" si="29"/>
        <v>0</v>
      </c>
      <c r="BO92">
        <f t="shared" si="30"/>
        <v>1</v>
      </c>
      <c r="BP92">
        <f t="shared" si="31"/>
        <v>0</v>
      </c>
      <c r="BQ92">
        <f t="shared" si="32"/>
        <v>0</v>
      </c>
      <c r="BR92">
        <f t="shared" si="33"/>
        <v>0</v>
      </c>
      <c r="BS92">
        <f t="shared" si="34"/>
        <v>0</v>
      </c>
      <c r="BT92">
        <f t="shared" si="35"/>
        <v>-1</v>
      </c>
      <c r="BU92">
        <f t="shared" si="36"/>
        <v>0</v>
      </c>
      <c r="BV92">
        <f t="shared" si="37"/>
        <v>374.63917679999997</v>
      </c>
    </row>
    <row r="93" spans="1:74" x14ac:dyDescent="0.25">
      <c r="A93" t="s">
        <v>96</v>
      </c>
      <c r="B93">
        <v>92</v>
      </c>
      <c r="C93">
        <v>216.84384510000001</v>
      </c>
      <c r="D93">
        <v>3</v>
      </c>
      <c r="E93">
        <v>6</v>
      </c>
      <c r="F93">
        <f t="shared" si="19"/>
        <v>3</v>
      </c>
      <c r="G93">
        <f>IF(OR(E93=4,E93=5,E93=6),0,1)</f>
        <v>0</v>
      </c>
      <c r="H93">
        <f t="shared" si="20"/>
        <v>92</v>
      </c>
      <c r="I93">
        <f>IF(OR(F93=1,F93=6),IF(F93=1,1,-1),0)</f>
        <v>0</v>
      </c>
      <c r="J93">
        <f>IF(OR(F93=2,F93=6),IF(F93=2,1,-1),0)</f>
        <v>0</v>
      </c>
      <c r="K93">
        <f>IF(OR(F93=3,F93=6),IF(F93=3,1,-1),0)</f>
        <v>1</v>
      </c>
      <c r="L93">
        <f>IF(OR(F93=4,F93=6),IF(F93=4,1,-1),0)</f>
        <v>0</v>
      </c>
      <c r="M93">
        <f>IF(OR(F93=5,F93=6),IF(F93=5,1,-1),0)</f>
        <v>0</v>
      </c>
      <c r="N93">
        <f>IF(G93=0,1,-1)</f>
        <v>1</v>
      </c>
      <c r="O93">
        <f t="shared" si="21"/>
        <v>0</v>
      </c>
      <c r="P93">
        <f t="shared" si="22"/>
        <v>0</v>
      </c>
      <c r="Q93">
        <f t="shared" si="23"/>
        <v>1</v>
      </c>
      <c r="R93">
        <f t="shared" si="24"/>
        <v>0</v>
      </c>
      <c r="S93">
        <f t="shared" si="25"/>
        <v>0</v>
      </c>
      <c r="T93">
        <f t="shared" si="26"/>
        <v>216.84384510000001</v>
      </c>
      <c r="BL93">
        <f t="shared" si="27"/>
        <v>0</v>
      </c>
      <c r="BM93">
        <f t="shared" si="28"/>
        <v>0</v>
      </c>
      <c r="BN93">
        <f t="shared" si="29"/>
        <v>1</v>
      </c>
      <c r="BO93">
        <f t="shared" si="30"/>
        <v>0</v>
      </c>
      <c r="BP93">
        <f t="shared" si="31"/>
        <v>0</v>
      </c>
      <c r="BQ93">
        <f t="shared" si="32"/>
        <v>0</v>
      </c>
      <c r="BR93">
        <f t="shared" si="33"/>
        <v>0</v>
      </c>
      <c r="BS93">
        <f t="shared" si="34"/>
        <v>1</v>
      </c>
      <c r="BT93">
        <f t="shared" si="35"/>
        <v>0</v>
      </c>
      <c r="BU93">
        <f t="shared" si="36"/>
        <v>0</v>
      </c>
      <c r="BV93">
        <f t="shared" si="37"/>
        <v>216.84384510000001</v>
      </c>
    </row>
    <row r="94" spans="1:74" x14ac:dyDescent="0.25">
      <c r="A94" t="s">
        <v>97</v>
      </c>
      <c r="B94">
        <v>93</v>
      </c>
      <c r="C94">
        <v>8026.7935600000001</v>
      </c>
      <c r="D94">
        <v>5</v>
      </c>
      <c r="E94">
        <v>7</v>
      </c>
      <c r="F94">
        <f t="shared" si="19"/>
        <v>5</v>
      </c>
      <c r="G94">
        <f>IF(OR(E94=4,E94=5,E94=6),0,1)</f>
        <v>1</v>
      </c>
      <c r="H94">
        <f t="shared" si="20"/>
        <v>93</v>
      </c>
      <c r="I94">
        <f>IF(OR(F94=1,F94=6),IF(F94=1,1,-1),0)</f>
        <v>0</v>
      </c>
      <c r="J94">
        <f>IF(OR(F94=2,F94=6),IF(F94=2,1,-1),0)</f>
        <v>0</v>
      </c>
      <c r="K94">
        <f>IF(OR(F94=3,F94=6),IF(F94=3,1,-1),0)</f>
        <v>0</v>
      </c>
      <c r="L94">
        <f>IF(OR(F94=4,F94=6),IF(F94=4,1,-1),0)</f>
        <v>0</v>
      </c>
      <c r="M94">
        <f>IF(OR(F94=5,F94=6),IF(F94=5,1,-1),0)</f>
        <v>1</v>
      </c>
      <c r="N94">
        <f>IF(G94=0,1,-1)</f>
        <v>-1</v>
      </c>
      <c r="O94">
        <f t="shared" si="21"/>
        <v>0</v>
      </c>
      <c r="P94">
        <f t="shared" si="22"/>
        <v>0</v>
      </c>
      <c r="Q94">
        <f t="shared" si="23"/>
        <v>0</v>
      </c>
      <c r="R94">
        <f t="shared" si="24"/>
        <v>0</v>
      </c>
      <c r="S94">
        <f t="shared" si="25"/>
        <v>-1</v>
      </c>
      <c r="T94">
        <f t="shared" si="26"/>
        <v>8026.7935600000001</v>
      </c>
      <c r="BL94">
        <f t="shared" si="27"/>
        <v>0</v>
      </c>
      <c r="BM94">
        <f t="shared" si="28"/>
        <v>0</v>
      </c>
      <c r="BN94">
        <f t="shared" si="29"/>
        <v>0</v>
      </c>
      <c r="BO94">
        <f t="shared" si="30"/>
        <v>0</v>
      </c>
      <c r="BP94">
        <f t="shared" si="31"/>
        <v>1</v>
      </c>
      <c r="BQ94">
        <f t="shared" si="32"/>
        <v>0</v>
      </c>
      <c r="BR94">
        <f t="shared" si="33"/>
        <v>0</v>
      </c>
      <c r="BS94">
        <f t="shared" si="34"/>
        <v>0</v>
      </c>
      <c r="BT94">
        <f t="shared" si="35"/>
        <v>0</v>
      </c>
      <c r="BU94">
        <f t="shared" si="36"/>
        <v>-1</v>
      </c>
      <c r="BV94">
        <f t="shared" si="37"/>
        <v>8026.7935600000001</v>
      </c>
    </row>
    <row r="95" spans="1:74" x14ac:dyDescent="0.25">
      <c r="A95" t="s">
        <v>98</v>
      </c>
      <c r="B95">
        <v>94</v>
      </c>
      <c r="C95">
        <v>4385.2449120000001</v>
      </c>
      <c r="D95">
        <v>5</v>
      </c>
      <c r="E95">
        <v>5</v>
      </c>
      <c r="F95">
        <f t="shared" si="19"/>
        <v>5</v>
      </c>
      <c r="G95">
        <f>IF(OR(E95=4,E95=5,E95=6),0,1)</f>
        <v>0</v>
      </c>
      <c r="H95">
        <f t="shared" si="20"/>
        <v>94</v>
      </c>
      <c r="I95">
        <f>IF(OR(F95=1,F95=6),IF(F95=1,1,-1),0)</f>
        <v>0</v>
      </c>
      <c r="J95">
        <f>IF(OR(F95=2,F95=6),IF(F95=2,1,-1),0)</f>
        <v>0</v>
      </c>
      <c r="K95">
        <f>IF(OR(F95=3,F95=6),IF(F95=3,1,-1),0)</f>
        <v>0</v>
      </c>
      <c r="L95">
        <f>IF(OR(F95=4,F95=6),IF(F95=4,1,-1),0)</f>
        <v>0</v>
      </c>
      <c r="M95">
        <f>IF(OR(F95=5,F95=6),IF(F95=5,1,-1),0)</f>
        <v>1</v>
      </c>
      <c r="N95">
        <f>IF(G95=0,1,-1)</f>
        <v>1</v>
      </c>
      <c r="O95">
        <f t="shared" si="21"/>
        <v>0</v>
      </c>
      <c r="P95">
        <f t="shared" si="22"/>
        <v>0</v>
      </c>
      <c r="Q95">
        <f t="shared" si="23"/>
        <v>0</v>
      </c>
      <c r="R95">
        <f t="shared" si="24"/>
        <v>0</v>
      </c>
      <c r="S95">
        <f t="shared" si="25"/>
        <v>1</v>
      </c>
      <c r="T95">
        <f t="shared" si="26"/>
        <v>4385.2449120000001</v>
      </c>
      <c r="BL95">
        <f t="shared" si="27"/>
        <v>0</v>
      </c>
      <c r="BM95">
        <f t="shared" si="28"/>
        <v>0</v>
      </c>
      <c r="BN95">
        <f t="shared" si="29"/>
        <v>0</v>
      </c>
      <c r="BO95">
        <f t="shared" si="30"/>
        <v>0</v>
      </c>
      <c r="BP95">
        <f t="shared" si="31"/>
        <v>1</v>
      </c>
      <c r="BQ95">
        <f t="shared" si="32"/>
        <v>0</v>
      </c>
      <c r="BR95">
        <f t="shared" si="33"/>
        <v>0</v>
      </c>
      <c r="BS95">
        <f t="shared" si="34"/>
        <v>0</v>
      </c>
      <c r="BT95">
        <f t="shared" si="35"/>
        <v>0</v>
      </c>
      <c r="BU95">
        <f t="shared" si="36"/>
        <v>1</v>
      </c>
      <c r="BV95">
        <f t="shared" si="37"/>
        <v>4385.2449120000001</v>
      </c>
    </row>
    <row r="96" spans="1:74" x14ac:dyDescent="0.25">
      <c r="A96" t="s">
        <v>99</v>
      </c>
      <c r="B96">
        <v>95</v>
      </c>
      <c r="C96">
        <v>572.41496770000003</v>
      </c>
      <c r="D96">
        <v>4</v>
      </c>
      <c r="E96">
        <v>6</v>
      </c>
      <c r="F96">
        <f t="shared" si="19"/>
        <v>4</v>
      </c>
      <c r="G96">
        <f>IF(OR(E96=4,E96=5,E96=6),0,1)</f>
        <v>0</v>
      </c>
      <c r="H96">
        <f t="shared" si="20"/>
        <v>95</v>
      </c>
      <c r="I96">
        <f>IF(OR(F96=1,F96=6),IF(F96=1,1,-1),0)</f>
        <v>0</v>
      </c>
      <c r="J96">
        <f>IF(OR(F96=2,F96=6),IF(F96=2,1,-1),0)</f>
        <v>0</v>
      </c>
      <c r="K96">
        <f>IF(OR(F96=3,F96=6),IF(F96=3,1,-1),0)</f>
        <v>0</v>
      </c>
      <c r="L96">
        <f>IF(OR(F96=4,F96=6),IF(F96=4,1,-1),0)</f>
        <v>1</v>
      </c>
      <c r="M96">
        <f>IF(OR(F96=5,F96=6),IF(F96=5,1,-1),0)</f>
        <v>0</v>
      </c>
      <c r="N96">
        <f>IF(G96=0,1,-1)</f>
        <v>1</v>
      </c>
      <c r="O96">
        <f t="shared" si="21"/>
        <v>0</v>
      </c>
      <c r="P96">
        <f t="shared" si="22"/>
        <v>0</v>
      </c>
      <c r="Q96">
        <f t="shared" si="23"/>
        <v>0</v>
      </c>
      <c r="R96">
        <f t="shared" si="24"/>
        <v>1</v>
      </c>
      <c r="S96">
        <f t="shared" si="25"/>
        <v>0</v>
      </c>
      <c r="T96">
        <f t="shared" si="26"/>
        <v>572.41496770000003</v>
      </c>
      <c r="BL96">
        <f t="shared" si="27"/>
        <v>0</v>
      </c>
      <c r="BM96">
        <f t="shared" si="28"/>
        <v>0</v>
      </c>
      <c r="BN96">
        <f t="shared" si="29"/>
        <v>0</v>
      </c>
      <c r="BO96">
        <f t="shared" si="30"/>
        <v>1</v>
      </c>
      <c r="BP96">
        <f t="shared" si="31"/>
        <v>0</v>
      </c>
      <c r="BQ96">
        <f t="shared" si="32"/>
        <v>0</v>
      </c>
      <c r="BR96">
        <f t="shared" si="33"/>
        <v>0</v>
      </c>
      <c r="BS96">
        <f t="shared" si="34"/>
        <v>0</v>
      </c>
      <c r="BT96">
        <f t="shared" si="35"/>
        <v>1</v>
      </c>
      <c r="BU96">
        <f t="shared" si="36"/>
        <v>0</v>
      </c>
      <c r="BV96">
        <f t="shared" si="37"/>
        <v>572.41496770000003</v>
      </c>
    </row>
    <row r="97" spans="1:74" x14ac:dyDescent="0.25">
      <c r="A97" t="s">
        <v>100</v>
      </c>
      <c r="B97">
        <v>96</v>
      </c>
      <c r="C97">
        <v>16578.29722</v>
      </c>
      <c r="D97">
        <v>3</v>
      </c>
      <c r="E97">
        <v>7</v>
      </c>
      <c r="F97">
        <f t="shared" si="19"/>
        <v>3</v>
      </c>
      <c r="G97">
        <f>IF(OR(E97=4,E97=5,E97=6),0,1)</f>
        <v>1</v>
      </c>
      <c r="H97">
        <f t="shared" si="20"/>
        <v>96</v>
      </c>
      <c r="I97">
        <f>IF(OR(F97=1,F97=6),IF(F97=1,1,-1),0)</f>
        <v>0</v>
      </c>
      <c r="J97">
        <f>IF(OR(F97=2,F97=6),IF(F97=2,1,-1),0)</f>
        <v>0</v>
      </c>
      <c r="K97">
        <f>IF(OR(F97=3,F97=6),IF(F97=3,1,-1),0)</f>
        <v>1</v>
      </c>
      <c r="L97">
        <f>IF(OR(F97=4,F97=6),IF(F97=4,1,-1),0)</f>
        <v>0</v>
      </c>
      <c r="M97">
        <f>IF(OR(F97=5,F97=6),IF(F97=5,1,-1),0)</f>
        <v>0</v>
      </c>
      <c r="N97">
        <f>IF(G97=0,1,-1)</f>
        <v>-1</v>
      </c>
      <c r="O97">
        <f t="shared" si="21"/>
        <v>0</v>
      </c>
      <c r="P97">
        <f t="shared" si="22"/>
        <v>0</v>
      </c>
      <c r="Q97">
        <f t="shared" si="23"/>
        <v>-1</v>
      </c>
      <c r="R97">
        <f t="shared" si="24"/>
        <v>0</v>
      </c>
      <c r="S97">
        <f t="shared" si="25"/>
        <v>0</v>
      </c>
      <c r="T97">
        <f t="shared" si="26"/>
        <v>16578.29722</v>
      </c>
      <c r="BL97">
        <f t="shared" si="27"/>
        <v>0</v>
      </c>
      <c r="BM97">
        <f t="shared" si="28"/>
        <v>0</v>
      </c>
      <c r="BN97">
        <f t="shared" si="29"/>
        <v>1</v>
      </c>
      <c r="BO97">
        <f t="shared" si="30"/>
        <v>0</v>
      </c>
      <c r="BP97">
        <f t="shared" si="31"/>
        <v>0</v>
      </c>
      <c r="BQ97">
        <f t="shared" si="32"/>
        <v>0</v>
      </c>
      <c r="BR97">
        <f t="shared" si="33"/>
        <v>0</v>
      </c>
      <c r="BS97">
        <f t="shared" si="34"/>
        <v>-1</v>
      </c>
      <c r="BT97">
        <f t="shared" si="35"/>
        <v>0</v>
      </c>
      <c r="BU97">
        <f t="shared" si="36"/>
        <v>0</v>
      </c>
      <c r="BV97">
        <f t="shared" si="37"/>
        <v>16578.29722</v>
      </c>
    </row>
    <row r="98" spans="1:74" x14ac:dyDescent="0.25">
      <c r="A98" t="s">
        <v>101</v>
      </c>
      <c r="B98">
        <v>97</v>
      </c>
      <c r="C98">
        <v>530.45480299999997</v>
      </c>
      <c r="D98">
        <v>4</v>
      </c>
      <c r="E98">
        <v>7</v>
      </c>
      <c r="F98">
        <f t="shared" si="19"/>
        <v>4</v>
      </c>
      <c r="G98">
        <f>IF(OR(E98=4,E98=5,E98=6),0,1)</f>
        <v>1</v>
      </c>
      <c r="H98">
        <f t="shared" si="20"/>
        <v>97</v>
      </c>
      <c r="I98">
        <f>IF(OR(F98=1,F98=6),IF(F98=1,1,-1),0)</f>
        <v>0</v>
      </c>
      <c r="J98">
        <f>IF(OR(F98=2,F98=6),IF(F98=2,1,-1),0)</f>
        <v>0</v>
      </c>
      <c r="K98">
        <f>IF(OR(F98=3,F98=6),IF(F98=3,1,-1),0)</f>
        <v>0</v>
      </c>
      <c r="L98">
        <f>IF(OR(F98=4,F98=6),IF(F98=4,1,-1),0)</f>
        <v>1</v>
      </c>
      <c r="M98">
        <f>IF(OR(F98=5,F98=6),IF(F98=5,1,-1),0)</f>
        <v>0</v>
      </c>
      <c r="N98">
        <f>IF(G98=0,1,-1)</f>
        <v>-1</v>
      </c>
      <c r="O98">
        <f t="shared" si="21"/>
        <v>0</v>
      </c>
      <c r="P98">
        <f t="shared" si="22"/>
        <v>0</v>
      </c>
      <c r="Q98">
        <f t="shared" si="23"/>
        <v>0</v>
      </c>
      <c r="R98">
        <f t="shared" si="24"/>
        <v>-1</v>
      </c>
      <c r="S98">
        <f t="shared" si="25"/>
        <v>0</v>
      </c>
      <c r="T98">
        <f t="shared" si="26"/>
        <v>530.45480299999997</v>
      </c>
      <c r="BL98">
        <f t="shared" si="27"/>
        <v>0</v>
      </c>
      <c r="BM98">
        <f t="shared" si="28"/>
        <v>0</v>
      </c>
      <c r="BN98">
        <f t="shared" si="29"/>
        <v>0</v>
      </c>
      <c r="BO98">
        <f t="shared" si="30"/>
        <v>1</v>
      </c>
      <c r="BP98">
        <f t="shared" si="31"/>
        <v>0</v>
      </c>
      <c r="BQ98">
        <f t="shared" si="32"/>
        <v>0</v>
      </c>
      <c r="BR98">
        <f t="shared" si="33"/>
        <v>0</v>
      </c>
      <c r="BS98">
        <f t="shared" si="34"/>
        <v>0</v>
      </c>
      <c r="BT98">
        <f t="shared" si="35"/>
        <v>-1</v>
      </c>
      <c r="BU98">
        <f t="shared" si="36"/>
        <v>0</v>
      </c>
      <c r="BV98">
        <f t="shared" si="37"/>
        <v>530.45480299999997</v>
      </c>
    </row>
    <row r="99" spans="1:74" x14ac:dyDescent="0.25">
      <c r="A99" t="s">
        <v>102</v>
      </c>
      <c r="B99">
        <v>98</v>
      </c>
      <c r="C99">
        <v>7845.6947680000003</v>
      </c>
      <c r="D99">
        <v>4</v>
      </c>
      <c r="E99">
        <v>7</v>
      </c>
      <c r="F99">
        <f t="shared" si="19"/>
        <v>4</v>
      </c>
      <c r="G99">
        <f>IF(OR(E99=4,E99=5,E99=6),0,1)</f>
        <v>1</v>
      </c>
      <c r="H99">
        <f t="shared" si="20"/>
        <v>98</v>
      </c>
      <c r="I99">
        <f>IF(OR(F99=1,F99=6),IF(F99=1,1,-1),0)</f>
        <v>0</v>
      </c>
      <c r="J99">
        <f>IF(OR(F99=2,F99=6),IF(F99=2,1,-1),0)</f>
        <v>0</v>
      </c>
      <c r="K99">
        <f>IF(OR(F99=3,F99=6),IF(F99=3,1,-1),0)</f>
        <v>0</v>
      </c>
      <c r="L99">
        <f>IF(OR(F99=4,F99=6),IF(F99=4,1,-1),0)</f>
        <v>1</v>
      </c>
      <c r="M99">
        <f>IF(OR(F99=5,F99=6),IF(F99=5,1,-1),0)</f>
        <v>0</v>
      </c>
      <c r="N99">
        <f>IF(G99=0,1,-1)</f>
        <v>-1</v>
      </c>
      <c r="O99">
        <f t="shared" si="21"/>
        <v>0</v>
      </c>
      <c r="P99">
        <f t="shared" si="22"/>
        <v>0</v>
      </c>
      <c r="Q99">
        <f t="shared" si="23"/>
        <v>0</v>
      </c>
      <c r="R99">
        <f t="shared" si="24"/>
        <v>-1</v>
      </c>
      <c r="S99">
        <f t="shared" si="25"/>
        <v>0</v>
      </c>
      <c r="T99">
        <f t="shared" si="26"/>
        <v>7845.6947680000003</v>
      </c>
      <c r="BL99">
        <f t="shared" si="27"/>
        <v>0</v>
      </c>
      <c r="BM99">
        <f t="shared" si="28"/>
        <v>0</v>
      </c>
      <c r="BN99">
        <f t="shared" si="29"/>
        <v>0</v>
      </c>
      <c r="BO99">
        <f t="shared" si="30"/>
        <v>1</v>
      </c>
      <c r="BP99">
        <f t="shared" si="31"/>
        <v>0</v>
      </c>
      <c r="BQ99">
        <f t="shared" si="32"/>
        <v>0</v>
      </c>
      <c r="BR99">
        <f t="shared" si="33"/>
        <v>0</v>
      </c>
      <c r="BS99">
        <f t="shared" si="34"/>
        <v>0</v>
      </c>
      <c r="BT99">
        <f t="shared" si="35"/>
        <v>-1</v>
      </c>
      <c r="BU99">
        <f t="shared" si="36"/>
        <v>0</v>
      </c>
      <c r="BV99">
        <f t="shared" si="37"/>
        <v>7845.6947680000003</v>
      </c>
    </row>
    <row r="100" spans="1:74" x14ac:dyDescent="0.25">
      <c r="A100" t="s">
        <v>103</v>
      </c>
      <c r="B100">
        <v>99</v>
      </c>
      <c r="C100">
        <v>8095.4882960000004</v>
      </c>
      <c r="D100">
        <v>1</v>
      </c>
      <c r="E100">
        <v>6</v>
      </c>
      <c r="F100">
        <f t="shared" si="19"/>
        <v>1</v>
      </c>
      <c r="G100">
        <f>IF(OR(E100=4,E100=5,E100=6),0,1)</f>
        <v>0</v>
      </c>
      <c r="H100">
        <f t="shared" si="20"/>
        <v>99</v>
      </c>
      <c r="I100">
        <f>IF(OR(F100=1,F100=6),IF(F100=1,1,-1),0)</f>
        <v>1</v>
      </c>
      <c r="J100">
        <f>IF(OR(F100=2,F100=6),IF(F100=2,1,-1),0)</f>
        <v>0</v>
      </c>
      <c r="K100">
        <f>IF(OR(F100=3,F100=6),IF(F100=3,1,-1),0)</f>
        <v>0</v>
      </c>
      <c r="L100">
        <f>IF(OR(F100=4,F100=6),IF(F100=4,1,-1),0)</f>
        <v>0</v>
      </c>
      <c r="M100">
        <f>IF(OR(F100=5,F100=6),IF(F100=5,1,-1),0)</f>
        <v>0</v>
      </c>
      <c r="N100">
        <f>IF(G100=0,1,-1)</f>
        <v>1</v>
      </c>
      <c r="O100">
        <f t="shared" si="21"/>
        <v>1</v>
      </c>
      <c r="P100">
        <f t="shared" si="22"/>
        <v>0</v>
      </c>
      <c r="Q100">
        <f t="shared" si="23"/>
        <v>0</v>
      </c>
      <c r="R100">
        <f t="shared" si="24"/>
        <v>0</v>
      </c>
      <c r="S100">
        <f t="shared" si="25"/>
        <v>0</v>
      </c>
      <c r="T100">
        <f t="shared" si="26"/>
        <v>8095.4882960000004</v>
      </c>
      <c r="BL100">
        <f t="shared" si="27"/>
        <v>1</v>
      </c>
      <c r="BM100">
        <f t="shared" si="28"/>
        <v>0</v>
      </c>
      <c r="BN100">
        <f t="shared" si="29"/>
        <v>0</v>
      </c>
      <c r="BO100">
        <f t="shared" si="30"/>
        <v>0</v>
      </c>
      <c r="BP100">
        <f t="shared" si="31"/>
        <v>0</v>
      </c>
      <c r="BQ100">
        <f t="shared" si="32"/>
        <v>1</v>
      </c>
      <c r="BR100">
        <f t="shared" si="33"/>
        <v>0</v>
      </c>
      <c r="BS100">
        <f t="shared" si="34"/>
        <v>0</v>
      </c>
      <c r="BT100">
        <f t="shared" si="35"/>
        <v>0</v>
      </c>
      <c r="BU100">
        <f t="shared" si="36"/>
        <v>0</v>
      </c>
      <c r="BV100">
        <f t="shared" si="37"/>
        <v>8095.4882960000004</v>
      </c>
    </row>
    <row r="101" spans="1:74" x14ac:dyDescent="0.25">
      <c r="A101" t="s">
        <v>104</v>
      </c>
      <c r="B101">
        <v>100</v>
      </c>
      <c r="C101">
        <v>2989.5468689999998</v>
      </c>
      <c r="D101">
        <v>6</v>
      </c>
      <c r="E101">
        <v>6</v>
      </c>
      <c r="F101">
        <f t="shared" si="19"/>
        <v>6</v>
      </c>
      <c r="G101">
        <f>IF(OR(E101=4,E101=5,E101=6),0,1)</f>
        <v>0</v>
      </c>
      <c r="H101">
        <f t="shared" si="20"/>
        <v>100</v>
      </c>
      <c r="I101">
        <f>IF(OR(F101=1,F101=6),IF(F101=1,1,-1),0)</f>
        <v>-1</v>
      </c>
      <c r="J101">
        <f>IF(OR(F101=2,F101=6),IF(F101=2,1,-1),0)</f>
        <v>-1</v>
      </c>
      <c r="K101">
        <f>IF(OR(F101=3,F101=6),IF(F101=3,1,-1),0)</f>
        <v>-1</v>
      </c>
      <c r="L101">
        <f>IF(OR(F101=4,F101=6),IF(F101=4,1,-1),0)</f>
        <v>-1</v>
      </c>
      <c r="M101">
        <f>IF(OR(F101=5,F101=6),IF(F101=5,1,-1),0)</f>
        <v>-1</v>
      </c>
      <c r="N101">
        <f>IF(G101=0,1,-1)</f>
        <v>1</v>
      </c>
      <c r="O101">
        <f t="shared" si="21"/>
        <v>-1</v>
      </c>
      <c r="P101">
        <f t="shared" si="22"/>
        <v>-1</v>
      </c>
      <c r="Q101">
        <f t="shared" si="23"/>
        <v>-1</v>
      </c>
      <c r="R101">
        <f t="shared" si="24"/>
        <v>-1</v>
      </c>
      <c r="S101">
        <f t="shared" si="25"/>
        <v>-1</v>
      </c>
      <c r="T101">
        <f t="shared" si="26"/>
        <v>2989.5468689999998</v>
      </c>
      <c r="BL101">
        <f t="shared" si="27"/>
        <v>-1</v>
      </c>
      <c r="BM101">
        <f t="shared" si="28"/>
        <v>-1</v>
      </c>
      <c r="BN101">
        <f t="shared" si="29"/>
        <v>-1</v>
      </c>
      <c r="BO101">
        <f t="shared" si="30"/>
        <v>-1</v>
      </c>
      <c r="BP101">
        <f t="shared" si="31"/>
        <v>-1</v>
      </c>
      <c r="BQ101">
        <f t="shared" si="32"/>
        <v>-1</v>
      </c>
      <c r="BR101">
        <f t="shared" si="33"/>
        <v>-1</v>
      </c>
      <c r="BS101">
        <f t="shared" si="34"/>
        <v>-1</v>
      </c>
      <c r="BT101">
        <f t="shared" si="35"/>
        <v>-1</v>
      </c>
      <c r="BU101">
        <f t="shared" si="36"/>
        <v>-1</v>
      </c>
      <c r="BV101">
        <f t="shared" si="37"/>
        <v>2989.5468689999998</v>
      </c>
    </row>
    <row r="102" spans="1:74" x14ac:dyDescent="0.25">
      <c r="A102" t="s">
        <v>105</v>
      </c>
      <c r="B102">
        <v>101</v>
      </c>
      <c r="C102">
        <v>2082.333995</v>
      </c>
      <c r="D102">
        <v>3</v>
      </c>
      <c r="E102">
        <v>7</v>
      </c>
      <c r="F102">
        <f t="shared" si="19"/>
        <v>3</v>
      </c>
      <c r="G102">
        <f>IF(OR(E102=4,E102=5,E102=6),0,1)</f>
        <v>1</v>
      </c>
      <c r="H102">
        <f t="shared" si="20"/>
        <v>101</v>
      </c>
      <c r="I102">
        <f>IF(OR(F102=1,F102=6),IF(F102=1,1,-1),0)</f>
        <v>0</v>
      </c>
      <c r="J102">
        <f>IF(OR(F102=2,F102=6),IF(F102=2,1,-1),0)</f>
        <v>0</v>
      </c>
      <c r="K102">
        <f>IF(OR(F102=3,F102=6),IF(F102=3,1,-1),0)</f>
        <v>1</v>
      </c>
      <c r="L102">
        <f>IF(OR(F102=4,F102=6),IF(F102=4,1,-1),0)</f>
        <v>0</v>
      </c>
      <c r="M102">
        <f>IF(OR(F102=5,F102=6),IF(F102=5,1,-1),0)</f>
        <v>0</v>
      </c>
      <c r="N102">
        <f>IF(G102=0,1,-1)</f>
        <v>-1</v>
      </c>
      <c r="O102">
        <f t="shared" si="21"/>
        <v>0</v>
      </c>
      <c r="P102">
        <f t="shared" si="22"/>
        <v>0</v>
      </c>
      <c r="Q102">
        <f t="shared" si="23"/>
        <v>-1</v>
      </c>
      <c r="R102">
        <f t="shared" si="24"/>
        <v>0</v>
      </c>
      <c r="S102">
        <f t="shared" si="25"/>
        <v>0</v>
      </c>
      <c r="T102">
        <f t="shared" si="26"/>
        <v>2082.333995</v>
      </c>
      <c r="BL102">
        <f t="shared" si="27"/>
        <v>0</v>
      </c>
      <c r="BM102">
        <f t="shared" si="28"/>
        <v>0</v>
      </c>
      <c r="BN102">
        <f t="shared" si="29"/>
        <v>1</v>
      </c>
      <c r="BO102">
        <f t="shared" si="30"/>
        <v>0</v>
      </c>
      <c r="BP102">
        <f t="shared" si="31"/>
        <v>0</v>
      </c>
      <c r="BQ102">
        <f t="shared" si="32"/>
        <v>0</v>
      </c>
      <c r="BR102">
        <f t="shared" si="33"/>
        <v>0</v>
      </c>
      <c r="BS102">
        <f t="shared" si="34"/>
        <v>-1</v>
      </c>
      <c r="BT102">
        <f t="shared" si="35"/>
        <v>0</v>
      </c>
      <c r="BU102">
        <f t="shared" si="36"/>
        <v>0</v>
      </c>
      <c r="BV102">
        <f t="shared" si="37"/>
        <v>2082.333995</v>
      </c>
    </row>
    <row r="103" spans="1:74" x14ac:dyDescent="0.25">
      <c r="A103" t="s">
        <v>106</v>
      </c>
      <c r="B103">
        <v>102</v>
      </c>
      <c r="C103">
        <v>2498.6912889999999</v>
      </c>
      <c r="D103">
        <v>5</v>
      </c>
      <c r="E103">
        <v>6</v>
      </c>
      <c r="F103">
        <f t="shared" si="19"/>
        <v>5</v>
      </c>
      <c r="G103">
        <f>IF(OR(E103=4,E103=5,E103=6),0,1)</f>
        <v>0</v>
      </c>
      <c r="H103">
        <f t="shared" si="20"/>
        <v>102</v>
      </c>
      <c r="I103">
        <f>IF(OR(F103=1,F103=6),IF(F103=1,1,-1),0)</f>
        <v>0</v>
      </c>
      <c r="J103">
        <f>IF(OR(F103=2,F103=6),IF(F103=2,1,-1),0)</f>
        <v>0</v>
      </c>
      <c r="K103">
        <f>IF(OR(F103=3,F103=6),IF(F103=3,1,-1),0)</f>
        <v>0</v>
      </c>
      <c r="L103">
        <f>IF(OR(F103=4,F103=6),IF(F103=4,1,-1),0)</f>
        <v>0</v>
      </c>
      <c r="M103">
        <f>IF(OR(F103=5,F103=6),IF(F103=5,1,-1),0)</f>
        <v>1</v>
      </c>
      <c r="N103">
        <f>IF(G103=0,1,-1)</f>
        <v>1</v>
      </c>
      <c r="O103">
        <f t="shared" si="21"/>
        <v>0</v>
      </c>
      <c r="P103">
        <f t="shared" si="22"/>
        <v>0</v>
      </c>
      <c r="Q103">
        <f t="shared" si="23"/>
        <v>0</v>
      </c>
      <c r="R103">
        <f t="shared" si="24"/>
        <v>0</v>
      </c>
      <c r="S103">
        <f t="shared" si="25"/>
        <v>1</v>
      </c>
      <c r="T103">
        <f t="shared" si="26"/>
        <v>2498.6912889999999</v>
      </c>
      <c r="BL103">
        <f t="shared" si="27"/>
        <v>0</v>
      </c>
      <c r="BM103">
        <f t="shared" si="28"/>
        <v>0</v>
      </c>
      <c r="BN103">
        <f t="shared" si="29"/>
        <v>0</v>
      </c>
      <c r="BO103">
        <f t="shared" si="30"/>
        <v>0</v>
      </c>
      <c r="BP103">
        <f t="shared" si="31"/>
        <v>1</v>
      </c>
      <c r="BQ103">
        <f t="shared" si="32"/>
        <v>0</v>
      </c>
      <c r="BR103">
        <f t="shared" si="33"/>
        <v>0</v>
      </c>
      <c r="BS103">
        <f t="shared" si="34"/>
        <v>0</v>
      </c>
      <c r="BT103">
        <f t="shared" si="35"/>
        <v>0</v>
      </c>
      <c r="BU103">
        <f t="shared" si="36"/>
        <v>1</v>
      </c>
      <c r="BV103">
        <f t="shared" si="37"/>
        <v>2498.6912889999999</v>
      </c>
    </row>
    <row r="104" spans="1:74" x14ac:dyDescent="0.25">
      <c r="A104" t="s">
        <v>107</v>
      </c>
      <c r="B104">
        <v>103</v>
      </c>
      <c r="C104">
        <v>2454.4560390000001</v>
      </c>
      <c r="D104">
        <v>4</v>
      </c>
      <c r="E104">
        <v>6</v>
      </c>
      <c r="F104">
        <f t="shared" si="19"/>
        <v>4</v>
      </c>
      <c r="G104">
        <f>IF(OR(E104=4,E104=5,E104=6),0,1)</f>
        <v>0</v>
      </c>
      <c r="H104">
        <f t="shared" si="20"/>
        <v>103</v>
      </c>
      <c r="I104">
        <f>IF(OR(F104=1,F104=6),IF(F104=1,1,-1),0)</f>
        <v>0</v>
      </c>
      <c r="J104">
        <f>IF(OR(F104=2,F104=6),IF(F104=2,1,-1),0)</f>
        <v>0</v>
      </c>
      <c r="K104">
        <f>IF(OR(F104=3,F104=6),IF(F104=3,1,-1),0)</f>
        <v>0</v>
      </c>
      <c r="L104">
        <f>IF(OR(F104=4,F104=6),IF(F104=4,1,-1),0)</f>
        <v>1</v>
      </c>
      <c r="M104">
        <f>IF(OR(F104=5,F104=6),IF(F104=5,1,-1),0)</f>
        <v>0</v>
      </c>
      <c r="N104">
        <f>IF(G104=0,1,-1)</f>
        <v>1</v>
      </c>
      <c r="O104">
        <f t="shared" si="21"/>
        <v>0</v>
      </c>
      <c r="P104">
        <f t="shared" si="22"/>
        <v>0</v>
      </c>
      <c r="Q104">
        <f t="shared" si="23"/>
        <v>0</v>
      </c>
      <c r="R104">
        <f t="shared" si="24"/>
        <v>1</v>
      </c>
      <c r="S104">
        <f t="shared" si="25"/>
        <v>0</v>
      </c>
      <c r="T104">
        <f t="shared" si="26"/>
        <v>2454.4560390000001</v>
      </c>
      <c r="BL104">
        <f t="shared" si="27"/>
        <v>0</v>
      </c>
      <c r="BM104">
        <f t="shared" si="28"/>
        <v>0</v>
      </c>
      <c r="BN104">
        <f t="shared" si="29"/>
        <v>0</v>
      </c>
      <c r="BO104">
        <f t="shared" si="30"/>
        <v>1</v>
      </c>
      <c r="BP104">
        <f t="shared" si="31"/>
        <v>0</v>
      </c>
      <c r="BQ104">
        <f t="shared" si="32"/>
        <v>0</v>
      </c>
      <c r="BR104">
        <f t="shared" si="33"/>
        <v>0</v>
      </c>
      <c r="BS104">
        <f t="shared" si="34"/>
        <v>0</v>
      </c>
      <c r="BT104">
        <f t="shared" si="35"/>
        <v>1</v>
      </c>
      <c r="BU104">
        <f t="shared" si="36"/>
        <v>0</v>
      </c>
      <c r="BV104">
        <f t="shared" si="37"/>
        <v>2454.4560390000001</v>
      </c>
    </row>
    <row r="105" spans="1:74" x14ac:dyDescent="0.25">
      <c r="A105" t="s">
        <v>108</v>
      </c>
      <c r="B105">
        <v>104</v>
      </c>
      <c r="C105">
        <v>501.10621980000002</v>
      </c>
      <c r="D105">
        <v>4</v>
      </c>
      <c r="E105">
        <v>5</v>
      </c>
      <c r="F105">
        <f t="shared" si="19"/>
        <v>4</v>
      </c>
      <c r="G105">
        <f>IF(OR(E105=4,E105=5,E105=6),0,1)</f>
        <v>0</v>
      </c>
      <c r="H105">
        <f t="shared" si="20"/>
        <v>104</v>
      </c>
      <c r="I105">
        <f>IF(OR(F105=1,F105=6),IF(F105=1,1,-1),0)</f>
        <v>0</v>
      </c>
      <c r="J105">
        <f>IF(OR(F105=2,F105=6),IF(F105=2,1,-1),0)</f>
        <v>0</v>
      </c>
      <c r="K105">
        <f>IF(OR(F105=3,F105=6),IF(F105=3,1,-1),0)</f>
        <v>0</v>
      </c>
      <c r="L105">
        <f>IF(OR(F105=4,F105=6),IF(F105=4,1,-1),0)</f>
        <v>1</v>
      </c>
      <c r="M105">
        <f>IF(OR(F105=5,F105=6),IF(F105=5,1,-1),0)</f>
        <v>0</v>
      </c>
      <c r="N105">
        <f>IF(G105=0,1,-1)</f>
        <v>1</v>
      </c>
      <c r="O105">
        <f t="shared" si="21"/>
        <v>0</v>
      </c>
      <c r="P105">
        <f t="shared" si="22"/>
        <v>0</v>
      </c>
      <c r="Q105">
        <f t="shared" si="23"/>
        <v>0</v>
      </c>
      <c r="R105">
        <f t="shared" si="24"/>
        <v>1</v>
      </c>
      <c r="S105">
        <f t="shared" si="25"/>
        <v>0</v>
      </c>
      <c r="T105">
        <f t="shared" si="26"/>
        <v>501.10621980000002</v>
      </c>
      <c r="BL105">
        <f t="shared" si="27"/>
        <v>0</v>
      </c>
      <c r="BM105">
        <f t="shared" si="28"/>
        <v>0</v>
      </c>
      <c r="BN105">
        <f t="shared" si="29"/>
        <v>0</v>
      </c>
      <c r="BO105">
        <f t="shared" si="30"/>
        <v>1</v>
      </c>
      <c r="BP105">
        <f t="shared" si="31"/>
        <v>0</v>
      </c>
      <c r="BQ105">
        <f t="shared" si="32"/>
        <v>0</v>
      </c>
      <c r="BR105">
        <f t="shared" si="33"/>
        <v>0</v>
      </c>
      <c r="BS105">
        <f t="shared" si="34"/>
        <v>0</v>
      </c>
      <c r="BT105">
        <f t="shared" si="35"/>
        <v>1</v>
      </c>
      <c r="BU105">
        <f t="shared" si="36"/>
        <v>0</v>
      </c>
      <c r="BV105">
        <f t="shared" si="37"/>
        <v>501.10621980000002</v>
      </c>
    </row>
    <row r="106" spans="1:74" x14ac:dyDescent="0.25">
      <c r="A106" t="s">
        <v>109</v>
      </c>
      <c r="B106">
        <v>105</v>
      </c>
      <c r="C106">
        <v>4971.109152</v>
      </c>
      <c r="D106">
        <v>4</v>
      </c>
      <c r="E106">
        <v>5</v>
      </c>
      <c r="F106">
        <f t="shared" si="19"/>
        <v>4</v>
      </c>
      <c r="G106">
        <f>IF(OR(E106=4,E106=5,E106=6),0,1)</f>
        <v>0</v>
      </c>
      <c r="H106">
        <f t="shared" si="20"/>
        <v>105</v>
      </c>
      <c r="I106">
        <f>IF(OR(F106=1,F106=6),IF(F106=1,1,-1),0)</f>
        <v>0</v>
      </c>
      <c r="J106">
        <f>IF(OR(F106=2,F106=6),IF(F106=2,1,-1),0)</f>
        <v>0</v>
      </c>
      <c r="K106">
        <f>IF(OR(F106=3,F106=6),IF(F106=3,1,-1),0)</f>
        <v>0</v>
      </c>
      <c r="L106">
        <f>IF(OR(F106=4,F106=6),IF(F106=4,1,-1),0)</f>
        <v>1</v>
      </c>
      <c r="M106">
        <f>IF(OR(F106=5,F106=6),IF(F106=5,1,-1),0)</f>
        <v>0</v>
      </c>
      <c r="N106">
        <f>IF(G106=0,1,-1)</f>
        <v>1</v>
      </c>
      <c r="O106">
        <f t="shared" si="21"/>
        <v>0</v>
      </c>
      <c r="P106">
        <f t="shared" si="22"/>
        <v>0</v>
      </c>
      <c r="Q106">
        <f t="shared" si="23"/>
        <v>0</v>
      </c>
      <c r="R106">
        <f t="shared" si="24"/>
        <v>1</v>
      </c>
      <c r="S106">
        <f t="shared" si="25"/>
        <v>0</v>
      </c>
      <c r="T106">
        <f t="shared" si="26"/>
        <v>4971.109152</v>
      </c>
      <c r="BL106">
        <f t="shared" si="27"/>
        <v>0</v>
      </c>
      <c r="BM106">
        <f t="shared" si="28"/>
        <v>0</v>
      </c>
      <c r="BN106">
        <f t="shared" si="29"/>
        <v>0</v>
      </c>
      <c r="BO106">
        <f t="shared" si="30"/>
        <v>1</v>
      </c>
      <c r="BP106">
        <f t="shared" si="31"/>
        <v>0</v>
      </c>
      <c r="BQ106">
        <f t="shared" si="32"/>
        <v>0</v>
      </c>
      <c r="BR106">
        <f t="shared" si="33"/>
        <v>0</v>
      </c>
      <c r="BS106">
        <f t="shared" si="34"/>
        <v>0</v>
      </c>
      <c r="BT106">
        <f t="shared" si="35"/>
        <v>1</v>
      </c>
      <c r="BU106">
        <f t="shared" si="36"/>
        <v>0</v>
      </c>
      <c r="BV106">
        <f t="shared" si="37"/>
        <v>4971.109152</v>
      </c>
    </row>
    <row r="107" spans="1:74" x14ac:dyDescent="0.25">
      <c r="A107" t="s">
        <v>110</v>
      </c>
      <c r="B107">
        <v>106</v>
      </c>
      <c r="C107">
        <v>643.1855296</v>
      </c>
      <c r="D107">
        <v>5</v>
      </c>
      <c r="E107">
        <v>7</v>
      </c>
      <c r="F107">
        <f t="shared" si="19"/>
        <v>5</v>
      </c>
      <c r="G107">
        <f>IF(OR(E107=4,E107=5,E107=6),0,1)</f>
        <v>1</v>
      </c>
      <c r="H107">
        <f t="shared" si="20"/>
        <v>106</v>
      </c>
      <c r="I107">
        <f>IF(OR(F107=1,F107=6),IF(F107=1,1,-1),0)</f>
        <v>0</v>
      </c>
      <c r="J107">
        <f>IF(OR(F107=2,F107=6),IF(F107=2,1,-1),0)</f>
        <v>0</v>
      </c>
      <c r="K107">
        <f>IF(OR(F107=3,F107=6),IF(F107=3,1,-1),0)</f>
        <v>0</v>
      </c>
      <c r="L107">
        <f>IF(OR(F107=4,F107=6),IF(F107=4,1,-1),0)</f>
        <v>0</v>
      </c>
      <c r="M107">
        <f>IF(OR(F107=5,F107=6),IF(F107=5,1,-1),0)</f>
        <v>1</v>
      </c>
      <c r="N107">
        <f>IF(G107=0,1,-1)</f>
        <v>-1</v>
      </c>
      <c r="O107">
        <f t="shared" si="21"/>
        <v>0</v>
      </c>
      <c r="P107">
        <f t="shared" si="22"/>
        <v>0</v>
      </c>
      <c r="Q107">
        <f t="shared" si="23"/>
        <v>0</v>
      </c>
      <c r="R107">
        <f t="shared" si="24"/>
        <v>0</v>
      </c>
      <c r="S107">
        <f t="shared" si="25"/>
        <v>-1</v>
      </c>
      <c r="T107">
        <f t="shared" si="26"/>
        <v>643.1855296</v>
      </c>
      <c r="BL107">
        <f t="shared" si="27"/>
        <v>0</v>
      </c>
      <c r="BM107">
        <f t="shared" si="28"/>
        <v>0</v>
      </c>
      <c r="BN107">
        <f t="shared" si="29"/>
        <v>0</v>
      </c>
      <c r="BO107">
        <f t="shared" si="30"/>
        <v>0</v>
      </c>
      <c r="BP107">
        <f t="shared" si="31"/>
        <v>1</v>
      </c>
      <c r="BQ107">
        <f t="shared" si="32"/>
        <v>0</v>
      </c>
      <c r="BR107">
        <f t="shared" si="33"/>
        <v>0</v>
      </c>
      <c r="BS107">
        <f t="shared" si="34"/>
        <v>0</v>
      </c>
      <c r="BT107">
        <f t="shared" si="35"/>
        <v>0</v>
      </c>
      <c r="BU107">
        <f t="shared" si="36"/>
        <v>-1</v>
      </c>
      <c r="BV107">
        <f t="shared" si="37"/>
        <v>643.1855296</v>
      </c>
    </row>
    <row r="108" spans="1:74" x14ac:dyDescent="0.25">
      <c r="A108" t="s">
        <v>111</v>
      </c>
      <c r="B108">
        <v>107</v>
      </c>
      <c r="C108">
        <v>39301.101990000003</v>
      </c>
      <c r="D108">
        <v>3</v>
      </c>
      <c r="E108">
        <v>6</v>
      </c>
      <c r="F108">
        <f t="shared" si="19"/>
        <v>3</v>
      </c>
      <c r="G108">
        <f>IF(OR(E108=4,E108=5,E108=6),0,1)</f>
        <v>0</v>
      </c>
      <c r="H108">
        <f t="shared" si="20"/>
        <v>107</v>
      </c>
      <c r="I108">
        <f>IF(OR(F108=1,F108=6),IF(F108=1,1,-1),0)</f>
        <v>0</v>
      </c>
      <c r="J108">
        <f>IF(OR(F108=2,F108=6),IF(F108=2,1,-1),0)</f>
        <v>0</v>
      </c>
      <c r="K108">
        <f>IF(OR(F108=3,F108=6),IF(F108=3,1,-1),0)</f>
        <v>1</v>
      </c>
      <c r="L108">
        <f>IF(OR(F108=4,F108=6),IF(F108=4,1,-1),0)</f>
        <v>0</v>
      </c>
      <c r="M108">
        <f>IF(OR(F108=5,F108=6),IF(F108=5,1,-1),0)</f>
        <v>0</v>
      </c>
      <c r="N108">
        <f>IF(G108=0,1,-1)</f>
        <v>1</v>
      </c>
      <c r="O108">
        <f t="shared" si="21"/>
        <v>0</v>
      </c>
      <c r="P108">
        <f t="shared" si="22"/>
        <v>0</v>
      </c>
      <c r="Q108">
        <f t="shared" si="23"/>
        <v>1</v>
      </c>
      <c r="R108">
        <f t="shared" si="24"/>
        <v>0</v>
      </c>
      <c r="S108">
        <f t="shared" si="25"/>
        <v>0</v>
      </c>
      <c r="T108">
        <f t="shared" si="26"/>
        <v>39301.101990000003</v>
      </c>
      <c r="BL108">
        <f t="shared" si="27"/>
        <v>0</v>
      </c>
      <c r="BM108">
        <f t="shared" si="28"/>
        <v>0</v>
      </c>
      <c r="BN108">
        <f t="shared" si="29"/>
        <v>1</v>
      </c>
      <c r="BO108">
        <f t="shared" si="30"/>
        <v>0</v>
      </c>
      <c r="BP108">
        <f t="shared" si="31"/>
        <v>0</v>
      </c>
      <c r="BQ108">
        <f t="shared" si="32"/>
        <v>0</v>
      </c>
      <c r="BR108">
        <f t="shared" si="33"/>
        <v>0</v>
      </c>
      <c r="BS108">
        <f t="shared" si="34"/>
        <v>1</v>
      </c>
      <c r="BT108">
        <f t="shared" si="35"/>
        <v>0</v>
      </c>
      <c r="BU108">
        <f t="shared" si="36"/>
        <v>0</v>
      </c>
      <c r="BV108">
        <f t="shared" si="37"/>
        <v>39301.101990000003</v>
      </c>
    </row>
    <row r="109" spans="1:74" x14ac:dyDescent="0.25">
      <c r="A109" t="s">
        <v>112</v>
      </c>
      <c r="B109">
        <v>108</v>
      </c>
      <c r="C109">
        <v>31231.828809999999</v>
      </c>
      <c r="D109">
        <v>6</v>
      </c>
      <c r="E109">
        <v>7</v>
      </c>
      <c r="F109">
        <f t="shared" si="19"/>
        <v>6</v>
      </c>
      <c r="G109">
        <f>IF(OR(E109=4,E109=5,E109=6),0,1)</f>
        <v>1</v>
      </c>
      <c r="H109">
        <f t="shared" si="20"/>
        <v>108</v>
      </c>
      <c r="I109">
        <f>IF(OR(F109=1,F109=6),IF(F109=1,1,-1),0)</f>
        <v>-1</v>
      </c>
      <c r="J109">
        <f>IF(OR(F109=2,F109=6),IF(F109=2,1,-1),0)</f>
        <v>-1</v>
      </c>
      <c r="K109">
        <f>IF(OR(F109=3,F109=6),IF(F109=3,1,-1),0)</f>
        <v>-1</v>
      </c>
      <c r="L109">
        <f>IF(OR(F109=4,F109=6),IF(F109=4,1,-1),0)</f>
        <v>-1</v>
      </c>
      <c r="M109">
        <f>IF(OR(F109=5,F109=6),IF(F109=5,1,-1),0)</f>
        <v>-1</v>
      </c>
      <c r="N109">
        <f>IF(G109=0,1,-1)</f>
        <v>-1</v>
      </c>
      <c r="O109">
        <f t="shared" si="21"/>
        <v>1</v>
      </c>
      <c r="P109">
        <f t="shared" si="22"/>
        <v>1</v>
      </c>
      <c r="Q109">
        <f t="shared" si="23"/>
        <v>1</v>
      </c>
      <c r="R109">
        <f t="shared" si="24"/>
        <v>1</v>
      </c>
      <c r="S109">
        <f t="shared" si="25"/>
        <v>1</v>
      </c>
      <c r="T109">
        <f t="shared" si="26"/>
        <v>31231.828809999999</v>
      </c>
      <c r="BL109">
        <f t="shared" si="27"/>
        <v>-1</v>
      </c>
      <c r="BM109">
        <f t="shared" si="28"/>
        <v>-1</v>
      </c>
      <c r="BN109">
        <f t="shared" si="29"/>
        <v>-1</v>
      </c>
      <c r="BO109">
        <f t="shared" si="30"/>
        <v>-1</v>
      </c>
      <c r="BP109">
        <f t="shared" si="31"/>
        <v>-1</v>
      </c>
      <c r="BQ109">
        <f t="shared" si="32"/>
        <v>1</v>
      </c>
      <c r="BR109">
        <f t="shared" si="33"/>
        <v>1</v>
      </c>
      <c r="BS109">
        <f t="shared" si="34"/>
        <v>1</v>
      </c>
      <c r="BT109">
        <f t="shared" si="35"/>
        <v>1</v>
      </c>
      <c r="BU109">
        <f t="shared" si="36"/>
        <v>1</v>
      </c>
      <c r="BV109">
        <f t="shared" si="37"/>
        <v>31231.828809999999</v>
      </c>
    </row>
    <row r="110" spans="1:74" x14ac:dyDescent="0.25">
      <c r="A110" t="s">
        <v>113</v>
      </c>
      <c r="B110">
        <v>109</v>
      </c>
      <c r="C110">
        <v>1587.9733759999999</v>
      </c>
      <c r="D110">
        <v>1</v>
      </c>
      <c r="E110">
        <v>5</v>
      </c>
      <c r="F110">
        <f t="shared" si="19"/>
        <v>1</v>
      </c>
      <c r="G110">
        <f>IF(OR(E110=4,E110=5,E110=6),0,1)</f>
        <v>0</v>
      </c>
      <c r="H110">
        <f t="shared" si="20"/>
        <v>109</v>
      </c>
      <c r="I110">
        <f>IF(OR(F110=1,F110=6),IF(F110=1,1,-1),0)</f>
        <v>1</v>
      </c>
      <c r="J110">
        <f>IF(OR(F110=2,F110=6),IF(F110=2,1,-1),0)</f>
        <v>0</v>
      </c>
      <c r="K110">
        <f>IF(OR(F110=3,F110=6),IF(F110=3,1,-1),0)</f>
        <v>0</v>
      </c>
      <c r="L110">
        <f>IF(OR(F110=4,F110=6),IF(F110=4,1,-1),0)</f>
        <v>0</v>
      </c>
      <c r="M110">
        <f>IF(OR(F110=5,F110=6),IF(F110=5,1,-1),0)</f>
        <v>0</v>
      </c>
      <c r="N110">
        <f>IF(G110=0,1,-1)</f>
        <v>1</v>
      </c>
      <c r="O110">
        <f t="shared" si="21"/>
        <v>1</v>
      </c>
      <c r="P110">
        <f t="shared" si="22"/>
        <v>0</v>
      </c>
      <c r="Q110">
        <f t="shared" si="23"/>
        <v>0</v>
      </c>
      <c r="R110">
        <f t="shared" si="24"/>
        <v>0</v>
      </c>
      <c r="S110">
        <f t="shared" si="25"/>
        <v>0</v>
      </c>
      <c r="T110">
        <f t="shared" si="26"/>
        <v>1587.9733759999999</v>
      </c>
      <c r="BL110">
        <f t="shared" si="27"/>
        <v>1</v>
      </c>
      <c r="BM110">
        <f t="shared" si="28"/>
        <v>0</v>
      </c>
      <c r="BN110">
        <f t="shared" si="29"/>
        <v>0</v>
      </c>
      <c r="BO110">
        <f t="shared" si="30"/>
        <v>0</v>
      </c>
      <c r="BP110">
        <f t="shared" si="31"/>
        <v>0</v>
      </c>
      <c r="BQ110">
        <f t="shared" si="32"/>
        <v>1</v>
      </c>
      <c r="BR110">
        <f t="shared" si="33"/>
        <v>0</v>
      </c>
      <c r="BS110">
        <f t="shared" si="34"/>
        <v>0</v>
      </c>
      <c r="BT110">
        <f t="shared" si="35"/>
        <v>0</v>
      </c>
      <c r="BU110">
        <f t="shared" si="36"/>
        <v>0</v>
      </c>
      <c r="BV110">
        <f t="shared" si="37"/>
        <v>1587.9733759999999</v>
      </c>
    </row>
    <row r="111" spans="1:74" x14ac:dyDescent="0.25">
      <c r="A111" t="s">
        <v>114</v>
      </c>
      <c r="B111">
        <v>110</v>
      </c>
      <c r="C111">
        <v>342.81003270000002</v>
      </c>
      <c r="D111">
        <v>4</v>
      </c>
      <c r="E111">
        <v>7</v>
      </c>
      <c r="F111">
        <f t="shared" si="19"/>
        <v>4</v>
      </c>
      <c r="G111">
        <f>IF(OR(E111=4,E111=5,E111=6),0,1)</f>
        <v>1</v>
      </c>
      <c r="H111">
        <f t="shared" si="20"/>
        <v>110</v>
      </c>
      <c r="I111">
        <f>IF(OR(F111=1,F111=6),IF(F111=1,1,-1),0)</f>
        <v>0</v>
      </c>
      <c r="J111">
        <f>IF(OR(F111=2,F111=6),IF(F111=2,1,-1),0)</f>
        <v>0</v>
      </c>
      <c r="K111">
        <f>IF(OR(F111=3,F111=6),IF(F111=3,1,-1),0)</f>
        <v>0</v>
      </c>
      <c r="L111">
        <f>IF(OR(F111=4,F111=6),IF(F111=4,1,-1),0)</f>
        <v>1</v>
      </c>
      <c r="M111">
        <f>IF(OR(F111=5,F111=6),IF(F111=5,1,-1),0)</f>
        <v>0</v>
      </c>
      <c r="N111">
        <f>IF(G111=0,1,-1)</f>
        <v>-1</v>
      </c>
      <c r="O111">
        <f t="shared" si="21"/>
        <v>0</v>
      </c>
      <c r="P111">
        <f t="shared" si="22"/>
        <v>0</v>
      </c>
      <c r="Q111">
        <f t="shared" si="23"/>
        <v>0</v>
      </c>
      <c r="R111">
        <f t="shared" si="24"/>
        <v>-1</v>
      </c>
      <c r="S111">
        <f t="shared" si="25"/>
        <v>0</v>
      </c>
      <c r="T111">
        <f t="shared" si="26"/>
        <v>342.81003270000002</v>
      </c>
      <c r="BL111">
        <f t="shared" si="27"/>
        <v>0</v>
      </c>
      <c r="BM111">
        <f t="shared" si="28"/>
        <v>0</v>
      </c>
      <c r="BN111">
        <f t="shared" si="29"/>
        <v>0</v>
      </c>
      <c r="BO111">
        <f t="shared" si="30"/>
        <v>1</v>
      </c>
      <c r="BP111">
        <f t="shared" si="31"/>
        <v>0</v>
      </c>
      <c r="BQ111">
        <f t="shared" si="32"/>
        <v>0</v>
      </c>
      <c r="BR111">
        <f t="shared" si="33"/>
        <v>0</v>
      </c>
      <c r="BS111">
        <f t="shared" si="34"/>
        <v>0</v>
      </c>
      <c r="BT111">
        <f t="shared" si="35"/>
        <v>-1</v>
      </c>
      <c r="BU111">
        <f t="shared" si="36"/>
        <v>0</v>
      </c>
      <c r="BV111">
        <f t="shared" si="37"/>
        <v>342.81003270000002</v>
      </c>
    </row>
    <row r="112" spans="1:74" x14ac:dyDescent="0.25">
      <c r="A112" t="s">
        <v>115</v>
      </c>
      <c r="B112">
        <v>111</v>
      </c>
      <c r="C112">
        <v>2244.6334809999998</v>
      </c>
      <c r="D112">
        <v>4</v>
      </c>
      <c r="E112">
        <v>6</v>
      </c>
      <c r="F112">
        <f t="shared" si="19"/>
        <v>4</v>
      </c>
      <c r="G112">
        <f>IF(OR(E112=4,E112=5,E112=6),0,1)</f>
        <v>0</v>
      </c>
      <c r="H112">
        <f t="shared" si="20"/>
        <v>111</v>
      </c>
      <c r="I112">
        <f>IF(OR(F112=1,F112=6),IF(F112=1,1,-1),0)</f>
        <v>0</v>
      </c>
      <c r="J112">
        <f>IF(OR(F112=2,F112=6),IF(F112=2,1,-1),0)</f>
        <v>0</v>
      </c>
      <c r="K112">
        <f>IF(OR(F112=3,F112=6),IF(F112=3,1,-1),0)</f>
        <v>0</v>
      </c>
      <c r="L112">
        <f>IF(OR(F112=4,F112=6),IF(F112=4,1,-1),0)</f>
        <v>1</v>
      </c>
      <c r="M112">
        <f>IF(OR(F112=5,F112=6),IF(F112=5,1,-1),0)</f>
        <v>0</v>
      </c>
      <c r="N112">
        <f>IF(G112=0,1,-1)</f>
        <v>1</v>
      </c>
      <c r="O112">
        <f t="shared" si="21"/>
        <v>0</v>
      </c>
      <c r="P112">
        <f t="shared" si="22"/>
        <v>0</v>
      </c>
      <c r="Q112">
        <f t="shared" si="23"/>
        <v>0</v>
      </c>
      <c r="R112">
        <f t="shared" si="24"/>
        <v>1</v>
      </c>
      <c r="S112">
        <f t="shared" si="25"/>
        <v>0</v>
      </c>
      <c r="T112">
        <f t="shared" si="26"/>
        <v>2244.6334809999998</v>
      </c>
      <c r="BL112">
        <f t="shared" si="27"/>
        <v>0</v>
      </c>
      <c r="BM112">
        <f t="shared" si="28"/>
        <v>0</v>
      </c>
      <c r="BN112">
        <f t="shared" si="29"/>
        <v>0</v>
      </c>
      <c r="BO112">
        <f t="shared" si="30"/>
        <v>1</v>
      </c>
      <c r="BP112">
        <f t="shared" si="31"/>
        <v>0</v>
      </c>
      <c r="BQ112">
        <f t="shared" si="32"/>
        <v>0</v>
      </c>
      <c r="BR112">
        <f t="shared" si="33"/>
        <v>0</v>
      </c>
      <c r="BS112">
        <f t="shared" si="34"/>
        <v>0</v>
      </c>
      <c r="BT112">
        <f t="shared" si="35"/>
        <v>1</v>
      </c>
      <c r="BU112">
        <f t="shared" si="36"/>
        <v>0</v>
      </c>
      <c r="BV112">
        <f t="shared" si="37"/>
        <v>2244.6334809999998</v>
      </c>
    </row>
    <row r="113" spans="1:74" x14ac:dyDescent="0.25">
      <c r="A113" t="s">
        <v>116</v>
      </c>
      <c r="B113">
        <v>112</v>
      </c>
      <c r="C113">
        <v>78812.51165</v>
      </c>
      <c r="D113">
        <v>3</v>
      </c>
      <c r="E113">
        <v>6</v>
      </c>
      <c r="F113">
        <f t="shared" si="19"/>
        <v>3</v>
      </c>
      <c r="G113">
        <f>IF(OR(E113=4,E113=5,E113=6),0,1)</f>
        <v>0</v>
      </c>
      <c r="H113">
        <f t="shared" si="20"/>
        <v>112</v>
      </c>
      <c r="I113">
        <f>IF(OR(F113=1,F113=6),IF(F113=1,1,-1),0)</f>
        <v>0</v>
      </c>
      <c r="J113">
        <f>IF(OR(F113=2,F113=6),IF(F113=2,1,-1),0)</f>
        <v>0</v>
      </c>
      <c r="K113">
        <f>IF(OR(F113=3,F113=6),IF(F113=3,1,-1),0)</f>
        <v>1</v>
      </c>
      <c r="L113">
        <f>IF(OR(F113=4,F113=6),IF(F113=4,1,-1),0)</f>
        <v>0</v>
      </c>
      <c r="M113">
        <f>IF(OR(F113=5,F113=6),IF(F113=5,1,-1),0)</f>
        <v>0</v>
      </c>
      <c r="N113">
        <f>IF(G113=0,1,-1)</f>
        <v>1</v>
      </c>
      <c r="O113">
        <f t="shared" si="21"/>
        <v>0</v>
      </c>
      <c r="P113">
        <f t="shared" si="22"/>
        <v>0</v>
      </c>
      <c r="Q113">
        <f t="shared" si="23"/>
        <v>1</v>
      </c>
      <c r="R113">
        <f t="shared" si="24"/>
        <v>0</v>
      </c>
      <c r="S113">
        <f t="shared" si="25"/>
        <v>0</v>
      </c>
      <c r="T113">
        <f t="shared" si="26"/>
        <v>78812.51165</v>
      </c>
      <c r="BL113">
        <f t="shared" si="27"/>
        <v>0</v>
      </c>
      <c r="BM113">
        <f t="shared" si="28"/>
        <v>0</v>
      </c>
      <c r="BN113">
        <f t="shared" si="29"/>
        <v>1</v>
      </c>
      <c r="BO113">
        <f t="shared" si="30"/>
        <v>0</v>
      </c>
      <c r="BP113">
        <f t="shared" si="31"/>
        <v>0</v>
      </c>
      <c r="BQ113">
        <f t="shared" si="32"/>
        <v>0</v>
      </c>
      <c r="BR113">
        <f t="shared" si="33"/>
        <v>0</v>
      </c>
      <c r="BS113">
        <f t="shared" si="34"/>
        <v>1</v>
      </c>
      <c r="BT113">
        <f t="shared" si="35"/>
        <v>0</v>
      </c>
      <c r="BU113">
        <f t="shared" si="36"/>
        <v>0</v>
      </c>
      <c r="BV113">
        <f t="shared" si="37"/>
        <v>78812.51165</v>
      </c>
    </row>
    <row r="114" spans="1:74" x14ac:dyDescent="0.25">
      <c r="A114" t="s">
        <v>117</v>
      </c>
      <c r="B114">
        <v>113</v>
      </c>
      <c r="C114">
        <v>18241.571489999998</v>
      </c>
      <c r="D114">
        <v>5</v>
      </c>
      <c r="E114">
        <v>6</v>
      </c>
      <c r="F114">
        <f t="shared" si="19"/>
        <v>5</v>
      </c>
      <c r="G114">
        <f>IF(OR(E114=4,E114=5,E114=6),0,1)</f>
        <v>0</v>
      </c>
      <c r="H114">
        <f t="shared" si="20"/>
        <v>113</v>
      </c>
      <c r="I114">
        <f>IF(OR(F114=1,F114=6),IF(F114=1,1,-1),0)</f>
        <v>0</v>
      </c>
      <c r="J114">
        <f>IF(OR(F114=2,F114=6),IF(F114=2,1,-1),0)</f>
        <v>0</v>
      </c>
      <c r="K114">
        <f>IF(OR(F114=3,F114=6),IF(F114=3,1,-1),0)</f>
        <v>0</v>
      </c>
      <c r="L114">
        <f>IF(OR(F114=4,F114=6),IF(F114=4,1,-1),0)</f>
        <v>0</v>
      </c>
      <c r="M114">
        <f>IF(OR(F114=5,F114=6),IF(F114=5,1,-1),0)</f>
        <v>1</v>
      </c>
      <c r="N114">
        <f>IF(G114=0,1,-1)</f>
        <v>1</v>
      </c>
      <c r="O114">
        <f t="shared" si="21"/>
        <v>0</v>
      </c>
      <c r="P114">
        <f t="shared" si="22"/>
        <v>0</v>
      </c>
      <c r="Q114">
        <f t="shared" si="23"/>
        <v>0</v>
      </c>
      <c r="R114">
        <f t="shared" si="24"/>
        <v>0</v>
      </c>
      <c r="S114">
        <f t="shared" si="25"/>
        <v>1</v>
      </c>
      <c r="T114">
        <f t="shared" si="26"/>
        <v>18241.571489999998</v>
      </c>
      <c r="BL114">
        <f t="shared" si="27"/>
        <v>0</v>
      </c>
      <c r="BM114">
        <f t="shared" si="28"/>
        <v>0</v>
      </c>
      <c r="BN114">
        <f t="shared" si="29"/>
        <v>0</v>
      </c>
      <c r="BO114">
        <f t="shared" si="30"/>
        <v>0</v>
      </c>
      <c r="BP114">
        <f t="shared" si="31"/>
        <v>1</v>
      </c>
      <c r="BQ114">
        <f t="shared" si="32"/>
        <v>0</v>
      </c>
      <c r="BR114">
        <f t="shared" si="33"/>
        <v>0</v>
      </c>
      <c r="BS114">
        <f t="shared" si="34"/>
        <v>0</v>
      </c>
      <c r="BT114">
        <f t="shared" si="35"/>
        <v>0</v>
      </c>
      <c r="BU114">
        <f t="shared" si="36"/>
        <v>1</v>
      </c>
      <c r="BV114">
        <f t="shared" si="37"/>
        <v>18241.571489999998</v>
      </c>
    </row>
    <row r="115" spans="1:74" x14ac:dyDescent="0.25">
      <c r="A115" t="s">
        <v>118</v>
      </c>
      <c r="B115">
        <v>114</v>
      </c>
      <c r="C115">
        <v>1217.0755670000001</v>
      </c>
      <c r="D115">
        <v>5</v>
      </c>
      <c r="E115">
        <v>7</v>
      </c>
      <c r="F115">
        <f t="shared" si="19"/>
        <v>5</v>
      </c>
      <c r="G115">
        <f>IF(OR(E115=4,E115=5,E115=6),0,1)</f>
        <v>1</v>
      </c>
      <c r="H115">
        <f t="shared" si="20"/>
        <v>114</v>
      </c>
      <c r="I115">
        <f>IF(OR(F115=1,F115=6),IF(F115=1,1,-1),0)</f>
        <v>0</v>
      </c>
      <c r="J115">
        <f>IF(OR(F115=2,F115=6),IF(F115=2,1,-1),0)</f>
        <v>0</v>
      </c>
      <c r="K115">
        <f>IF(OR(F115=3,F115=6),IF(F115=3,1,-1),0)</f>
        <v>0</v>
      </c>
      <c r="L115">
        <f>IF(OR(F115=4,F115=6),IF(F115=4,1,-1),0)</f>
        <v>0</v>
      </c>
      <c r="M115">
        <f>IF(OR(F115=5,F115=6),IF(F115=5,1,-1),0)</f>
        <v>1</v>
      </c>
      <c r="N115">
        <f>IF(G115=0,1,-1)</f>
        <v>-1</v>
      </c>
      <c r="O115">
        <f t="shared" si="21"/>
        <v>0</v>
      </c>
      <c r="P115">
        <f t="shared" si="22"/>
        <v>0</v>
      </c>
      <c r="Q115">
        <f t="shared" si="23"/>
        <v>0</v>
      </c>
      <c r="R115">
        <f t="shared" si="24"/>
        <v>0</v>
      </c>
      <c r="S115">
        <f t="shared" si="25"/>
        <v>-1</v>
      </c>
      <c r="T115">
        <f t="shared" si="26"/>
        <v>1217.0755670000001</v>
      </c>
      <c r="BL115">
        <f t="shared" si="27"/>
        <v>0</v>
      </c>
      <c r="BM115">
        <f t="shared" si="28"/>
        <v>0</v>
      </c>
      <c r="BN115">
        <f t="shared" si="29"/>
        <v>0</v>
      </c>
      <c r="BO115">
        <f t="shared" si="30"/>
        <v>0</v>
      </c>
      <c r="BP115">
        <f t="shared" si="31"/>
        <v>1</v>
      </c>
      <c r="BQ115">
        <f t="shared" si="32"/>
        <v>0</v>
      </c>
      <c r="BR115">
        <f t="shared" si="33"/>
        <v>0</v>
      </c>
      <c r="BS115">
        <f t="shared" si="34"/>
        <v>0</v>
      </c>
      <c r="BT115">
        <f t="shared" si="35"/>
        <v>0</v>
      </c>
      <c r="BU115">
        <f t="shared" si="36"/>
        <v>-1</v>
      </c>
      <c r="BV115">
        <f t="shared" si="37"/>
        <v>1217.0755670000001</v>
      </c>
    </row>
    <row r="116" spans="1:74" x14ac:dyDescent="0.25">
      <c r="A116" t="s">
        <v>119</v>
      </c>
      <c r="B116">
        <v>115</v>
      </c>
      <c r="C116">
        <v>8676.6593470000007</v>
      </c>
      <c r="D116">
        <v>1</v>
      </c>
      <c r="E116">
        <v>6</v>
      </c>
      <c r="F116">
        <f t="shared" si="19"/>
        <v>1</v>
      </c>
      <c r="G116">
        <f>IF(OR(E116=4,E116=5,E116=6),0,1)</f>
        <v>0</v>
      </c>
      <c r="H116">
        <f t="shared" si="20"/>
        <v>115</v>
      </c>
      <c r="I116">
        <f>IF(OR(F116=1,F116=6),IF(F116=1,1,-1),0)</f>
        <v>1</v>
      </c>
      <c r="J116">
        <f>IF(OR(F116=2,F116=6),IF(F116=2,1,-1),0)</f>
        <v>0</v>
      </c>
      <c r="K116">
        <f>IF(OR(F116=3,F116=6),IF(F116=3,1,-1),0)</f>
        <v>0</v>
      </c>
      <c r="L116">
        <f>IF(OR(F116=4,F116=6),IF(F116=4,1,-1),0)</f>
        <v>0</v>
      </c>
      <c r="M116">
        <f>IF(OR(F116=5,F116=6),IF(F116=5,1,-1),0)</f>
        <v>0</v>
      </c>
      <c r="N116">
        <f>IF(G116=0,1,-1)</f>
        <v>1</v>
      </c>
      <c r="O116">
        <f t="shared" si="21"/>
        <v>1</v>
      </c>
      <c r="P116">
        <f t="shared" si="22"/>
        <v>0</v>
      </c>
      <c r="Q116">
        <f t="shared" si="23"/>
        <v>0</v>
      </c>
      <c r="R116">
        <f t="shared" si="24"/>
        <v>0</v>
      </c>
      <c r="S116">
        <f t="shared" si="25"/>
        <v>0</v>
      </c>
      <c r="T116">
        <f t="shared" si="26"/>
        <v>8676.6593470000007</v>
      </c>
      <c r="BL116">
        <f t="shared" si="27"/>
        <v>1</v>
      </c>
      <c r="BM116">
        <f t="shared" si="28"/>
        <v>0</v>
      </c>
      <c r="BN116">
        <f t="shared" si="29"/>
        <v>0</v>
      </c>
      <c r="BO116">
        <f t="shared" si="30"/>
        <v>0</v>
      </c>
      <c r="BP116">
        <f t="shared" si="31"/>
        <v>0</v>
      </c>
      <c r="BQ116">
        <f t="shared" si="32"/>
        <v>1</v>
      </c>
      <c r="BR116">
        <f t="shared" si="33"/>
        <v>0</v>
      </c>
      <c r="BS116">
        <f t="shared" si="34"/>
        <v>0</v>
      </c>
      <c r="BT116">
        <f t="shared" si="35"/>
        <v>0</v>
      </c>
      <c r="BU116">
        <f t="shared" si="36"/>
        <v>0</v>
      </c>
      <c r="BV116">
        <f t="shared" si="37"/>
        <v>8676.6593470000007</v>
      </c>
    </row>
    <row r="117" spans="1:74" x14ac:dyDescent="0.25">
      <c r="A117" t="s">
        <v>120</v>
      </c>
      <c r="B117">
        <v>116</v>
      </c>
      <c r="C117">
        <v>1625.355084</v>
      </c>
      <c r="D117">
        <v>6</v>
      </c>
      <c r="E117">
        <v>6</v>
      </c>
      <c r="F117">
        <f t="shared" si="19"/>
        <v>6</v>
      </c>
      <c r="G117">
        <f>IF(OR(E117=4,E117=5,E117=6),0,1)</f>
        <v>0</v>
      </c>
      <c r="H117">
        <f t="shared" si="20"/>
        <v>116</v>
      </c>
      <c r="I117">
        <f>IF(OR(F117=1,F117=6),IF(F117=1,1,-1),0)</f>
        <v>-1</v>
      </c>
      <c r="J117">
        <f>IF(OR(F117=2,F117=6),IF(F117=2,1,-1),0)</f>
        <v>-1</v>
      </c>
      <c r="K117">
        <f>IF(OR(F117=3,F117=6),IF(F117=3,1,-1),0)</f>
        <v>-1</v>
      </c>
      <c r="L117">
        <f>IF(OR(F117=4,F117=6),IF(F117=4,1,-1),0)</f>
        <v>-1</v>
      </c>
      <c r="M117">
        <f>IF(OR(F117=5,F117=6),IF(F117=5,1,-1),0)</f>
        <v>-1</v>
      </c>
      <c r="N117">
        <f>IF(G117=0,1,-1)</f>
        <v>1</v>
      </c>
      <c r="O117">
        <f t="shared" si="21"/>
        <v>-1</v>
      </c>
      <c r="P117">
        <f t="shared" si="22"/>
        <v>-1</v>
      </c>
      <c r="Q117">
        <f t="shared" si="23"/>
        <v>-1</v>
      </c>
      <c r="R117">
        <f t="shared" si="24"/>
        <v>-1</v>
      </c>
      <c r="S117">
        <f t="shared" si="25"/>
        <v>-1</v>
      </c>
      <c r="T117">
        <f t="shared" si="26"/>
        <v>1625.355084</v>
      </c>
      <c r="BL117">
        <f t="shared" si="27"/>
        <v>-1</v>
      </c>
      <c r="BM117">
        <f t="shared" si="28"/>
        <v>-1</v>
      </c>
      <c r="BN117">
        <f t="shared" si="29"/>
        <v>-1</v>
      </c>
      <c r="BO117">
        <f t="shared" si="30"/>
        <v>-1</v>
      </c>
      <c r="BP117">
        <f t="shared" si="31"/>
        <v>-1</v>
      </c>
      <c r="BQ117">
        <f t="shared" si="32"/>
        <v>-1</v>
      </c>
      <c r="BR117">
        <f t="shared" si="33"/>
        <v>-1</v>
      </c>
      <c r="BS117">
        <f t="shared" si="34"/>
        <v>-1</v>
      </c>
      <c r="BT117">
        <f t="shared" si="35"/>
        <v>-1</v>
      </c>
      <c r="BU117">
        <f t="shared" si="36"/>
        <v>-1</v>
      </c>
      <c r="BV117">
        <f t="shared" si="37"/>
        <v>1625.355084</v>
      </c>
    </row>
    <row r="118" spans="1:74" x14ac:dyDescent="0.25">
      <c r="A118" t="s">
        <v>121</v>
      </c>
      <c r="B118">
        <v>117</v>
      </c>
      <c r="C118">
        <v>2903.536955</v>
      </c>
      <c r="D118">
        <v>2</v>
      </c>
      <c r="E118">
        <v>6</v>
      </c>
      <c r="F118">
        <f t="shared" si="19"/>
        <v>2</v>
      </c>
      <c r="G118">
        <f>IF(OR(E118=4,E118=5,E118=6),0,1)</f>
        <v>0</v>
      </c>
      <c r="H118">
        <f t="shared" si="20"/>
        <v>117</v>
      </c>
      <c r="I118">
        <f>IF(OR(F118=1,F118=6),IF(F118=1,1,-1),0)</f>
        <v>0</v>
      </c>
      <c r="J118">
        <f>IF(OR(F118=2,F118=6),IF(F118=2,1,-1),0)</f>
        <v>1</v>
      </c>
      <c r="K118">
        <f>IF(OR(F118=3,F118=6),IF(F118=3,1,-1),0)</f>
        <v>0</v>
      </c>
      <c r="L118">
        <f>IF(OR(F118=4,F118=6),IF(F118=4,1,-1),0)</f>
        <v>0</v>
      </c>
      <c r="M118">
        <f>IF(OR(F118=5,F118=6),IF(F118=5,1,-1),0)</f>
        <v>0</v>
      </c>
      <c r="N118">
        <f>IF(G118=0,1,-1)</f>
        <v>1</v>
      </c>
      <c r="O118">
        <f t="shared" si="21"/>
        <v>0</v>
      </c>
      <c r="P118">
        <f t="shared" si="22"/>
        <v>1</v>
      </c>
      <c r="Q118">
        <f t="shared" si="23"/>
        <v>0</v>
      </c>
      <c r="R118">
        <f t="shared" si="24"/>
        <v>0</v>
      </c>
      <c r="S118">
        <f t="shared" si="25"/>
        <v>0</v>
      </c>
      <c r="T118">
        <f t="shared" si="26"/>
        <v>2903.536955</v>
      </c>
      <c r="BL118">
        <f t="shared" si="27"/>
        <v>0</v>
      </c>
      <c r="BM118">
        <f t="shared" si="28"/>
        <v>1</v>
      </c>
      <c r="BN118">
        <f t="shared" si="29"/>
        <v>0</v>
      </c>
      <c r="BO118">
        <f t="shared" si="30"/>
        <v>0</v>
      </c>
      <c r="BP118">
        <f t="shared" si="31"/>
        <v>0</v>
      </c>
      <c r="BQ118">
        <f t="shared" si="32"/>
        <v>0</v>
      </c>
      <c r="BR118">
        <f t="shared" si="33"/>
        <v>1</v>
      </c>
      <c r="BS118">
        <f t="shared" si="34"/>
        <v>0</v>
      </c>
      <c r="BT118">
        <f t="shared" si="35"/>
        <v>0</v>
      </c>
      <c r="BU118">
        <f t="shared" si="36"/>
        <v>0</v>
      </c>
      <c r="BV118">
        <f t="shared" si="37"/>
        <v>2903.536955</v>
      </c>
    </row>
    <row r="119" spans="1:74" x14ac:dyDescent="0.25">
      <c r="A119" t="s">
        <v>122</v>
      </c>
      <c r="B119">
        <v>118</v>
      </c>
      <c r="C119">
        <v>5292.3878109999996</v>
      </c>
      <c r="D119">
        <v>2</v>
      </c>
      <c r="E119">
        <v>5</v>
      </c>
      <c r="F119">
        <f t="shared" si="19"/>
        <v>2</v>
      </c>
      <c r="G119">
        <f>IF(OR(E119=4,E119=5,E119=6),0,1)</f>
        <v>0</v>
      </c>
      <c r="H119">
        <f t="shared" si="20"/>
        <v>118</v>
      </c>
      <c r="I119">
        <f>IF(OR(F119=1,F119=6),IF(F119=1,1,-1),0)</f>
        <v>0</v>
      </c>
      <c r="J119">
        <f>IF(OR(F119=2,F119=6),IF(F119=2,1,-1),0)</f>
        <v>1</v>
      </c>
      <c r="K119">
        <f>IF(OR(F119=3,F119=6),IF(F119=3,1,-1),0)</f>
        <v>0</v>
      </c>
      <c r="L119">
        <f>IF(OR(F119=4,F119=6),IF(F119=4,1,-1),0)</f>
        <v>0</v>
      </c>
      <c r="M119">
        <f>IF(OR(F119=5,F119=6),IF(F119=5,1,-1),0)</f>
        <v>0</v>
      </c>
      <c r="N119">
        <f>IF(G119=0,1,-1)</f>
        <v>1</v>
      </c>
      <c r="O119">
        <f t="shared" si="21"/>
        <v>0</v>
      </c>
      <c r="P119">
        <f t="shared" si="22"/>
        <v>1</v>
      </c>
      <c r="Q119">
        <f t="shared" si="23"/>
        <v>0</v>
      </c>
      <c r="R119">
        <f t="shared" si="24"/>
        <v>0</v>
      </c>
      <c r="S119">
        <f t="shared" si="25"/>
        <v>0</v>
      </c>
      <c r="T119">
        <f t="shared" si="26"/>
        <v>5292.3878109999996</v>
      </c>
      <c r="BL119">
        <f t="shared" si="27"/>
        <v>0</v>
      </c>
      <c r="BM119">
        <f t="shared" si="28"/>
        <v>1</v>
      </c>
      <c r="BN119">
        <f t="shared" si="29"/>
        <v>0</v>
      </c>
      <c r="BO119">
        <f t="shared" si="30"/>
        <v>0</v>
      </c>
      <c r="BP119">
        <f t="shared" si="31"/>
        <v>0</v>
      </c>
      <c r="BQ119">
        <f t="shared" si="32"/>
        <v>0</v>
      </c>
      <c r="BR119">
        <f t="shared" si="33"/>
        <v>1</v>
      </c>
      <c r="BS119">
        <f t="shared" si="34"/>
        <v>0</v>
      </c>
      <c r="BT119">
        <f t="shared" si="35"/>
        <v>0</v>
      </c>
      <c r="BU119">
        <f t="shared" si="36"/>
        <v>0</v>
      </c>
      <c r="BV119">
        <f t="shared" si="37"/>
        <v>5292.3878109999996</v>
      </c>
    </row>
    <row r="120" spans="1:74" x14ac:dyDescent="0.25">
      <c r="A120" t="s">
        <v>123</v>
      </c>
      <c r="B120">
        <v>119</v>
      </c>
      <c r="C120">
        <v>2743.2345449999998</v>
      </c>
      <c r="D120">
        <v>5</v>
      </c>
      <c r="E120">
        <v>4</v>
      </c>
      <c r="F120">
        <f t="shared" si="19"/>
        <v>5</v>
      </c>
      <c r="G120">
        <f>IF(OR(E120=4,E120=5,E120=6),0,1)</f>
        <v>0</v>
      </c>
      <c r="H120">
        <f t="shared" si="20"/>
        <v>119</v>
      </c>
      <c r="I120">
        <f>IF(OR(F120=1,F120=6),IF(F120=1,1,-1),0)</f>
        <v>0</v>
      </c>
      <c r="J120">
        <f>IF(OR(F120=2,F120=6),IF(F120=2,1,-1),0)</f>
        <v>0</v>
      </c>
      <c r="K120">
        <f>IF(OR(F120=3,F120=6),IF(F120=3,1,-1),0)</f>
        <v>0</v>
      </c>
      <c r="L120">
        <f>IF(OR(F120=4,F120=6),IF(F120=4,1,-1),0)</f>
        <v>0</v>
      </c>
      <c r="M120">
        <f>IF(OR(F120=5,F120=6),IF(F120=5,1,-1),0)</f>
        <v>1</v>
      </c>
      <c r="N120">
        <f>IF(G120=0,1,-1)</f>
        <v>1</v>
      </c>
      <c r="O120">
        <f t="shared" si="21"/>
        <v>0</v>
      </c>
      <c r="P120">
        <f t="shared" si="22"/>
        <v>0</v>
      </c>
      <c r="Q120">
        <f t="shared" si="23"/>
        <v>0</v>
      </c>
      <c r="R120">
        <f t="shared" si="24"/>
        <v>0</v>
      </c>
      <c r="S120">
        <f t="shared" si="25"/>
        <v>1</v>
      </c>
      <c r="T120">
        <f t="shared" si="26"/>
        <v>2743.2345449999998</v>
      </c>
      <c r="BL120">
        <f t="shared" si="27"/>
        <v>0</v>
      </c>
      <c r="BM120">
        <f t="shared" si="28"/>
        <v>0</v>
      </c>
      <c r="BN120">
        <f t="shared" si="29"/>
        <v>0</v>
      </c>
      <c r="BO120">
        <f t="shared" si="30"/>
        <v>0</v>
      </c>
      <c r="BP120">
        <f t="shared" si="31"/>
        <v>1</v>
      </c>
      <c r="BQ120">
        <f t="shared" si="32"/>
        <v>0</v>
      </c>
      <c r="BR120">
        <f t="shared" si="33"/>
        <v>0</v>
      </c>
      <c r="BS120">
        <f t="shared" si="34"/>
        <v>0</v>
      </c>
      <c r="BT120">
        <f t="shared" si="35"/>
        <v>0</v>
      </c>
      <c r="BU120">
        <f t="shared" si="36"/>
        <v>1</v>
      </c>
      <c r="BV120">
        <f t="shared" si="37"/>
        <v>2743.2345449999998</v>
      </c>
    </row>
    <row r="121" spans="1:74" x14ac:dyDescent="0.25">
      <c r="A121" t="s">
        <v>124</v>
      </c>
      <c r="B121">
        <v>120</v>
      </c>
      <c r="C121">
        <v>10462.27205</v>
      </c>
      <c r="D121">
        <v>3</v>
      </c>
      <c r="E121">
        <v>6</v>
      </c>
      <c r="F121">
        <f t="shared" si="19"/>
        <v>3</v>
      </c>
      <c r="G121">
        <f>IF(OR(E121=4,E121=5,E121=6),0,1)</f>
        <v>0</v>
      </c>
      <c r="H121">
        <f t="shared" si="20"/>
        <v>120</v>
      </c>
      <c r="I121">
        <f>IF(OR(F121=1,F121=6),IF(F121=1,1,-1),0)</f>
        <v>0</v>
      </c>
      <c r="J121">
        <f>IF(OR(F121=2,F121=6),IF(F121=2,1,-1),0)</f>
        <v>0</v>
      </c>
      <c r="K121">
        <f>IF(OR(F121=3,F121=6),IF(F121=3,1,-1),0)</f>
        <v>1</v>
      </c>
      <c r="L121">
        <f>IF(OR(F121=4,F121=6),IF(F121=4,1,-1),0)</f>
        <v>0</v>
      </c>
      <c r="M121">
        <f>IF(OR(F121=5,F121=6),IF(F121=5,1,-1),0)</f>
        <v>0</v>
      </c>
      <c r="N121">
        <f>IF(G121=0,1,-1)</f>
        <v>1</v>
      </c>
      <c r="O121">
        <f t="shared" si="21"/>
        <v>0</v>
      </c>
      <c r="P121">
        <f t="shared" si="22"/>
        <v>0</v>
      </c>
      <c r="Q121">
        <f t="shared" si="23"/>
        <v>1</v>
      </c>
      <c r="R121">
        <f t="shared" si="24"/>
        <v>0</v>
      </c>
      <c r="S121">
        <f t="shared" si="25"/>
        <v>0</v>
      </c>
      <c r="T121">
        <f t="shared" si="26"/>
        <v>10462.27205</v>
      </c>
      <c r="BL121">
        <f t="shared" si="27"/>
        <v>0</v>
      </c>
      <c r="BM121">
        <f t="shared" si="28"/>
        <v>0</v>
      </c>
      <c r="BN121">
        <f t="shared" si="29"/>
        <v>1</v>
      </c>
      <c r="BO121">
        <f t="shared" si="30"/>
        <v>0</v>
      </c>
      <c r="BP121">
        <f t="shared" si="31"/>
        <v>0</v>
      </c>
      <c r="BQ121">
        <f t="shared" si="32"/>
        <v>0</v>
      </c>
      <c r="BR121">
        <f t="shared" si="33"/>
        <v>0</v>
      </c>
      <c r="BS121">
        <f t="shared" si="34"/>
        <v>1</v>
      </c>
      <c r="BT121">
        <f t="shared" si="35"/>
        <v>0</v>
      </c>
      <c r="BU121">
        <f t="shared" si="36"/>
        <v>0</v>
      </c>
      <c r="BV121">
        <f t="shared" si="37"/>
        <v>10462.27205</v>
      </c>
    </row>
    <row r="122" spans="1:74" x14ac:dyDescent="0.25">
      <c r="A122" t="s">
        <v>125</v>
      </c>
      <c r="B122">
        <v>121</v>
      </c>
      <c r="C122">
        <v>15798.312389999999</v>
      </c>
      <c r="D122">
        <v>3</v>
      </c>
      <c r="E122">
        <v>6</v>
      </c>
      <c r="F122">
        <f t="shared" si="19"/>
        <v>3</v>
      </c>
      <c r="G122">
        <f>IF(OR(E122=4,E122=5,E122=6),0,1)</f>
        <v>0</v>
      </c>
      <c r="H122">
        <f t="shared" si="20"/>
        <v>121</v>
      </c>
      <c r="I122">
        <f>IF(OR(F122=1,F122=6),IF(F122=1,1,-1),0)</f>
        <v>0</v>
      </c>
      <c r="J122">
        <f>IF(OR(F122=2,F122=6),IF(F122=2,1,-1),0)</f>
        <v>0</v>
      </c>
      <c r="K122">
        <f>IF(OR(F122=3,F122=6),IF(F122=3,1,-1),0)</f>
        <v>1</v>
      </c>
      <c r="L122">
        <f>IF(OR(F122=4,F122=6),IF(F122=4,1,-1),0)</f>
        <v>0</v>
      </c>
      <c r="M122">
        <f>IF(OR(F122=5,F122=6),IF(F122=5,1,-1),0)</f>
        <v>0</v>
      </c>
      <c r="N122">
        <f>IF(G122=0,1,-1)</f>
        <v>1</v>
      </c>
      <c r="O122">
        <f t="shared" si="21"/>
        <v>0</v>
      </c>
      <c r="P122">
        <f t="shared" si="22"/>
        <v>0</v>
      </c>
      <c r="Q122">
        <f t="shared" si="23"/>
        <v>1</v>
      </c>
      <c r="R122">
        <f t="shared" si="24"/>
        <v>0</v>
      </c>
      <c r="S122">
        <f t="shared" si="25"/>
        <v>0</v>
      </c>
      <c r="T122">
        <f t="shared" si="26"/>
        <v>15798.312389999999</v>
      </c>
      <c r="BL122">
        <f t="shared" si="27"/>
        <v>0</v>
      </c>
      <c r="BM122">
        <f t="shared" si="28"/>
        <v>0</v>
      </c>
      <c r="BN122">
        <f t="shared" si="29"/>
        <v>1</v>
      </c>
      <c r="BO122">
        <f t="shared" si="30"/>
        <v>0</v>
      </c>
      <c r="BP122">
        <f t="shared" si="31"/>
        <v>0</v>
      </c>
      <c r="BQ122">
        <f t="shared" si="32"/>
        <v>0</v>
      </c>
      <c r="BR122">
        <f t="shared" si="33"/>
        <v>0</v>
      </c>
      <c r="BS122">
        <f t="shared" si="34"/>
        <v>1</v>
      </c>
      <c r="BT122">
        <f t="shared" si="35"/>
        <v>0</v>
      </c>
      <c r="BU122">
        <f t="shared" si="36"/>
        <v>0</v>
      </c>
      <c r="BV122">
        <f t="shared" si="37"/>
        <v>15798.312389999999</v>
      </c>
    </row>
    <row r="123" spans="1:74" x14ac:dyDescent="0.25">
      <c r="A123" t="s">
        <v>126</v>
      </c>
      <c r="B123">
        <v>122</v>
      </c>
      <c r="C123">
        <v>63936.471980000002</v>
      </c>
      <c r="D123">
        <v>5</v>
      </c>
      <c r="E123">
        <v>6</v>
      </c>
      <c r="F123">
        <f t="shared" si="19"/>
        <v>5</v>
      </c>
      <c r="G123">
        <f>IF(OR(E123=4,E123=5,E123=6),0,1)</f>
        <v>0</v>
      </c>
      <c r="H123">
        <f t="shared" si="20"/>
        <v>122</v>
      </c>
      <c r="I123">
        <f>IF(OR(F123=1,F123=6),IF(F123=1,1,-1),0)</f>
        <v>0</v>
      </c>
      <c r="J123">
        <f>IF(OR(F123=2,F123=6),IF(F123=2,1,-1),0)</f>
        <v>0</v>
      </c>
      <c r="K123">
        <f>IF(OR(F123=3,F123=6),IF(F123=3,1,-1),0)</f>
        <v>0</v>
      </c>
      <c r="L123">
        <f>IF(OR(F123=4,F123=6),IF(F123=4,1,-1),0)</f>
        <v>0</v>
      </c>
      <c r="M123">
        <f>IF(OR(F123=5,F123=6),IF(F123=5,1,-1),0)</f>
        <v>1</v>
      </c>
      <c r="N123">
        <f>IF(G123=0,1,-1)</f>
        <v>1</v>
      </c>
      <c r="O123">
        <f t="shared" si="21"/>
        <v>0</v>
      </c>
      <c r="P123">
        <f t="shared" si="22"/>
        <v>0</v>
      </c>
      <c r="Q123">
        <f t="shared" si="23"/>
        <v>0</v>
      </c>
      <c r="R123">
        <f t="shared" si="24"/>
        <v>0</v>
      </c>
      <c r="S123">
        <f t="shared" si="25"/>
        <v>1</v>
      </c>
      <c r="T123">
        <f t="shared" si="26"/>
        <v>63936.471980000002</v>
      </c>
      <c r="BL123">
        <f t="shared" si="27"/>
        <v>0</v>
      </c>
      <c r="BM123">
        <f t="shared" si="28"/>
        <v>0</v>
      </c>
      <c r="BN123">
        <f t="shared" si="29"/>
        <v>0</v>
      </c>
      <c r="BO123">
        <f t="shared" si="30"/>
        <v>0</v>
      </c>
      <c r="BP123">
        <f t="shared" si="31"/>
        <v>1</v>
      </c>
      <c r="BQ123">
        <f t="shared" si="32"/>
        <v>0</v>
      </c>
      <c r="BR123">
        <f t="shared" si="33"/>
        <v>0</v>
      </c>
      <c r="BS123">
        <f t="shared" si="34"/>
        <v>0</v>
      </c>
      <c r="BT123">
        <f t="shared" si="35"/>
        <v>0</v>
      </c>
      <c r="BU123">
        <f t="shared" si="36"/>
        <v>1</v>
      </c>
      <c r="BV123">
        <f t="shared" si="37"/>
        <v>63936.471980000002</v>
      </c>
    </row>
    <row r="124" spans="1:74" x14ac:dyDescent="0.25">
      <c r="A124" t="s">
        <v>127</v>
      </c>
      <c r="B124">
        <v>123</v>
      </c>
      <c r="C124">
        <v>6665.4386759999998</v>
      </c>
      <c r="D124">
        <v>3</v>
      </c>
      <c r="E124">
        <v>8</v>
      </c>
      <c r="F124">
        <f t="shared" si="19"/>
        <v>3</v>
      </c>
      <c r="G124">
        <f>IF(OR(E124=4,E124=5,E124=6),0,1)</f>
        <v>1</v>
      </c>
      <c r="H124">
        <f t="shared" si="20"/>
        <v>123</v>
      </c>
      <c r="I124">
        <f>IF(OR(F124=1,F124=6),IF(F124=1,1,-1),0)</f>
        <v>0</v>
      </c>
      <c r="J124">
        <f>IF(OR(F124=2,F124=6),IF(F124=2,1,-1),0)</f>
        <v>0</v>
      </c>
      <c r="K124">
        <f>IF(OR(F124=3,F124=6),IF(F124=3,1,-1),0)</f>
        <v>1</v>
      </c>
      <c r="L124">
        <f>IF(OR(F124=4,F124=6),IF(F124=4,1,-1),0)</f>
        <v>0</v>
      </c>
      <c r="M124">
        <f>IF(OR(F124=5,F124=6),IF(F124=5,1,-1),0)</f>
        <v>0</v>
      </c>
      <c r="N124">
        <f>IF(G124=0,1,-1)</f>
        <v>-1</v>
      </c>
      <c r="O124">
        <f t="shared" si="21"/>
        <v>0</v>
      </c>
      <c r="P124">
        <f t="shared" si="22"/>
        <v>0</v>
      </c>
      <c r="Q124">
        <f t="shared" si="23"/>
        <v>-1</v>
      </c>
      <c r="R124">
        <f t="shared" si="24"/>
        <v>0</v>
      </c>
      <c r="S124">
        <f t="shared" si="25"/>
        <v>0</v>
      </c>
      <c r="T124">
        <f t="shared" si="26"/>
        <v>6665.4386759999998</v>
      </c>
      <c r="BL124">
        <f t="shared" si="27"/>
        <v>0</v>
      </c>
      <c r="BM124">
        <f t="shared" si="28"/>
        <v>0</v>
      </c>
      <c r="BN124">
        <f t="shared" si="29"/>
        <v>1</v>
      </c>
      <c r="BO124">
        <f t="shared" si="30"/>
        <v>0</v>
      </c>
      <c r="BP124">
        <f t="shared" si="31"/>
        <v>0</v>
      </c>
      <c r="BQ124">
        <f t="shared" si="32"/>
        <v>0</v>
      </c>
      <c r="BR124">
        <f t="shared" si="33"/>
        <v>0</v>
      </c>
      <c r="BS124">
        <f t="shared" si="34"/>
        <v>-1</v>
      </c>
      <c r="BT124">
        <f t="shared" si="35"/>
        <v>0</v>
      </c>
      <c r="BU124">
        <f t="shared" si="36"/>
        <v>0</v>
      </c>
      <c r="BV124">
        <f t="shared" si="37"/>
        <v>6665.4386759999998</v>
      </c>
    </row>
    <row r="125" spans="1:74" x14ac:dyDescent="0.25">
      <c r="A125" t="s">
        <v>128</v>
      </c>
      <c r="B125">
        <v>124</v>
      </c>
      <c r="C125">
        <v>11325.672119999999</v>
      </c>
      <c r="D125">
        <v>3</v>
      </c>
      <c r="E125">
        <v>7</v>
      </c>
      <c r="F125">
        <f t="shared" si="19"/>
        <v>3</v>
      </c>
      <c r="G125">
        <f>IF(OR(E125=4,E125=5,E125=6),0,1)</f>
        <v>1</v>
      </c>
      <c r="H125">
        <f t="shared" si="20"/>
        <v>124</v>
      </c>
      <c r="I125">
        <f>IF(OR(F125=1,F125=6),IF(F125=1,1,-1),0)</f>
        <v>0</v>
      </c>
      <c r="J125">
        <f>IF(OR(F125=2,F125=6),IF(F125=2,1,-1),0)</f>
        <v>0</v>
      </c>
      <c r="K125">
        <f>IF(OR(F125=3,F125=6),IF(F125=3,1,-1),0)</f>
        <v>1</v>
      </c>
      <c r="L125">
        <f>IF(OR(F125=4,F125=6),IF(F125=4,1,-1),0)</f>
        <v>0</v>
      </c>
      <c r="M125">
        <f>IF(OR(F125=5,F125=6),IF(F125=5,1,-1),0)</f>
        <v>0</v>
      </c>
      <c r="N125">
        <f>IF(G125=0,1,-1)</f>
        <v>-1</v>
      </c>
      <c r="O125">
        <f t="shared" si="21"/>
        <v>0</v>
      </c>
      <c r="P125">
        <f t="shared" si="22"/>
        <v>0</v>
      </c>
      <c r="Q125">
        <f t="shared" si="23"/>
        <v>-1</v>
      </c>
      <c r="R125">
        <f t="shared" si="24"/>
        <v>0</v>
      </c>
      <c r="S125">
        <f t="shared" si="25"/>
        <v>0</v>
      </c>
      <c r="T125">
        <f t="shared" si="26"/>
        <v>11325.672119999999</v>
      </c>
      <c r="BL125">
        <f t="shared" si="27"/>
        <v>0</v>
      </c>
      <c r="BM125">
        <f t="shared" si="28"/>
        <v>0</v>
      </c>
      <c r="BN125">
        <f t="shared" si="29"/>
        <v>1</v>
      </c>
      <c r="BO125">
        <f t="shared" si="30"/>
        <v>0</v>
      </c>
      <c r="BP125">
        <f t="shared" si="31"/>
        <v>0</v>
      </c>
      <c r="BQ125">
        <f t="shared" si="32"/>
        <v>0</v>
      </c>
      <c r="BR125">
        <f t="shared" si="33"/>
        <v>0</v>
      </c>
      <c r="BS125">
        <f t="shared" si="34"/>
        <v>-1</v>
      </c>
      <c r="BT125">
        <f t="shared" si="35"/>
        <v>0</v>
      </c>
      <c r="BU125">
        <f t="shared" si="36"/>
        <v>0</v>
      </c>
      <c r="BV125">
        <f t="shared" si="37"/>
        <v>11325.672119999999</v>
      </c>
    </row>
    <row r="126" spans="1:74" x14ac:dyDescent="0.25">
      <c r="A126" t="s">
        <v>129</v>
      </c>
      <c r="B126">
        <v>125</v>
      </c>
      <c r="C126">
        <v>528.92223620000004</v>
      </c>
      <c r="D126">
        <v>4</v>
      </c>
      <c r="E126">
        <v>6</v>
      </c>
      <c r="F126">
        <f t="shared" si="19"/>
        <v>4</v>
      </c>
      <c r="G126">
        <f>IF(OR(E126=4,E126=5,E126=6),0,1)</f>
        <v>0</v>
      </c>
      <c r="H126">
        <f t="shared" si="20"/>
        <v>125</v>
      </c>
      <c r="I126">
        <f>IF(OR(F126=1,F126=6),IF(F126=1,1,-1),0)</f>
        <v>0</v>
      </c>
      <c r="J126">
        <f>IF(OR(F126=2,F126=6),IF(F126=2,1,-1),0)</f>
        <v>0</v>
      </c>
      <c r="K126">
        <f>IF(OR(F126=3,F126=6),IF(F126=3,1,-1),0)</f>
        <v>0</v>
      </c>
      <c r="L126">
        <f>IF(OR(F126=4,F126=6),IF(F126=4,1,-1),0)</f>
        <v>1</v>
      </c>
      <c r="M126">
        <f>IF(OR(F126=5,F126=6),IF(F126=5,1,-1),0)</f>
        <v>0</v>
      </c>
      <c r="N126">
        <f>IF(G126=0,1,-1)</f>
        <v>1</v>
      </c>
      <c r="O126">
        <f t="shared" si="21"/>
        <v>0</v>
      </c>
      <c r="P126">
        <f t="shared" si="22"/>
        <v>0</v>
      </c>
      <c r="Q126">
        <f t="shared" si="23"/>
        <v>0</v>
      </c>
      <c r="R126">
        <f t="shared" si="24"/>
        <v>1</v>
      </c>
      <c r="S126">
        <f t="shared" si="25"/>
        <v>0</v>
      </c>
      <c r="T126">
        <f t="shared" si="26"/>
        <v>528.92223620000004</v>
      </c>
      <c r="BL126">
        <f t="shared" si="27"/>
        <v>0</v>
      </c>
      <c r="BM126">
        <f t="shared" si="28"/>
        <v>0</v>
      </c>
      <c r="BN126">
        <f t="shared" si="29"/>
        <v>0</v>
      </c>
      <c r="BO126">
        <f t="shared" si="30"/>
        <v>1</v>
      </c>
      <c r="BP126">
        <f t="shared" si="31"/>
        <v>0</v>
      </c>
      <c r="BQ126">
        <f t="shared" si="32"/>
        <v>0</v>
      </c>
      <c r="BR126">
        <f t="shared" si="33"/>
        <v>0</v>
      </c>
      <c r="BS126">
        <f t="shared" si="34"/>
        <v>0</v>
      </c>
      <c r="BT126">
        <f t="shared" si="35"/>
        <v>1</v>
      </c>
      <c r="BU126">
        <f t="shared" si="36"/>
        <v>0</v>
      </c>
      <c r="BV126">
        <f t="shared" si="37"/>
        <v>528.92223620000004</v>
      </c>
    </row>
    <row r="127" spans="1:74" x14ac:dyDescent="0.25">
      <c r="A127" t="s">
        <v>130</v>
      </c>
      <c r="B127">
        <v>126</v>
      </c>
      <c r="C127">
        <v>3023.3360710000002</v>
      </c>
      <c r="D127">
        <v>6</v>
      </c>
      <c r="E127">
        <v>7</v>
      </c>
      <c r="F127">
        <f t="shared" si="19"/>
        <v>6</v>
      </c>
      <c r="G127">
        <f>IF(OR(E127=4,E127=5,E127=6),0,1)</f>
        <v>1</v>
      </c>
      <c r="H127">
        <f t="shared" si="20"/>
        <v>126</v>
      </c>
      <c r="I127">
        <f>IF(OR(F127=1,F127=6),IF(F127=1,1,-1),0)</f>
        <v>-1</v>
      </c>
      <c r="J127">
        <f>IF(OR(F127=2,F127=6),IF(F127=2,1,-1),0)</f>
        <v>-1</v>
      </c>
      <c r="K127">
        <f>IF(OR(F127=3,F127=6),IF(F127=3,1,-1),0)</f>
        <v>-1</v>
      </c>
      <c r="L127">
        <f>IF(OR(F127=4,F127=6),IF(F127=4,1,-1),0)</f>
        <v>-1</v>
      </c>
      <c r="M127">
        <f>IF(OR(F127=5,F127=6),IF(F127=5,1,-1),0)</f>
        <v>-1</v>
      </c>
      <c r="N127">
        <f>IF(G127=0,1,-1)</f>
        <v>-1</v>
      </c>
      <c r="O127">
        <f t="shared" si="21"/>
        <v>1</v>
      </c>
      <c r="P127">
        <f t="shared" si="22"/>
        <v>1</v>
      </c>
      <c r="Q127">
        <f t="shared" si="23"/>
        <v>1</v>
      </c>
      <c r="R127">
        <f t="shared" si="24"/>
        <v>1</v>
      </c>
      <c r="S127">
        <f t="shared" si="25"/>
        <v>1</v>
      </c>
      <c r="T127">
        <f t="shared" si="26"/>
        <v>3023.3360710000002</v>
      </c>
      <c r="BL127">
        <f t="shared" si="27"/>
        <v>-1</v>
      </c>
      <c r="BM127">
        <f t="shared" si="28"/>
        <v>-1</v>
      </c>
      <c r="BN127">
        <f t="shared" si="29"/>
        <v>-1</v>
      </c>
      <c r="BO127">
        <f t="shared" si="30"/>
        <v>-1</v>
      </c>
      <c r="BP127">
        <f t="shared" si="31"/>
        <v>-1</v>
      </c>
      <c r="BQ127">
        <f t="shared" si="32"/>
        <v>1</v>
      </c>
      <c r="BR127">
        <f t="shared" si="33"/>
        <v>1</v>
      </c>
      <c r="BS127">
        <f t="shared" si="34"/>
        <v>1</v>
      </c>
      <c r="BT127">
        <f t="shared" si="35"/>
        <v>1</v>
      </c>
      <c r="BU127">
        <f t="shared" si="36"/>
        <v>1</v>
      </c>
      <c r="BV127">
        <f t="shared" si="37"/>
        <v>3023.3360710000002</v>
      </c>
    </row>
    <row r="128" spans="1:74" x14ac:dyDescent="0.25">
      <c r="A128" t="s">
        <v>131</v>
      </c>
      <c r="B128">
        <v>127</v>
      </c>
      <c r="C128">
        <v>1221.213612</v>
      </c>
      <c r="D128">
        <v>4</v>
      </c>
      <c r="E128">
        <v>5</v>
      </c>
      <c r="F128">
        <f t="shared" si="19"/>
        <v>4</v>
      </c>
      <c r="G128">
        <f>IF(OR(E128=4,E128=5,E128=6),0,1)</f>
        <v>0</v>
      </c>
      <c r="H128">
        <f t="shared" si="20"/>
        <v>127</v>
      </c>
      <c r="I128">
        <f>IF(OR(F128=1,F128=6),IF(F128=1,1,-1),0)</f>
        <v>0</v>
      </c>
      <c r="J128">
        <f>IF(OR(F128=2,F128=6),IF(F128=2,1,-1),0)</f>
        <v>0</v>
      </c>
      <c r="K128">
        <f>IF(OR(F128=3,F128=6),IF(F128=3,1,-1),0)</f>
        <v>0</v>
      </c>
      <c r="L128">
        <f>IF(OR(F128=4,F128=6),IF(F128=4,1,-1),0)</f>
        <v>1</v>
      </c>
      <c r="M128">
        <f>IF(OR(F128=5,F128=6),IF(F128=5,1,-1),0)</f>
        <v>0</v>
      </c>
      <c r="N128">
        <f>IF(G128=0,1,-1)</f>
        <v>1</v>
      </c>
      <c r="O128">
        <f t="shared" si="21"/>
        <v>0</v>
      </c>
      <c r="P128">
        <f t="shared" si="22"/>
        <v>0</v>
      </c>
      <c r="Q128">
        <f t="shared" si="23"/>
        <v>0</v>
      </c>
      <c r="R128">
        <f t="shared" si="24"/>
        <v>1</v>
      </c>
      <c r="S128">
        <f t="shared" si="25"/>
        <v>0</v>
      </c>
      <c r="T128">
        <f t="shared" si="26"/>
        <v>1221.213612</v>
      </c>
      <c r="BL128">
        <f t="shared" si="27"/>
        <v>0</v>
      </c>
      <c r="BM128">
        <f t="shared" si="28"/>
        <v>0</v>
      </c>
      <c r="BN128">
        <f t="shared" si="29"/>
        <v>0</v>
      </c>
      <c r="BO128">
        <f t="shared" si="30"/>
        <v>1</v>
      </c>
      <c r="BP128">
        <f t="shared" si="31"/>
        <v>0</v>
      </c>
      <c r="BQ128">
        <f t="shared" si="32"/>
        <v>0</v>
      </c>
      <c r="BR128">
        <f t="shared" si="33"/>
        <v>0</v>
      </c>
      <c r="BS128">
        <f t="shared" si="34"/>
        <v>0</v>
      </c>
      <c r="BT128">
        <f t="shared" si="35"/>
        <v>1</v>
      </c>
      <c r="BU128">
        <f t="shared" si="36"/>
        <v>0</v>
      </c>
      <c r="BV128">
        <f t="shared" si="37"/>
        <v>1221.213612</v>
      </c>
    </row>
    <row r="129" spans="1:74" x14ac:dyDescent="0.25">
      <c r="A129" t="s">
        <v>132</v>
      </c>
      <c r="B129">
        <v>128</v>
      </c>
      <c r="C129">
        <v>16966.901750000001</v>
      </c>
      <c r="D129">
        <v>5</v>
      </c>
      <c r="E129">
        <v>6</v>
      </c>
      <c r="F129">
        <f t="shared" si="19"/>
        <v>5</v>
      </c>
      <c r="G129">
        <f>IF(OR(E129=4,E129=5,E129=6),0,1)</f>
        <v>0</v>
      </c>
      <c r="H129">
        <f t="shared" si="20"/>
        <v>128</v>
      </c>
      <c r="I129">
        <f>IF(OR(F129=1,F129=6),IF(F129=1,1,-1),0)</f>
        <v>0</v>
      </c>
      <c r="J129">
        <f>IF(OR(F129=2,F129=6),IF(F129=2,1,-1),0)</f>
        <v>0</v>
      </c>
      <c r="K129">
        <f>IF(OR(F129=3,F129=6),IF(F129=3,1,-1),0)</f>
        <v>0</v>
      </c>
      <c r="L129">
        <f>IF(OR(F129=4,F129=6),IF(F129=4,1,-1),0)</f>
        <v>0</v>
      </c>
      <c r="M129">
        <f>IF(OR(F129=5,F129=6),IF(F129=5,1,-1),0)</f>
        <v>1</v>
      </c>
      <c r="N129">
        <f>IF(G129=0,1,-1)</f>
        <v>1</v>
      </c>
      <c r="O129">
        <f t="shared" si="21"/>
        <v>0</v>
      </c>
      <c r="P129">
        <f t="shared" si="22"/>
        <v>0</v>
      </c>
      <c r="Q129">
        <f t="shared" si="23"/>
        <v>0</v>
      </c>
      <c r="R129">
        <f t="shared" si="24"/>
        <v>0</v>
      </c>
      <c r="S129">
        <f t="shared" si="25"/>
        <v>1</v>
      </c>
      <c r="T129">
        <f t="shared" si="26"/>
        <v>16966.901750000001</v>
      </c>
      <c r="BL129">
        <f t="shared" si="27"/>
        <v>0</v>
      </c>
      <c r="BM129">
        <f t="shared" si="28"/>
        <v>0</v>
      </c>
      <c r="BN129">
        <f t="shared" si="29"/>
        <v>0</v>
      </c>
      <c r="BO129">
        <f t="shared" si="30"/>
        <v>0</v>
      </c>
      <c r="BP129">
        <f t="shared" si="31"/>
        <v>1</v>
      </c>
      <c r="BQ129">
        <f t="shared" si="32"/>
        <v>0</v>
      </c>
      <c r="BR129">
        <f t="shared" si="33"/>
        <v>0</v>
      </c>
      <c r="BS129">
        <f t="shared" si="34"/>
        <v>0</v>
      </c>
      <c r="BT129">
        <f t="shared" si="35"/>
        <v>0</v>
      </c>
      <c r="BU129">
        <f t="shared" si="36"/>
        <v>1</v>
      </c>
      <c r="BV129">
        <f t="shared" si="37"/>
        <v>16966.901750000001</v>
      </c>
    </row>
    <row r="130" spans="1:74" x14ac:dyDescent="0.25">
      <c r="A130" t="s">
        <v>133</v>
      </c>
      <c r="B130">
        <v>129</v>
      </c>
      <c r="C130">
        <v>889.97808280000004</v>
      </c>
      <c r="D130">
        <v>3</v>
      </c>
      <c r="E130">
        <v>7</v>
      </c>
      <c r="F130">
        <f t="shared" si="19"/>
        <v>3</v>
      </c>
      <c r="G130">
        <f>IF(OR(E130=4,E130=5,E130=6),0,1)</f>
        <v>1</v>
      </c>
      <c r="H130">
        <f t="shared" si="20"/>
        <v>129</v>
      </c>
      <c r="I130">
        <f>IF(OR(F130=1,F130=6),IF(F130=1,1,-1),0)</f>
        <v>0</v>
      </c>
      <c r="J130">
        <f>IF(OR(F130=2,F130=6),IF(F130=2,1,-1),0)</f>
        <v>0</v>
      </c>
      <c r="K130">
        <f>IF(OR(F130=3,F130=6),IF(F130=3,1,-1),0)</f>
        <v>1</v>
      </c>
      <c r="L130">
        <f>IF(OR(F130=4,F130=6),IF(F130=4,1,-1),0)</f>
        <v>0</v>
      </c>
      <c r="M130">
        <f>IF(OR(F130=5,F130=6),IF(F130=5,1,-1),0)</f>
        <v>0</v>
      </c>
      <c r="N130">
        <f>IF(G130=0,1,-1)</f>
        <v>-1</v>
      </c>
      <c r="O130">
        <f t="shared" si="21"/>
        <v>0</v>
      </c>
      <c r="P130">
        <f t="shared" si="22"/>
        <v>0</v>
      </c>
      <c r="Q130">
        <f t="shared" si="23"/>
        <v>-1</v>
      </c>
      <c r="R130">
        <f t="shared" si="24"/>
        <v>0</v>
      </c>
      <c r="S130">
        <f t="shared" si="25"/>
        <v>0</v>
      </c>
      <c r="T130">
        <f t="shared" si="26"/>
        <v>889.97808280000004</v>
      </c>
      <c r="BL130">
        <f t="shared" si="27"/>
        <v>0</v>
      </c>
      <c r="BM130">
        <f t="shared" si="28"/>
        <v>0</v>
      </c>
      <c r="BN130">
        <f t="shared" si="29"/>
        <v>1</v>
      </c>
      <c r="BO130">
        <f t="shared" si="30"/>
        <v>0</v>
      </c>
      <c r="BP130">
        <f t="shared" si="31"/>
        <v>0</v>
      </c>
      <c r="BQ130">
        <f t="shared" si="32"/>
        <v>0</v>
      </c>
      <c r="BR130">
        <f t="shared" si="33"/>
        <v>0</v>
      </c>
      <c r="BS130">
        <f t="shared" si="34"/>
        <v>-1</v>
      </c>
      <c r="BT130">
        <f t="shared" si="35"/>
        <v>0</v>
      </c>
      <c r="BU130">
        <f t="shared" si="36"/>
        <v>0</v>
      </c>
      <c r="BV130">
        <f t="shared" si="37"/>
        <v>889.97808280000004</v>
      </c>
    </row>
    <row r="131" spans="1:74" x14ac:dyDescent="0.25">
      <c r="A131" t="s">
        <v>134</v>
      </c>
      <c r="B131">
        <v>130</v>
      </c>
      <c r="C131">
        <v>9725.9576720000005</v>
      </c>
      <c r="D131">
        <v>4</v>
      </c>
      <c r="E131">
        <v>5</v>
      </c>
      <c r="F131">
        <f t="shared" ref="F131:F167" si="38">D131</f>
        <v>4</v>
      </c>
      <c r="G131">
        <f>IF(OR(E131=4,E131=5,E131=6),0,1)</f>
        <v>0</v>
      </c>
      <c r="H131">
        <f t="shared" ref="H131:H167" si="39">B131</f>
        <v>130</v>
      </c>
      <c r="I131">
        <f>IF(OR(F131=1,F131=6),IF(F131=1,1,-1),0)</f>
        <v>0</v>
      </c>
      <c r="J131">
        <f>IF(OR(F131=2,F131=6),IF(F131=2,1,-1),0)</f>
        <v>0</v>
      </c>
      <c r="K131">
        <f>IF(OR(F131=3,F131=6),IF(F131=3,1,-1),0)</f>
        <v>0</v>
      </c>
      <c r="L131">
        <f>IF(OR(F131=4,F131=6),IF(F131=4,1,-1),0)</f>
        <v>1</v>
      </c>
      <c r="M131">
        <f>IF(OR(F131=5,F131=6),IF(F131=5,1,-1),0)</f>
        <v>0</v>
      </c>
      <c r="N131">
        <f>IF(G131=0,1,-1)</f>
        <v>1</v>
      </c>
      <c r="O131">
        <f t="shared" ref="O131:O167" si="40">I131*N131</f>
        <v>0</v>
      </c>
      <c r="P131">
        <f t="shared" ref="P131:P167" si="41">J131*N131</f>
        <v>0</v>
      </c>
      <c r="Q131">
        <f t="shared" ref="Q131:Q167" si="42">K131*N131</f>
        <v>0</v>
      </c>
      <c r="R131">
        <f t="shared" ref="R131:R167" si="43">L131*N131</f>
        <v>1</v>
      </c>
      <c r="S131">
        <f t="shared" ref="S131:S167" si="44">M131*N131</f>
        <v>0</v>
      </c>
      <c r="T131">
        <f t="shared" ref="T131:T167" si="45">C131</f>
        <v>9725.9576720000005</v>
      </c>
      <c r="BL131">
        <f t="shared" ref="BL131:BL167" si="46">IF(OR(F131=1,F131=6),IF(F131=1,1,-1),0)</f>
        <v>0</v>
      </c>
      <c r="BM131">
        <f t="shared" ref="BM131:BM167" si="47">IF(OR(F131=2,F131=6),IF(F131=2,1,-1),0)</f>
        <v>0</v>
      </c>
      <c r="BN131">
        <f t="shared" ref="BN131:BN167" si="48">IF(OR(F131=3,F131=6),IF(F131=3,1,-1),0)</f>
        <v>0</v>
      </c>
      <c r="BO131">
        <f t="shared" ref="BO131:BO167" si="49">IF(OR(F131=4,F131=6),IF(F131=4,1,-1),0)</f>
        <v>1</v>
      </c>
      <c r="BP131">
        <f t="shared" ref="BP131:BP167" si="50">IF(OR(F131=5,F131=6),IF(F131=5,1,-1),0)</f>
        <v>0</v>
      </c>
      <c r="BQ131">
        <f t="shared" ref="BQ131:BQ167" si="51">BL131*N131</f>
        <v>0</v>
      </c>
      <c r="BR131">
        <f t="shared" ref="BR131:BR167" si="52">BM131*N131</f>
        <v>0</v>
      </c>
      <c r="BS131">
        <f t="shared" ref="BS131:BS167" si="53">BN131*N131</f>
        <v>0</v>
      </c>
      <c r="BT131">
        <f t="shared" ref="BT131:BT167" si="54">BO131*N131</f>
        <v>1</v>
      </c>
      <c r="BU131">
        <f t="shared" ref="BU131:BU167" si="55">BP131*N131</f>
        <v>0</v>
      </c>
      <c r="BV131">
        <f t="shared" ref="BV131:BV167" si="56">C131</f>
        <v>9725.9576720000005</v>
      </c>
    </row>
    <row r="132" spans="1:74" x14ac:dyDescent="0.25">
      <c r="A132" t="s">
        <v>135</v>
      </c>
      <c r="B132">
        <v>131</v>
      </c>
      <c r="C132">
        <v>503.11215800000002</v>
      </c>
      <c r="D132">
        <v>4</v>
      </c>
      <c r="E132">
        <v>6</v>
      </c>
      <c r="F132">
        <f t="shared" si="38"/>
        <v>4</v>
      </c>
      <c r="G132">
        <f>IF(OR(E132=4,E132=5,E132=6),0,1)</f>
        <v>0</v>
      </c>
      <c r="H132">
        <f t="shared" si="39"/>
        <v>131</v>
      </c>
      <c r="I132">
        <f>IF(OR(F132=1,F132=6),IF(F132=1,1,-1),0)</f>
        <v>0</v>
      </c>
      <c r="J132">
        <f>IF(OR(F132=2,F132=6),IF(F132=2,1,-1),0)</f>
        <v>0</v>
      </c>
      <c r="K132">
        <f>IF(OR(F132=3,F132=6),IF(F132=3,1,-1),0)</f>
        <v>0</v>
      </c>
      <c r="L132">
        <f>IF(OR(F132=4,F132=6),IF(F132=4,1,-1),0)</f>
        <v>1</v>
      </c>
      <c r="M132">
        <f>IF(OR(F132=5,F132=6),IF(F132=5,1,-1),0)</f>
        <v>0</v>
      </c>
      <c r="N132">
        <f>IF(G132=0,1,-1)</f>
        <v>1</v>
      </c>
      <c r="O132">
        <f t="shared" si="40"/>
        <v>0</v>
      </c>
      <c r="P132">
        <f t="shared" si="41"/>
        <v>0</v>
      </c>
      <c r="Q132">
        <f t="shared" si="42"/>
        <v>0</v>
      </c>
      <c r="R132">
        <f t="shared" si="43"/>
        <v>1</v>
      </c>
      <c r="S132">
        <f t="shared" si="44"/>
        <v>0</v>
      </c>
      <c r="T132">
        <f t="shared" si="45"/>
        <v>503.11215800000002</v>
      </c>
      <c r="BL132">
        <f t="shared" si="46"/>
        <v>0</v>
      </c>
      <c r="BM132">
        <f t="shared" si="47"/>
        <v>0</v>
      </c>
      <c r="BN132">
        <f t="shared" si="48"/>
        <v>0</v>
      </c>
      <c r="BO132">
        <f t="shared" si="49"/>
        <v>1</v>
      </c>
      <c r="BP132">
        <f t="shared" si="50"/>
        <v>0</v>
      </c>
      <c r="BQ132">
        <f t="shared" si="51"/>
        <v>0</v>
      </c>
      <c r="BR132">
        <f t="shared" si="52"/>
        <v>0</v>
      </c>
      <c r="BS132">
        <f t="shared" si="53"/>
        <v>0</v>
      </c>
      <c r="BT132">
        <f t="shared" si="54"/>
        <v>1</v>
      </c>
      <c r="BU132">
        <f t="shared" si="55"/>
        <v>0</v>
      </c>
      <c r="BV132">
        <f t="shared" si="56"/>
        <v>503.11215800000002</v>
      </c>
    </row>
    <row r="133" spans="1:74" x14ac:dyDescent="0.25">
      <c r="A133" t="s">
        <v>136</v>
      </c>
      <c r="B133">
        <v>132</v>
      </c>
      <c r="C133">
        <v>44606.856570000004</v>
      </c>
      <c r="D133">
        <v>5</v>
      </c>
      <c r="E133">
        <v>4</v>
      </c>
      <c r="F133">
        <f t="shared" si="38"/>
        <v>5</v>
      </c>
      <c r="G133">
        <f>IF(OR(E133=4,E133=5,E133=6),0,1)</f>
        <v>0</v>
      </c>
      <c r="H133">
        <f t="shared" si="39"/>
        <v>132</v>
      </c>
      <c r="I133">
        <f>IF(OR(F133=1,F133=6),IF(F133=1,1,-1),0)</f>
        <v>0</v>
      </c>
      <c r="J133">
        <f>IF(OR(F133=2,F133=6),IF(F133=2,1,-1),0)</f>
        <v>0</v>
      </c>
      <c r="K133">
        <f>IF(OR(F133=3,F133=6),IF(F133=3,1,-1),0)</f>
        <v>0</v>
      </c>
      <c r="L133">
        <f>IF(OR(F133=4,F133=6),IF(F133=4,1,-1),0)</f>
        <v>0</v>
      </c>
      <c r="M133">
        <f>IF(OR(F133=5,F133=6),IF(F133=5,1,-1),0)</f>
        <v>1</v>
      </c>
      <c r="N133">
        <f>IF(G133=0,1,-1)</f>
        <v>1</v>
      </c>
      <c r="O133">
        <f t="shared" si="40"/>
        <v>0</v>
      </c>
      <c r="P133">
        <f t="shared" si="41"/>
        <v>0</v>
      </c>
      <c r="Q133">
        <f t="shared" si="42"/>
        <v>0</v>
      </c>
      <c r="R133">
        <f t="shared" si="43"/>
        <v>0</v>
      </c>
      <c r="S133">
        <f t="shared" si="44"/>
        <v>1</v>
      </c>
      <c r="T133">
        <f t="shared" si="45"/>
        <v>44606.856570000004</v>
      </c>
      <c r="BL133">
        <f t="shared" si="46"/>
        <v>0</v>
      </c>
      <c r="BM133">
        <f t="shared" si="47"/>
        <v>0</v>
      </c>
      <c r="BN133">
        <f t="shared" si="48"/>
        <v>0</v>
      </c>
      <c r="BO133">
        <f t="shared" si="49"/>
        <v>0</v>
      </c>
      <c r="BP133">
        <f t="shared" si="50"/>
        <v>1</v>
      </c>
      <c r="BQ133">
        <f t="shared" si="51"/>
        <v>0</v>
      </c>
      <c r="BR133">
        <f t="shared" si="52"/>
        <v>0</v>
      </c>
      <c r="BS133">
        <f t="shared" si="53"/>
        <v>0</v>
      </c>
      <c r="BT133">
        <f t="shared" si="54"/>
        <v>0</v>
      </c>
      <c r="BU133">
        <f t="shared" si="55"/>
        <v>1</v>
      </c>
      <c r="BV133">
        <f t="shared" si="56"/>
        <v>44606.856570000004</v>
      </c>
    </row>
    <row r="134" spans="1:74" x14ac:dyDescent="0.25">
      <c r="A134" t="s">
        <v>137</v>
      </c>
      <c r="B134">
        <v>133</v>
      </c>
      <c r="C134">
        <v>13229.30589</v>
      </c>
      <c r="D134">
        <v>3</v>
      </c>
      <c r="E134">
        <v>9</v>
      </c>
      <c r="F134">
        <f t="shared" si="38"/>
        <v>3</v>
      </c>
      <c r="G134">
        <f>IF(OR(E134=4,E134=5,E134=6),0,1)</f>
        <v>1</v>
      </c>
      <c r="H134">
        <f t="shared" si="39"/>
        <v>133</v>
      </c>
      <c r="I134">
        <f>IF(OR(F134=1,F134=6),IF(F134=1,1,-1),0)</f>
        <v>0</v>
      </c>
      <c r="J134">
        <f>IF(OR(F134=2,F134=6),IF(F134=2,1,-1),0)</f>
        <v>0</v>
      </c>
      <c r="K134">
        <f>IF(OR(F134=3,F134=6),IF(F134=3,1,-1),0)</f>
        <v>1</v>
      </c>
      <c r="L134">
        <f>IF(OR(F134=4,F134=6),IF(F134=4,1,-1),0)</f>
        <v>0</v>
      </c>
      <c r="M134">
        <f>IF(OR(F134=5,F134=6),IF(F134=5,1,-1),0)</f>
        <v>0</v>
      </c>
      <c r="N134">
        <f>IF(G134=0,1,-1)</f>
        <v>-1</v>
      </c>
      <c r="O134">
        <f t="shared" si="40"/>
        <v>0</v>
      </c>
      <c r="P134">
        <f t="shared" si="41"/>
        <v>0</v>
      </c>
      <c r="Q134">
        <f t="shared" si="42"/>
        <v>-1</v>
      </c>
      <c r="R134">
        <f t="shared" si="43"/>
        <v>0</v>
      </c>
      <c r="S134">
        <f t="shared" si="44"/>
        <v>0</v>
      </c>
      <c r="T134">
        <f t="shared" si="45"/>
        <v>13229.30589</v>
      </c>
      <c r="BL134">
        <f t="shared" si="46"/>
        <v>0</v>
      </c>
      <c r="BM134">
        <f t="shared" si="47"/>
        <v>0</v>
      </c>
      <c r="BN134">
        <f t="shared" si="48"/>
        <v>1</v>
      </c>
      <c r="BO134">
        <f t="shared" si="49"/>
        <v>0</v>
      </c>
      <c r="BP134">
        <f t="shared" si="50"/>
        <v>0</v>
      </c>
      <c r="BQ134">
        <f t="shared" si="51"/>
        <v>0</v>
      </c>
      <c r="BR134">
        <f t="shared" si="52"/>
        <v>0</v>
      </c>
      <c r="BS134">
        <f t="shared" si="53"/>
        <v>-1</v>
      </c>
      <c r="BT134">
        <f t="shared" si="54"/>
        <v>0</v>
      </c>
      <c r="BU134">
        <f t="shared" si="55"/>
        <v>0</v>
      </c>
      <c r="BV134">
        <f t="shared" si="56"/>
        <v>13229.30589</v>
      </c>
    </row>
    <row r="135" spans="1:74" x14ac:dyDescent="0.25">
      <c r="A135" t="s">
        <v>138</v>
      </c>
      <c r="B135">
        <v>134</v>
      </c>
      <c r="C135">
        <v>18083.094939999999</v>
      </c>
      <c r="D135">
        <v>3</v>
      </c>
      <c r="E135">
        <v>7</v>
      </c>
      <c r="F135">
        <f t="shared" si="38"/>
        <v>3</v>
      </c>
      <c r="G135">
        <f>IF(OR(E135=4,E135=5,E135=6),0,1)</f>
        <v>1</v>
      </c>
      <c r="H135">
        <f t="shared" si="39"/>
        <v>134</v>
      </c>
      <c r="I135">
        <f>IF(OR(F135=1,F135=6),IF(F135=1,1,-1),0)</f>
        <v>0</v>
      </c>
      <c r="J135">
        <f>IF(OR(F135=2,F135=6),IF(F135=2,1,-1),0)</f>
        <v>0</v>
      </c>
      <c r="K135">
        <f>IF(OR(F135=3,F135=6),IF(F135=3,1,-1),0)</f>
        <v>1</v>
      </c>
      <c r="L135">
        <f>IF(OR(F135=4,F135=6),IF(F135=4,1,-1),0)</f>
        <v>0</v>
      </c>
      <c r="M135">
        <f>IF(OR(F135=5,F135=6),IF(F135=5,1,-1),0)</f>
        <v>0</v>
      </c>
      <c r="N135">
        <f>IF(G135=0,1,-1)</f>
        <v>-1</v>
      </c>
      <c r="O135">
        <f t="shared" si="40"/>
        <v>0</v>
      </c>
      <c r="P135">
        <f t="shared" si="41"/>
        <v>0</v>
      </c>
      <c r="Q135">
        <f t="shared" si="42"/>
        <v>-1</v>
      </c>
      <c r="R135">
        <f t="shared" si="43"/>
        <v>0</v>
      </c>
      <c r="S135">
        <f t="shared" si="44"/>
        <v>0</v>
      </c>
      <c r="T135">
        <f t="shared" si="45"/>
        <v>18083.094939999999</v>
      </c>
      <c r="BL135">
        <f t="shared" si="46"/>
        <v>0</v>
      </c>
      <c r="BM135">
        <f t="shared" si="47"/>
        <v>0</v>
      </c>
      <c r="BN135">
        <f t="shared" si="48"/>
        <v>1</v>
      </c>
      <c r="BO135">
        <f t="shared" si="49"/>
        <v>0</v>
      </c>
      <c r="BP135">
        <f t="shared" si="50"/>
        <v>0</v>
      </c>
      <c r="BQ135">
        <f t="shared" si="51"/>
        <v>0</v>
      </c>
      <c r="BR135">
        <f t="shared" si="52"/>
        <v>0</v>
      </c>
      <c r="BS135">
        <f t="shared" si="53"/>
        <v>-1</v>
      </c>
      <c r="BT135">
        <f t="shared" si="54"/>
        <v>0</v>
      </c>
      <c r="BU135">
        <f t="shared" si="55"/>
        <v>0</v>
      </c>
      <c r="BV135">
        <f t="shared" si="56"/>
        <v>18083.094939999999</v>
      </c>
    </row>
    <row r="136" spans="1:74" x14ac:dyDescent="0.25">
      <c r="A136" t="s">
        <v>139</v>
      </c>
      <c r="B136">
        <v>135</v>
      </c>
      <c r="C136">
        <v>956.95875820000003</v>
      </c>
      <c r="D136">
        <v>6</v>
      </c>
      <c r="E136">
        <v>7</v>
      </c>
      <c r="F136">
        <f t="shared" si="38"/>
        <v>6</v>
      </c>
      <c r="G136">
        <f>IF(OR(E136=4,E136=5,E136=6),0,1)</f>
        <v>1</v>
      </c>
      <c r="H136">
        <f t="shared" si="39"/>
        <v>135</v>
      </c>
      <c r="I136">
        <f>IF(OR(F136=1,F136=6),IF(F136=1,1,-1),0)</f>
        <v>-1</v>
      </c>
      <c r="J136">
        <f>IF(OR(F136=2,F136=6),IF(F136=2,1,-1),0)</f>
        <v>-1</v>
      </c>
      <c r="K136">
        <f>IF(OR(F136=3,F136=6),IF(F136=3,1,-1),0)</f>
        <v>-1</v>
      </c>
      <c r="L136">
        <f>IF(OR(F136=4,F136=6),IF(F136=4,1,-1),0)</f>
        <v>-1</v>
      </c>
      <c r="M136">
        <f>IF(OR(F136=5,F136=6),IF(F136=5,1,-1),0)</f>
        <v>-1</v>
      </c>
      <c r="N136">
        <f>IF(G136=0,1,-1)</f>
        <v>-1</v>
      </c>
      <c r="O136">
        <f t="shared" si="40"/>
        <v>1</v>
      </c>
      <c r="P136">
        <f t="shared" si="41"/>
        <v>1</v>
      </c>
      <c r="Q136">
        <f t="shared" si="42"/>
        <v>1</v>
      </c>
      <c r="R136">
        <f t="shared" si="43"/>
        <v>1</v>
      </c>
      <c r="S136">
        <f t="shared" si="44"/>
        <v>1</v>
      </c>
      <c r="T136">
        <f t="shared" si="45"/>
        <v>956.95875820000003</v>
      </c>
      <c r="BL136">
        <f t="shared" si="46"/>
        <v>-1</v>
      </c>
      <c r="BM136">
        <f t="shared" si="47"/>
        <v>-1</v>
      </c>
      <c r="BN136">
        <f t="shared" si="48"/>
        <v>-1</v>
      </c>
      <c r="BO136">
        <f t="shared" si="49"/>
        <v>-1</v>
      </c>
      <c r="BP136">
        <f t="shared" si="50"/>
        <v>-1</v>
      </c>
      <c r="BQ136">
        <f t="shared" si="51"/>
        <v>1</v>
      </c>
      <c r="BR136">
        <f t="shared" si="52"/>
        <v>1</v>
      </c>
      <c r="BS136">
        <f t="shared" si="53"/>
        <v>1</v>
      </c>
      <c r="BT136">
        <f t="shared" si="54"/>
        <v>1</v>
      </c>
      <c r="BU136">
        <f t="shared" si="55"/>
        <v>1</v>
      </c>
      <c r="BV136">
        <f t="shared" si="56"/>
        <v>956.95875820000003</v>
      </c>
    </row>
    <row r="137" spans="1:74" x14ac:dyDescent="0.25">
      <c r="A137" t="s">
        <v>140</v>
      </c>
      <c r="B137">
        <v>136</v>
      </c>
      <c r="C137">
        <v>5849.2717309999998</v>
      </c>
      <c r="D137">
        <v>4</v>
      </c>
      <c r="E137">
        <v>5</v>
      </c>
      <c r="F137">
        <f t="shared" si="38"/>
        <v>4</v>
      </c>
      <c r="G137">
        <f>IF(OR(E137=4,E137=5,E137=6),0,1)</f>
        <v>0</v>
      </c>
      <c r="H137">
        <f t="shared" si="39"/>
        <v>136</v>
      </c>
      <c r="I137">
        <f>IF(OR(F137=1,F137=6),IF(F137=1,1,-1),0)</f>
        <v>0</v>
      </c>
      <c r="J137">
        <f>IF(OR(F137=2,F137=6),IF(F137=2,1,-1),0)</f>
        <v>0</v>
      </c>
      <c r="K137">
        <f>IF(OR(F137=3,F137=6),IF(F137=3,1,-1),0)</f>
        <v>0</v>
      </c>
      <c r="L137">
        <f>IF(OR(F137=4,F137=6),IF(F137=4,1,-1),0)</f>
        <v>1</v>
      </c>
      <c r="M137">
        <f>IF(OR(F137=5,F137=6),IF(F137=5,1,-1),0)</f>
        <v>0</v>
      </c>
      <c r="N137">
        <f>IF(G137=0,1,-1)</f>
        <v>1</v>
      </c>
      <c r="O137">
        <f t="shared" si="40"/>
        <v>0</v>
      </c>
      <c r="P137">
        <f t="shared" si="41"/>
        <v>0</v>
      </c>
      <c r="Q137">
        <f t="shared" si="42"/>
        <v>0</v>
      </c>
      <c r="R137">
        <f t="shared" si="43"/>
        <v>1</v>
      </c>
      <c r="S137">
        <f t="shared" si="44"/>
        <v>0</v>
      </c>
      <c r="T137">
        <f t="shared" si="45"/>
        <v>5849.2717309999998</v>
      </c>
      <c r="BL137">
        <f t="shared" si="46"/>
        <v>0</v>
      </c>
      <c r="BM137">
        <f t="shared" si="47"/>
        <v>0</v>
      </c>
      <c r="BN137">
        <f t="shared" si="48"/>
        <v>0</v>
      </c>
      <c r="BO137">
        <f t="shared" si="49"/>
        <v>1</v>
      </c>
      <c r="BP137">
        <f t="shared" si="50"/>
        <v>0</v>
      </c>
      <c r="BQ137">
        <f t="shared" si="51"/>
        <v>0</v>
      </c>
      <c r="BR137">
        <f t="shared" si="52"/>
        <v>0</v>
      </c>
      <c r="BS137">
        <f t="shared" si="53"/>
        <v>0</v>
      </c>
      <c r="BT137">
        <f t="shared" si="54"/>
        <v>1</v>
      </c>
      <c r="BU137">
        <f t="shared" si="55"/>
        <v>0</v>
      </c>
      <c r="BV137">
        <f t="shared" si="56"/>
        <v>5849.2717309999998</v>
      </c>
    </row>
    <row r="138" spans="1:74" x14ac:dyDescent="0.25">
      <c r="A138" t="s">
        <v>141</v>
      </c>
      <c r="B138">
        <v>137</v>
      </c>
      <c r="C138">
        <v>23208.400679999999</v>
      </c>
      <c r="D138">
        <v>3</v>
      </c>
      <c r="E138">
        <v>6</v>
      </c>
      <c r="F138">
        <f t="shared" si="38"/>
        <v>3</v>
      </c>
      <c r="G138">
        <f>IF(OR(E138=4,E138=5,E138=6),0,1)</f>
        <v>0</v>
      </c>
      <c r="H138">
        <f t="shared" si="39"/>
        <v>137</v>
      </c>
      <c r="I138">
        <f>IF(OR(F138=1,F138=6),IF(F138=1,1,-1),0)</f>
        <v>0</v>
      </c>
      <c r="J138">
        <f>IF(OR(F138=2,F138=6),IF(F138=2,1,-1),0)</f>
        <v>0</v>
      </c>
      <c r="K138">
        <f>IF(OR(F138=3,F138=6),IF(F138=3,1,-1),0)</f>
        <v>1</v>
      </c>
      <c r="L138">
        <f>IF(OR(F138=4,F138=6),IF(F138=4,1,-1),0)</f>
        <v>0</v>
      </c>
      <c r="M138">
        <f>IF(OR(F138=5,F138=6),IF(F138=5,1,-1),0)</f>
        <v>0</v>
      </c>
      <c r="N138">
        <f>IF(G138=0,1,-1)</f>
        <v>1</v>
      </c>
      <c r="O138">
        <f t="shared" si="40"/>
        <v>0</v>
      </c>
      <c r="P138">
        <f t="shared" si="41"/>
        <v>0</v>
      </c>
      <c r="Q138">
        <f t="shared" si="42"/>
        <v>1</v>
      </c>
      <c r="R138">
        <f t="shared" si="43"/>
        <v>0</v>
      </c>
      <c r="S138">
        <f t="shared" si="44"/>
        <v>0</v>
      </c>
      <c r="T138">
        <f t="shared" si="45"/>
        <v>23208.400679999999</v>
      </c>
      <c r="BL138">
        <f t="shared" si="46"/>
        <v>0</v>
      </c>
      <c r="BM138">
        <f t="shared" si="47"/>
        <v>0</v>
      </c>
      <c r="BN138">
        <f t="shared" si="48"/>
        <v>1</v>
      </c>
      <c r="BO138">
        <f t="shared" si="49"/>
        <v>0</v>
      </c>
      <c r="BP138">
        <f t="shared" si="50"/>
        <v>0</v>
      </c>
      <c r="BQ138">
        <f t="shared" si="51"/>
        <v>0</v>
      </c>
      <c r="BR138">
        <f t="shared" si="52"/>
        <v>0</v>
      </c>
      <c r="BS138">
        <f t="shared" si="53"/>
        <v>1</v>
      </c>
      <c r="BT138">
        <f t="shared" si="54"/>
        <v>0</v>
      </c>
      <c r="BU138">
        <f t="shared" si="55"/>
        <v>0</v>
      </c>
      <c r="BV138">
        <f t="shared" si="56"/>
        <v>23208.400679999999</v>
      </c>
    </row>
    <row r="139" spans="1:74" x14ac:dyDescent="0.25">
      <c r="A139" t="s">
        <v>142</v>
      </c>
      <c r="B139">
        <v>138</v>
      </c>
      <c r="C139">
        <v>2699.35203</v>
      </c>
      <c r="D139">
        <v>5</v>
      </c>
      <c r="E139">
        <v>8</v>
      </c>
      <c r="F139">
        <f t="shared" si="38"/>
        <v>5</v>
      </c>
      <c r="G139">
        <f>IF(OR(E139=4,E139=5,E139=6),0,1)</f>
        <v>1</v>
      </c>
      <c r="H139">
        <f t="shared" si="39"/>
        <v>138</v>
      </c>
      <c r="I139">
        <f>IF(OR(F139=1,F139=6),IF(F139=1,1,-1),0)</f>
        <v>0</v>
      </c>
      <c r="J139">
        <f>IF(OR(F139=2,F139=6),IF(F139=2,1,-1),0)</f>
        <v>0</v>
      </c>
      <c r="K139">
        <f>IF(OR(F139=3,F139=6),IF(F139=3,1,-1),0)</f>
        <v>0</v>
      </c>
      <c r="L139">
        <f>IF(OR(F139=4,F139=6),IF(F139=4,1,-1),0)</f>
        <v>0</v>
      </c>
      <c r="M139">
        <f>IF(OR(F139=5,F139=6),IF(F139=5,1,-1),0)</f>
        <v>1</v>
      </c>
      <c r="N139">
        <f>IF(G139=0,1,-1)</f>
        <v>-1</v>
      </c>
      <c r="O139">
        <f t="shared" si="40"/>
        <v>0</v>
      </c>
      <c r="P139">
        <f t="shared" si="41"/>
        <v>0</v>
      </c>
      <c r="Q139">
        <f t="shared" si="42"/>
        <v>0</v>
      </c>
      <c r="R139">
        <f t="shared" si="43"/>
        <v>0</v>
      </c>
      <c r="S139">
        <f t="shared" si="44"/>
        <v>-1</v>
      </c>
      <c r="T139">
        <f t="shared" si="45"/>
        <v>2699.35203</v>
      </c>
      <c r="BL139">
        <f t="shared" si="46"/>
        <v>0</v>
      </c>
      <c r="BM139">
        <f t="shared" si="47"/>
        <v>0</v>
      </c>
      <c r="BN139">
        <f t="shared" si="48"/>
        <v>0</v>
      </c>
      <c r="BO139">
        <f t="shared" si="49"/>
        <v>0</v>
      </c>
      <c r="BP139">
        <f t="shared" si="50"/>
        <v>1</v>
      </c>
      <c r="BQ139">
        <f t="shared" si="51"/>
        <v>0</v>
      </c>
      <c r="BR139">
        <f t="shared" si="52"/>
        <v>0</v>
      </c>
      <c r="BS139">
        <f t="shared" si="53"/>
        <v>0</v>
      </c>
      <c r="BT139">
        <f t="shared" si="54"/>
        <v>0</v>
      </c>
      <c r="BU139">
        <f t="shared" si="55"/>
        <v>-1</v>
      </c>
      <c r="BV139">
        <f t="shared" si="56"/>
        <v>2699.35203</v>
      </c>
    </row>
    <row r="140" spans="1:74" x14ac:dyDescent="0.25">
      <c r="A140" t="s">
        <v>143</v>
      </c>
      <c r="B140">
        <v>139</v>
      </c>
      <c r="C140">
        <v>6244.2453439999999</v>
      </c>
      <c r="D140">
        <v>1</v>
      </c>
      <c r="E140">
        <v>5</v>
      </c>
      <c r="F140">
        <f t="shared" si="38"/>
        <v>1</v>
      </c>
      <c r="G140">
        <f>IF(OR(E140=4,E140=5,E140=6),0,1)</f>
        <v>0</v>
      </c>
      <c r="H140">
        <f t="shared" si="39"/>
        <v>139</v>
      </c>
      <c r="I140">
        <f>IF(OR(F140=1,F140=6),IF(F140=1,1,-1),0)</f>
        <v>1</v>
      </c>
      <c r="J140">
        <f>IF(OR(F140=2,F140=6),IF(F140=2,1,-1),0)</f>
        <v>0</v>
      </c>
      <c r="K140">
        <f>IF(OR(F140=3,F140=6),IF(F140=3,1,-1),0)</f>
        <v>0</v>
      </c>
      <c r="L140">
        <f>IF(OR(F140=4,F140=6),IF(F140=4,1,-1),0)</f>
        <v>0</v>
      </c>
      <c r="M140">
        <f>IF(OR(F140=5,F140=6),IF(F140=5,1,-1),0)</f>
        <v>0</v>
      </c>
      <c r="N140">
        <f>IF(G140=0,1,-1)</f>
        <v>1</v>
      </c>
      <c r="O140">
        <f t="shared" si="40"/>
        <v>1</v>
      </c>
      <c r="P140">
        <f t="shared" si="41"/>
        <v>0</v>
      </c>
      <c r="Q140">
        <f t="shared" si="42"/>
        <v>0</v>
      </c>
      <c r="R140">
        <f t="shared" si="43"/>
        <v>0</v>
      </c>
      <c r="S140">
        <f t="shared" si="44"/>
        <v>0</v>
      </c>
      <c r="T140">
        <f t="shared" si="45"/>
        <v>6244.2453439999999</v>
      </c>
      <c r="BL140">
        <f t="shared" si="46"/>
        <v>1</v>
      </c>
      <c r="BM140">
        <f t="shared" si="47"/>
        <v>0</v>
      </c>
      <c r="BN140">
        <f t="shared" si="48"/>
        <v>0</v>
      </c>
      <c r="BO140">
        <f t="shared" si="49"/>
        <v>0</v>
      </c>
      <c r="BP140">
        <f t="shared" si="50"/>
        <v>0</v>
      </c>
      <c r="BQ140">
        <f t="shared" si="51"/>
        <v>1</v>
      </c>
      <c r="BR140">
        <f t="shared" si="52"/>
        <v>0</v>
      </c>
      <c r="BS140">
        <f t="shared" si="53"/>
        <v>0</v>
      </c>
      <c r="BT140">
        <f t="shared" si="54"/>
        <v>0</v>
      </c>
      <c r="BU140">
        <f t="shared" si="55"/>
        <v>0</v>
      </c>
      <c r="BV140">
        <f t="shared" si="56"/>
        <v>6244.2453439999999</v>
      </c>
    </row>
    <row r="141" spans="1:74" x14ac:dyDescent="0.25">
      <c r="A141" t="s">
        <v>144</v>
      </c>
      <c r="B141">
        <v>140</v>
      </c>
      <c r="C141">
        <v>5615.7021269999996</v>
      </c>
      <c r="D141">
        <v>1</v>
      </c>
      <c r="E141">
        <v>5</v>
      </c>
      <c r="F141">
        <f t="shared" si="38"/>
        <v>1</v>
      </c>
      <c r="G141">
        <f>IF(OR(E141=4,E141=5,E141=6),0,1)</f>
        <v>0</v>
      </c>
      <c r="H141">
        <f t="shared" si="39"/>
        <v>140</v>
      </c>
      <c r="I141">
        <f>IF(OR(F141=1,F141=6),IF(F141=1,1,-1),0)</f>
        <v>1</v>
      </c>
      <c r="J141">
        <f>IF(OR(F141=2,F141=6),IF(F141=2,1,-1),0)</f>
        <v>0</v>
      </c>
      <c r="K141">
        <f>IF(OR(F141=3,F141=6),IF(F141=3,1,-1),0)</f>
        <v>0</v>
      </c>
      <c r="L141">
        <f>IF(OR(F141=4,F141=6),IF(F141=4,1,-1),0)</f>
        <v>0</v>
      </c>
      <c r="M141">
        <f>IF(OR(F141=5,F141=6),IF(F141=5,1,-1),0)</f>
        <v>0</v>
      </c>
      <c r="N141">
        <f>IF(G141=0,1,-1)</f>
        <v>1</v>
      </c>
      <c r="O141">
        <f t="shared" si="40"/>
        <v>1</v>
      </c>
      <c r="P141">
        <f t="shared" si="41"/>
        <v>0</v>
      </c>
      <c r="Q141">
        <f t="shared" si="42"/>
        <v>0</v>
      </c>
      <c r="R141">
        <f t="shared" si="43"/>
        <v>0</v>
      </c>
      <c r="S141">
        <f t="shared" si="44"/>
        <v>0</v>
      </c>
      <c r="T141">
        <f t="shared" si="45"/>
        <v>5615.7021269999996</v>
      </c>
      <c r="BL141">
        <f t="shared" si="46"/>
        <v>1</v>
      </c>
      <c r="BM141">
        <f t="shared" si="47"/>
        <v>0</v>
      </c>
      <c r="BN141">
        <f t="shared" si="48"/>
        <v>0</v>
      </c>
      <c r="BO141">
        <f t="shared" si="49"/>
        <v>0</v>
      </c>
      <c r="BP141">
        <f t="shared" si="50"/>
        <v>0</v>
      </c>
      <c r="BQ141">
        <f t="shared" si="51"/>
        <v>1</v>
      </c>
      <c r="BR141">
        <f t="shared" si="52"/>
        <v>0</v>
      </c>
      <c r="BS141">
        <f t="shared" si="53"/>
        <v>0</v>
      </c>
      <c r="BT141">
        <f t="shared" si="54"/>
        <v>0</v>
      </c>
      <c r="BU141">
        <f t="shared" si="55"/>
        <v>0</v>
      </c>
      <c r="BV141">
        <f t="shared" si="56"/>
        <v>5615.7021269999996</v>
      </c>
    </row>
    <row r="142" spans="1:74" x14ac:dyDescent="0.25">
      <c r="A142" t="s">
        <v>145</v>
      </c>
      <c r="B142">
        <v>141</v>
      </c>
      <c r="C142">
        <v>1423.605849</v>
      </c>
      <c r="D142">
        <v>4</v>
      </c>
      <c r="E142">
        <v>5</v>
      </c>
      <c r="F142">
        <f t="shared" si="38"/>
        <v>4</v>
      </c>
      <c r="G142">
        <f>IF(OR(E142=4,E142=5,E142=6),0,1)</f>
        <v>0</v>
      </c>
      <c r="H142">
        <f t="shared" si="39"/>
        <v>141</v>
      </c>
      <c r="I142">
        <f>IF(OR(F142=1,F142=6),IF(F142=1,1,-1),0)</f>
        <v>0</v>
      </c>
      <c r="J142">
        <f>IF(OR(F142=2,F142=6),IF(F142=2,1,-1),0)</f>
        <v>0</v>
      </c>
      <c r="K142">
        <f>IF(OR(F142=3,F142=6),IF(F142=3,1,-1),0)</f>
        <v>0</v>
      </c>
      <c r="L142">
        <f>IF(OR(F142=4,F142=6),IF(F142=4,1,-1),0)</f>
        <v>1</v>
      </c>
      <c r="M142">
        <f>IF(OR(F142=5,F142=6),IF(F142=5,1,-1),0)</f>
        <v>0</v>
      </c>
      <c r="N142">
        <f>IF(G142=0,1,-1)</f>
        <v>1</v>
      </c>
      <c r="O142">
        <f t="shared" si="40"/>
        <v>0</v>
      </c>
      <c r="P142">
        <f t="shared" si="41"/>
        <v>0</v>
      </c>
      <c r="Q142">
        <f t="shared" si="42"/>
        <v>0</v>
      </c>
      <c r="R142">
        <f t="shared" si="43"/>
        <v>1</v>
      </c>
      <c r="S142">
        <f t="shared" si="44"/>
        <v>0</v>
      </c>
      <c r="T142">
        <f t="shared" si="45"/>
        <v>1423.605849</v>
      </c>
      <c r="BL142">
        <f t="shared" si="46"/>
        <v>0</v>
      </c>
      <c r="BM142">
        <f t="shared" si="47"/>
        <v>0</v>
      </c>
      <c r="BN142">
        <f t="shared" si="48"/>
        <v>0</v>
      </c>
      <c r="BO142">
        <f t="shared" si="49"/>
        <v>1</v>
      </c>
      <c r="BP142">
        <f t="shared" si="50"/>
        <v>0</v>
      </c>
      <c r="BQ142">
        <f t="shared" si="51"/>
        <v>0</v>
      </c>
      <c r="BR142">
        <f t="shared" si="52"/>
        <v>0</v>
      </c>
      <c r="BS142">
        <f t="shared" si="53"/>
        <v>0</v>
      </c>
      <c r="BT142">
        <f t="shared" si="54"/>
        <v>1</v>
      </c>
      <c r="BU142">
        <f t="shared" si="55"/>
        <v>0</v>
      </c>
      <c r="BV142">
        <f t="shared" si="56"/>
        <v>1423.605849</v>
      </c>
    </row>
    <row r="143" spans="1:74" x14ac:dyDescent="0.25">
      <c r="A143" t="s">
        <v>146</v>
      </c>
      <c r="B143">
        <v>142</v>
      </c>
      <c r="C143">
        <v>6450.7529649999997</v>
      </c>
      <c r="D143">
        <v>2</v>
      </c>
      <c r="E143">
        <v>7</v>
      </c>
      <c r="F143">
        <f t="shared" si="38"/>
        <v>2</v>
      </c>
      <c r="G143">
        <f>IF(OR(E143=4,E143=5,E143=6),0,1)</f>
        <v>1</v>
      </c>
      <c r="H143">
        <f t="shared" si="39"/>
        <v>142</v>
      </c>
      <c r="I143">
        <f>IF(OR(F143=1,F143=6),IF(F143=1,1,-1),0)</f>
        <v>0</v>
      </c>
      <c r="J143">
        <f>IF(OR(F143=2,F143=6),IF(F143=2,1,-1),0)</f>
        <v>1</v>
      </c>
      <c r="K143">
        <f>IF(OR(F143=3,F143=6),IF(F143=3,1,-1),0)</f>
        <v>0</v>
      </c>
      <c r="L143">
        <f>IF(OR(F143=4,F143=6),IF(F143=4,1,-1),0)</f>
        <v>0</v>
      </c>
      <c r="M143">
        <f>IF(OR(F143=5,F143=6),IF(F143=5,1,-1),0)</f>
        <v>0</v>
      </c>
      <c r="N143">
        <f>IF(G143=0,1,-1)</f>
        <v>-1</v>
      </c>
      <c r="O143">
        <f t="shared" si="40"/>
        <v>0</v>
      </c>
      <c r="P143">
        <f t="shared" si="41"/>
        <v>-1</v>
      </c>
      <c r="Q143">
        <f t="shared" si="42"/>
        <v>0</v>
      </c>
      <c r="R143">
        <f t="shared" si="43"/>
        <v>0</v>
      </c>
      <c r="S143">
        <f t="shared" si="44"/>
        <v>0</v>
      </c>
      <c r="T143">
        <f t="shared" si="45"/>
        <v>6450.7529649999997</v>
      </c>
      <c r="BL143">
        <f t="shared" si="46"/>
        <v>0</v>
      </c>
      <c r="BM143">
        <f t="shared" si="47"/>
        <v>1</v>
      </c>
      <c r="BN143">
        <f t="shared" si="48"/>
        <v>0</v>
      </c>
      <c r="BO143">
        <f t="shared" si="49"/>
        <v>0</v>
      </c>
      <c r="BP143">
        <f t="shared" si="50"/>
        <v>0</v>
      </c>
      <c r="BQ143">
        <f t="shared" si="51"/>
        <v>0</v>
      </c>
      <c r="BR143">
        <f t="shared" si="52"/>
        <v>-1</v>
      </c>
      <c r="BS143">
        <f t="shared" si="53"/>
        <v>0</v>
      </c>
      <c r="BT143">
        <f t="shared" si="54"/>
        <v>0</v>
      </c>
      <c r="BU143">
        <f t="shared" si="55"/>
        <v>0</v>
      </c>
      <c r="BV143">
        <f t="shared" si="56"/>
        <v>6450.7529649999997</v>
      </c>
    </row>
    <row r="144" spans="1:74" x14ac:dyDescent="0.25">
      <c r="A144" t="s">
        <v>147</v>
      </c>
      <c r="B144">
        <v>143</v>
      </c>
      <c r="C144">
        <v>2637.196641</v>
      </c>
      <c r="D144">
        <v>4</v>
      </c>
      <c r="E144">
        <v>5</v>
      </c>
      <c r="F144">
        <f t="shared" si="38"/>
        <v>4</v>
      </c>
      <c r="G144">
        <f>IF(OR(E144=4,E144=5,E144=6),0,1)</f>
        <v>0</v>
      </c>
      <c r="H144">
        <f t="shared" si="39"/>
        <v>143</v>
      </c>
      <c r="I144">
        <f>IF(OR(F144=1,F144=6),IF(F144=1,1,-1),0)</f>
        <v>0</v>
      </c>
      <c r="J144">
        <f>IF(OR(F144=2,F144=6),IF(F144=2,1,-1),0)</f>
        <v>0</v>
      </c>
      <c r="K144">
        <f>IF(OR(F144=3,F144=6),IF(F144=3,1,-1),0)</f>
        <v>0</v>
      </c>
      <c r="L144">
        <f>IF(OR(F144=4,F144=6),IF(F144=4,1,-1),0)</f>
        <v>1</v>
      </c>
      <c r="M144">
        <f>IF(OR(F144=5,F144=6),IF(F144=5,1,-1),0)</f>
        <v>0</v>
      </c>
      <c r="N144">
        <f>IF(G144=0,1,-1)</f>
        <v>1</v>
      </c>
      <c r="O144">
        <f t="shared" si="40"/>
        <v>0</v>
      </c>
      <c r="P144">
        <f t="shared" si="41"/>
        <v>0</v>
      </c>
      <c r="Q144">
        <f t="shared" si="42"/>
        <v>0</v>
      </c>
      <c r="R144">
        <f t="shared" si="43"/>
        <v>1</v>
      </c>
      <c r="S144">
        <f t="shared" si="44"/>
        <v>0</v>
      </c>
      <c r="T144">
        <f t="shared" si="45"/>
        <v>2637.196641</v>
      </c>
      <c r="BL144">
        <f t="shared" si="46"/>
        <v>0</v>
      </c>
      <c r="BM144">
        <f t="shared" si="47"/>
        <v>0</v>
      </c>
      <c r="BN144">
        <f t="shared" si="48"/>
        <v>0</v>
      </c>
      <c r="BO144">
        <f t="shared" si="49"/>
        <v>1</v>
      </c>
      <c r="BP144">
        <f t="shared" si="50"/>
        <v>0</v>
      </c>
      <c r="BQ144">
        <f t="shared" si="51"/>
        <v>0</v>
      </c>
      <c r="BR144">
        <f t="shared" si="52"/>
        <v>0</v>
      </c>
      <c r="BS144">
        <f t="shared" si="53"/>
        <v>0</v>
      </c>
      <c r="BT144">
        <f t="shared" si="54"/>
        <v>1</v>
      </c>
      <c r="BU144">
        <f t="shared" si="55"/>
        <v>0</v>
      </c>
      <c r="BV144">
        <f t="shared" si="56"/>
        <v>2637.196641</v>
      </c>
    </row>
    <row r="145" spans="1:74" x14ac:dyDescent="0.25">
      <c r="A145" t="s">
        <v>148</v>
      </c>
      <c r="B145">
        <v>144</v>
      </c>
      <c r="C145">
        <v>48980.258979999999</v>
      </c>
      <c r="D145">
        <v>3</v>
      </c>
      <c r="E145">
        <v>6</v>
      </c>
      <c r="F145">
        <f t="shared" si="38"/>
        <v>3</v>
      </c>
      <c r="G145">
        <f>IF(OR(E145=4,E145=5,E145=6),0,1)</f>
        <v>0</v>
      </c>
      <c r="H145">
        <f t="shared" si="39"/>
        <v>144</v>
      </c>
      <c r="I145">
        <f>IF(OR(F145=1,F145=6),IF(F145=1,1,-1),0)</f>
        <v>0</v>
      </c>
      <c r="J145">
        <f>IF(OR(F145=2,F145=6),IF(F145=2,1,-1),0)</f>
        <v>0</v>
      </c>
      <c r="K145">
        <f>IF(OR(F145=3,F145=6),IF(F145=3,1,-1),0)</f>
        <v>1</v>
      </c>
      <c r="L145">
        <f>IF(OR(F145=4,F145=6),IF(F145=4,1,-1),0)</f>
        <v>0</v>
      </c>
      <c r="M145">
        <f>IF(OR(F145=5,F145=6),IF(F145=5,1,-1),0)</f>
        <v>0</v>
      </c>
      <c r="N145">
        <f>IF(G145=0,1,-1)</f>
        <v>1</v>
      </c>
      <c r="O145">
        <f t="shared" si="40"/>
        <v>0</v>
      </c>
      <c r="P145">
        <f t="shared" si="41"/>
        <v>0</v>
      </c>
      <c r="Q145">
        <f t="shared" si="42"/>
        <v>1</v>
      </c>
      <c r="R145">
        <f t="shared" si="43"/>
        <v>0</v>
      </c>
      <c r="S145">
        <f t="shared" si="44"/>
        <v>0</v>
      </c>
      <c r="T145">
        <f t="shared" si="45"/>
        <v>48980.258979999999</v>
      </c>
      <c r="BL145">
        <f t="shared" si="46"/>
        <v>0</v>
      </c>
      <c r="BM145">
        <f t="shared" si="47"/>
        <v>0</v>
      </c>
      <c r="BN145">
        <f t="shared" si="48"/>
        <v>1</v>
      </c>
      <c r="BO145">
        <f t="shared" si="49"/>
        <v>0</v>
      </c>
      <c r="BP145">
        <f t="shared" si="50"/>
        <v>0</v>
      </c>
      <c r="BQ145">
        <f t="shared" si="51"/>
        <v>0</v>
      </c>
      <c r="BR145">
        <f t="shared" si="52"/>
        <v>0</v>
      </c>
      <c r="BS145">
        <f t="shared" si="53"/>
        <v>1</v>
      </c>
      <c r="BT145">
        <f t="shared" si="54"/>
        <v>0</v>
      </c>
      <c r="BU145">
        <f t="shared" si="55"/>
        <v>0</v>
      </c>
      <c r="BV145">
        <f t="shared" si="56"/>
        <v>48980.258979999999</v>
      </c>
    </row>
    <row r="146" spans="1:74" x14ac:dyDescent="0.25">
      <c r="A146" t="s">
        <v>149</v>
      </c>
      <c r="B146">
        <v>145</v>
      </c>
      <c r="C146">
        <v>70071.257100000003</v>
      </c>
      <c r="D146">
        <v>3</v>
      </c>
      <c r="E146">
        <v>7</v>
      </c>
      <c r="F146">
        <f t="shared" si="38"/>
        <v>3</v>
      </c>
      <c r="G146">
        <f>IF(OR(E146=4,E146=5,E146=6),0,1)</f>
        <v>1</v>
      </c>
      <c r="H146">
        <f t="shared" si="39"/>
        <v>145</v>
      </c>
      <c r="I146">
        <f>IF(OR(F146=1,F146=6),IF(F146=1,1,-1),0)</f>
        <v>0</v>
      </c>
      <c r="J146">
        <f>IF(OR(F146=2,F146=6),IF(F146=2,1,-1),0)</f>
        <v>0</v>
      </c>
      <c r="K146">
        <f>IF(OR(F146=3,F146=6),IF(F146=3,1,-1),0)</f>
        <v>1</v>
      </c>
      <c r="L146">
        <f>IF(OR(F146=4,F146=6),IF(F146=4,1,-1),0)</f>
        <v>0</v>
      </c>
      <c r="M146">
        <f>IF(OR(F146=5,F146=6),IF(F146=5,1,-1),0)</f>
        <v>0</v>
      </c>
      <c r="N146">
        <f>IF(G146=0,1,-1)</f>
        <v>-1</v>
      </c>
      <c r="O146">
        <f t="shared" si="40"/>
        <v>0</v>
      </c>
      <c r="P146">
        <f t="shared" si="41"/>
        <v>0</v>
      </c>
      <c r="Q146">
        <f t="shared" si="42"/>
        <v>-1</v>
      </c>
      <c r="R146">
        <f t="shared" si="43"/>
        <v>0</v>
      </c>
      <c r="S146">
        <f t="shared" si="44"/>
        <v>0</v>
      </c>
      <c r="T146">
        <f t="shared" si="45"/>
        <v>70071.257100000003</v>
      </c>
      <c r="BL146">
        <f t="shared" si="46"/>
        <v>0</v>
      </c>
      <c r="BM146">
        <f t="shared" si="47"/>
        <v>0</v>
      </c>
      <c r="BN146">
        <f t="shared" si="48"/>
        <v>1</v>
      </c>
      <c r="BO146">
        <f t="shared" si="49"/>
        <v>0</v>
      </c>
      <c r="BP146">
        <f t="shared" si="50"/>
        <v>0</v>
      </c>
      <c r="BQ146">
        <f t="shared" si="51"/>
        <v>0</v>
      </c>
      <c r="BR146">
        <f t="shared" si="52"/>
        <v>0</v>
      </c>
      <c r="BS146">
        <f t="shared" si="53"/>
        <v>-1</v>
      </c>
      <c r="BT146">
        <f t="shared" si="54"/>
        <v>0</v>
      </c>
      <c r="BU146">
        <f t="shared" si="55"/>
        <v>0</v>
      </c>
      <c r="BV146">
        <f t="shared" si="56"/>
        <v>70071.257100000003</v>
      </c>
    </row>
    <row r="147" spans="1:74" x14ac:dyDescent="0.25">
      <c r="A147" t="s">
        <v>150</v>
      </c>
      <c r="B147">
        <v>146</v>
      </c>
      <c r="C147">
        <v>844.29110049999997</v>
      </c>
      <c r="D147">
        <v>5</v>
      </c>
      <c r="E147">
        <v>7</v>
      </c>
      <c r="F147">
        <f t="shared" si="38"/>
        <v>5</v>
      </c>
      <c r="G147">
        <f>IF(OR(E147=4,E147=5,E147=6),0,1)</f>
        <v>1</v>
      </c>
      <c r="H147">
        <f t="shared" si="39"/>
        <v>146</v>
      </c>
      <c r="I147">
        <f>IF(OR(F147=1,F147=6),IF(F147=1,1,-1),0)</f>
        <v>0</v>
      </c>
      <c r="J147">
        <f>IF(OR(F147=2,F147=6),IF(F147=2,1,-1),0)</f>
        <v>0</v>
      </c>
      <c r="K147">
        <f>IF(OR(F147=3,F147=6),IF(F147=3,1,-1),0)</f>
        <v>0</v>
      </c>
      <c r="L147">
        <f>IF(OR(F147=4,F147=6),IF(F147=4,1,-1),0)</f>
        <v>0</v>
      </c>
      <c r="M147">
        <f>IF(OR(F147=5,F147=6),IF(F147=5,1,-1),0)</f>
        <v>1</v>
      </c>
      <c r="N147">
        <f>IF(G147=0,1,-1)</f>
        <v>-1</v>
      </c>
      <c r="O147">
        <f t="shared" si="40"/>
        <v>0</v>
      </c>
      <c r="P147">
        <f t="shared" si="41"/>
        <v>0</v>
      </c>
      <c r="Q147">
        <f t="shared" si="42"/>
        <v>0</v>
      </c>
      <c r="R147">
        <f t="shared" si="43"/>
        <v>0</v>
      </c>
      <c r="S147">
        <f t="shared" si="44"/>
        <v>-1</v>
      </c>
      <c r="T147">
        <f t="shared" si="45"/>
        <v>844.29110049999997</v>
      </c>
      <c r="BL147">
        <f t="shared" si="46"/>
        <v>0</v>
      </c>
      <c r="BM147">
        <f t="shared" si="47"/>
        <v>0</v>
      </c>
      <c r="BN147">
        <f t="shared" si="48"/>
        <v>0</v>
      </c>
      <c r="BO147">
        <f t="shared" si="49"/>
        <v>0</v>
      </c>
      <c r="BP147">
        <f t="shared" si="50"/>
        <v>1</v>
      </c>
      <c r="BQ147">
        <f t="shared" si="51"/>
        <v>0</v>
      </c>
      <c r="BR147">
        <f t="shared" si="52"/>
        <v>0</v>
      </c>
      <c r="BS147">
        <f t="shared" si="53"/>
        <v>0</v>
      </c>
      <c r="BT147">
        <f t="shared" si="54"/>
        <v>0</v>
      </c>
      <c r="BU147">
        <f t="shared" si="55"/>
        <v>-1</v>
      </c>
      <c r="BV147">
        <f t="shared" si="56"/>
        <v>844.29110049999997</v>
      </c>
    </row>
    <row r="148" spans="1:74" x14ac:dyDescent="0.25">
      <c r="A148" t="s">
        <v>151</v>
      </c>
      <c r="B148">
        <v>147</v>
      </c>
      <c r="C148">
        <v>508.75991959999999</v>
      </c>
      <c r="D148">
        <v>4</v>
      </c>
      <c r="E148">
        <v>6</v>
      </c>
      <c r="F148">
        <f t="shared" si="38"/>
        <v>4</v>
      </c>
      <c r="G148">
        <f>IF(OR(E148=4,E148=5,E148=6),0,1)</f>
        <v>0</v>
      </c>
      <c r="H148">
        <f t="shared" si="39"/>
        <v>147</v>
      </c>
      <c r="I148">
        <f>IF(OR(F148=1,F148=6),IF(F148=1,1,-1),0)</f>
        <v>0</v>
      </c>
      <c r="J148">
        <f>IF(OR(F148=2,F148=6),IF(F148=2,1,-1),0)</f>
        <v>0</v>
      </c>
      <c r="K148">
        <f>IF(OR(F148=3,F148=6),IF(F148=3,1,-1),0)</f>
        <v>0</v>
      </c>
      <c r="L148">
        <f>IF(OR(F148=4,F148=6),IF(F148=4,1,-1),0)</f>
        <v>1</v>
      </c>
      <c r="M148">
        <f>IF(OR(F148=5,F148=6),IF(F148=5,1,-1),0)</f>
        <v>0</v>
      </c>
      <c r="N148">
        <f>IF(G148=0,1,-1)</f>
        <v>1</v>
      </c>
      <c r="O148">
        <f t="shared" si="40"/>
        <v>0</v>
      </c>
      <c r="P148">
        <f t="shared" si="41"/>
        <v>0</v>
      </c>
      <c r="Q148">
        <f t="shared" si="42"/>
        <v>0</v>
      </c>
      <c r="R148">
        <f t="shared" si="43"/>
        <v>1</v>
      </c>
      <c r="S148">
        <f t="shared" si="44"/>
        <v>0</v>
      </c>
      <c r="T148">
        <f t="shared" si="45"/>
        <v>508.75991959999999</v>
      </c>
      <c r="BL148">
        <f t="shared" si="46"/>
        <v>0</v>
      </c>
      <c r="BM148">
        <f t="shared" si="47"/>
        <v>0</v>
      </c>
      <c r="BN148">
        <f t="shared" si="48"/>
        <v>0</v>
      </c>
      <c r="BO148">
        <f t="shared" si="49"/>
        <v>1</v>
      </c>
      <c r="BP148">
        <f t="shared" si="50"/>
        <v>0</v>
      </c>
      <c r="BQ148">
        <f t="shared" si="51"/>
        <v>0</v>
      </c>
      <c r="BR148">
        <f t="shared" si="52"/>
        <v>0</v>
      </c>
      <c r="BS148">
        <f t="shared" si="53"/>
        <v>0</v>
      </c>
      <c r="BT148">
        <f t="shared" si="54"/>
        <v>1</v>
      </c>
      <c r="BU148">
        <f t="shared" si="55"/>
        <v>0</v>
      </c>
      <c r="BV148">
        <f t="shared" si="56"/>
        <v>508.75991959999999</v>
      </c>
    </row>
    <row r="149" spans="1:74" x14ac:dyDescent="0.25">
      <c r="A149" t="s">
        <v>152</v>
      </c>
      <c r="B149">
        <v>148</v>
      </c>
      <c r="C149">
        <v>4211.5507699999998</v>
      </c>
      <c r="D149">
        <v>5</v>
      </c>
      <c r="E149">
        <v>6</v>
      </c>
      <c r="F149">
        <f t="shared" si="38"/>
        <v>5</v>
      </c>
      <c r="G149">
        <f>IF(OR(E149=4,E149=5,E149=6),0,1)</f>
        <v>0</v>
      </c>
      <c r="H149">
        <f t="shared" si="39"/>
        <v>148</v>
      </c>
      <c r="I149">
        <f>IF(OR(F149=1,F149=6),IF(F149=1,1,-1),0)</f>
        <v>0</v>
      </c>
      <c r="J149">
        <f>IF(OR(F149=2,F149=6),IF(F149=2,1,-1),0)</f>
        <v>0</v>
      </c>
      <c r="K149">
        <f>IF(OR(F149=3,F149=6),IF(F149=3,1,-1),0)</f>
        <v>0</v>
      </c>
      <c r="L149">
        <f>IF(OR(F149=4,F149=6),IF(F149=4,1,-1),0)</f>
        <v>0</v>
      </c>
      <c r="M149">
        <f>IF(OR(F149=5,F149=6),IF(F149=5,1,-1),0)</f>
        <v>1</v>
      </c>
      <c r="N149">
        <f>IF(G149=0,1,-1)</f>
        <v>1</v>
      </c>
      <c r="O149">
        <f t="shared" si="40"/>
        <v>0</v>
      </c>
      <c r="P149">
        <f t="shared" si="41"/>
        <v>0</v>
      </c>
      <c r="Q149">
        <f t="shared" si="42"/>
        <v>0</v>
      </c>
      <c r="R149">
        <f t="shared" si="43"/>
        <v>0</v>
      </c>
      <c r="S149">
        <f t="shared" si="44"/>
        <v>1</v>
      </c>
      <c r="T149">
        <f t="shared" si="45"/>
        <v>4211.5507699999998</v>
      </c>
      <c r="BL149">
        <f t="shared" si="46"/>
        <v>0</v>
      </c>
      <c r="BM149">
        <f t="shared" si="47"/>
        <v>0</v>
      </c>
      <c r="BN149">
        <f t="shared" si="48"/>
        <v>0</v>
      </c>
      <c r="BO149">
        <f t="shared" si="49"/>
        <v>0</v>
      </c>
      <c r="BP149">
        <f t="shared" si="50"/>
        <v>1</v>
      </c>
      <c r="BQ149">
        <f t="shared" si="51"/>
        <v>0</v>
      </c>
      <c r="BR149">
        <f t="shared" si="52"/>
        <v>0</v>
      </c>
      <c r="BS149">
        <f t="shared" si="53"/>
        <v>0</v>
      </c>
      <c r="BT149">
        <f t="shared" si="54"/>
        <v>0</v>
      </c>
      <c r="BU149">
        <f t="shared" si="55"/>
        <v>1</v>
      </c>
      <c r="BV149">
        <f t="shared" si="56"/>
        <v>4211.5507699999998</v>
      </c>
    </row>
    <row r="150" spans="1:74" x14ac:dyDescent="0.25">
      <c r="A150" t="s">
        <v>153</v>
      </c>
      <c r="B150">
        <v>149</v>
      </c>
      <c r="C150">
        <v>403.34574650000002</v>
      </c>
      <c r="D150">
        <v>4</v>
      </c>
      <c r="E150">
        <v>7</v>
      </c>
      <c r="F150">
        <f t="shared" si="38"/>
        <v>4</v>
      </c>
      <c r="G150">
        <f>IF(OR(E150=4,E150=5,E150=6),0,1)</f>
        <v>1</v>
      </c>
      <c r="H150">
        <f t="shared" si="39"/>
        <v>149</v>
      </c>
      <c r="I150">
        <f>IF(OR(F150=1,F150=6),IF(F150=1,1,-1),0)</f>
        <v>0</v>
      </c>
      <c r="J150">
        <f>IF(OR(F150=2,F150=6),IF(F150=2,1,-1),0)</f>
        <v>0</v>
      </c>
      <c r="K150">
        <f>IF(OR(F150=3,F150=6),IF(F150=3,1,-1),0)</f>
        <v>0</v>
      </c>
      <c r="L150">
        <f>IF(OR(F150=4,F150=6),IF(F150=4,1,-1),0)</f>
        <v>1</v>
      </c>
      <c r="M150">
        <f>IF(OR(F150=5,F150=6),IF(F150=5,1,-1),0)</f>
        <v>0</v>
      </c>
      <c r="N150">
        <f>IF(G150=0,1,-1)</f>
        <v>-1</v>
      </c>
      <c r="O150">
        <f t="shared" si="40"/>
        <v>0</v>
      </c>
      <c r="P150">
        <f t="shared" si="41"/>
        <v>0</v>
      </c>
      <c r="Q150">
        <f t="shared" si="42"/>
        <v>0</v>
      </c>
      <c r="R150">
        <f t="shared" si="43"/>
        <v>-1</v>
      </c>
      <c r="S150">
        <f t="shared" si="44"/>
        <v>0</v>
      </c>
      <c r="T150">
        <f t="shared" si="45"/>
        <v>403.34574650000002</v>
      </c>
      <c r="BL150">
        <f t="shared" si="46"/>
        <v>0</v>
      </c>
      <c r="BM150">
        <f t="shared" si="47"/>
        <v>0</v>
      </c>
      <c r="BN150">
        <f t="shared" si="48"/>
        <v>0</v>
      </c>
      <c r="BO150">
        <f t="shared" si="49"/>
        <v>1</v>
      </c>
      <c r="BP150">
        <f t="shared" si="50"/>
        <v>0</v>
      </c>
      <c r="BQ150">
        <f t="shared" si="51"/>
        <v>0</v>
      </c>
      <c r="BR150">
        <f t="shared" si="52"/>
        <v>0</v>
      </c>
      <c r="BS150">
        <f t="shared" si="53"/>
        <v>0</v>
      </c>
      <c r="BT150">
        <f t="shared" si="54"/>
        <v>-1</v>
      </c>
      <c r="BU150">
        <f t="shared" si="55"/>
        <v>0</v>
      </c>
      <c r="BV150">
        <f t="shared" si="56"/>
        <v>403.34574650000002</v>
      </c>
    </row>
    <row r="151" spans="1:74" x14ac:dyDescent="0.25">
      <c r="A151" t="s">
        <v>154</v>
      </c>
      <c r="B151">
        <v>150</v>
      </c>
      <c r="C151">
        <v>8549.8207970000003</v>
      </c>
      <c r="D151">
        <v>1</v>
      </c>
      <c r="E151">
        <v>5</v>
      </c>
      <c r="F151">
        <f t="shared" si="38"/>
        <v>1</v>
      </c>
      <c r="G151">
        <f>IF(OR(E151=4,E151=5,E151=6),0,1)</f>
        <v>0</v>
      </c>
      <c r="H151">
        <f t="shared" si="39"/>
        <v>150</v>
      </c>
      <c r="I151">
        <f>IF(OR(F151=1,F151=6),IF(F151=1,1,-1),0)</f>
        <v>1</v>
      </c>
      <c r="J151">
        <f>IF(OR(F151=2,F151=6),IF(F151=2,1,-1),0)</f>
        <v>0</v>
      </c>
      <c r="K151">
        <f>IF(OR(F151=3,F151=6),IF(F151=3,1,-1),0)</f>
        <v>0</v>
      </c>
      <c r="L151">
        <f>IF(OR(F151=4,F151=6),IF(F151=4,1,-1),0)</f>
        <v>0</v>
      </c>
      <c r="M151">
        <f>IF(OR(F151=5,F151=6),IF(F151=5,1,-1),0)</f>
        <v>0</v>
      </c>
      <c r="N151">
        <f>IF(G151=0,1,-1)</f>
        <v>1</v>
      </c>
      <c r="O151">
        <f t="shared" si="40"/>
        <v>1</v>
      </c>
      <c r="P151">
        <f t="shared" si="41"/>
        <v>0</v>
      </c>
      <c r="Q151">
        <f t="shared" si="42"/>
        <v>0</v>
      </c>
      <c r="R151">
        <f t="shared" si="43"/>
        <v>0</v>
      </c>
      <c r="S151">
        <f t="shared" si="44"/>
        <v>0</v>
      </c>
      <c r="T151">
        <f t="shared" si="45"/>
        <v>8549.8207970000003</v>
      </c>
      <c r="BL151">
        <f t="shared" si="46"/>
        <v>1</v>
      </c>
      <c r="BM151">
        <f t="shared" si="47"/>
        <v>0</v>
      </c>
      <c r="BN151">
        <f t="shared" si="48"/>
        <v>0</v>
      </c>
      <c r="BO151">
        <f t="shared" si="49"/>
        <v>0</v>
      </c>
      <c r="BP151">
        <f t="shared" si="50"/>
        <v>0</v>
      </c>
      <c r="BQ151">
        <f t="shared" si="51"/>
        <v>1</v>
      </c>
      <c r="BR151">
        <f t="shared" si="52"/>
        <v>0</v>
      </c>
      <c r="BS151">
        <f t="shared" si="53"/>
        <v>0</v>
      </c>
      <c r="BT151">
        <f t="shared" si="54"/>
        <v>0</v>
      </c>
      <c r="BU151">
        <f t="shared" si="55"/>
        <v>0</v>
      </c>
      <c r="BV151">
        <f t="shared" si="56"/>
        <v>8549.8207970000003</v>
      </c>
    </row>
    <row r="152" spans="1:74" x14ac:dyDescent="0.25">
      <c r="A152" t="s">
        <v>155</v>
      </c>
      <c r="B152">
        <v>151</v>
      </c>
      <c r="C152">
        <v>3238.1925449999999</v>
      </c>
      <c r="D152">
        <v>4</v>
      </c>
      <c r="E152">
        <v>7</v>
      </c>
      <c r="F152">
        <f t="shared" si="38"/>
        <v>4</v>
      </c>
      <c r="G152">
        <f>IF(OR(E152=4,E152=5,E152=6),0,1)</f>
        <v>1</v>
      </c>
      <c r="H152">
        <f t="shared" si="39"/>
        <v>151</v>
      </c>
      <c r="I152">
        <f>IF(OR(F152=1,F152=6),IF(F152=1,1,-1),0)</f>
        <v>0</v>
      </c>
      <c r="J152">
        <f>IF(OR(F152=2,F152=6),IF(F152=2,1,-1),0)</f>
        <v>0</v>
      </c>
      <c r="K152">
        <f>IF(OR(F152=3,F152=6),IF(F152=3,1,-1),0)</f>
        <v>0</v>
      </c>
      <c r="L152">
        <f>IF(OR(F152=4,F152=6),IF(F152=4,1,-1),0)</f>
        <v>1</v>
      </c>
      <c r="M152">
        <f>IF(OR(F152=5,F152=6),IF(F152=5,1,-1),0)</f>
        <v>0</v>
      </c>
      <c r="N152">
        <f>IF(G152=0,1,-1)</f>
        <v>-1</v>
      </c>
      <c r="O152">
        <f t="shared" si="40"/>
        <v>0</v>
      </c>
      <c r="P152">
        <f t="shared" si="41"/>
        <v>0</v>
      </c>
      <c r="Q152">
        <f t="shared" si="42"/>
        <v>0</v>
      </c>
      <c r="R152">
        <f t="shared" si="43"/>
        <v>-1</v>
      </c>
      <c r="S152">
        <f t="shared" si="44"/>
        <v>0</v>
      </c>
      <c r="T152">
        <f t="shared" si="45"/>
        <v>3238.1925449999999</v>
      </c>
      <c r="BL152">
        <f t="shared" si="46"/>
        <v>0</v>
      </c>
      <c r="BM152">
        <f t="shared" si="47"/>
        <v>0</v>
      </c>
      <c r="BN152">
        <f t="shared" si="48"/>
        <v>0</v>
      </c>
      <c r="BO152">
        <f t="shared" si="49"/>
        <v>1</v>
      </c>
      <c r="BP152">
        <f t="shared" si="50"/>
        <v>0</v>
      </c>
      <c r="BQ152">
        <f t="shared" si="51"/>
        <v>0</v>
      </c>
      <c r="BR152">
        <f t="shared" si="52"/>
        <v>0</v>
      </c>
      <c r="BS152">
        <f t="shared" si="53"/>
        <v>0</v>
      </c>
      <c r="BT152">
        <f t="shared" si="54"/>
        <v>-1</v>
      </c>
      <c r="BU152">
        <f t="shared" si="55"/>
        <v>0</v>
      </c>
      <c r="BV152">
        <f t="shared" si="56"/>
        <v>3238.1925449999999</v>
      </c>
    </row>
    <row r="153" spans="1:74" x14ac:dyDescent="0.25">
      <c r="A153" t="s">
        <v>156</v>
      </c>
      <c r="B153">
        <v>152</v>
      </c>
      <c r="C153">
        <v>9957.5515830000004</v>
      </c>
      <c r="D153">
        <v>5</v>
      </c>
      <c r="E153">
        <v>7</v>
      </c>
      <c r="F153">
        <f t="shared" si="38"/>
        <v>5</v>
      </c>
      <c r="G153">
        <f>IF(OR(E153=4,E153=5,E153=6),0,1)</f>
        <v>1</v>
      </c>
      <c r="H153">
        <f t="shared" si="39"/>
        <v>152</v>
      </c>
      <c r="I153">
        <f>IF(OR(F153=1,F153=6),IF(F153=1,1,-1),0)</f>
        <v>0</v>
      </c>
      <c r="J153">
        <f>IF(OR(F153=2,F153=6),IF(F153=2,1,-1),0)</f>
        <v>0</v>
      </c>
      <c r="K153">
        <f>IF(OR(F153=3,F153=6),IF(F153=3,1,-1),0)</f>
        <v>0</v>
      </c>
      <c r="L153">
        <f>IF(OR(F153=4,F153=6),IF(F153=4,1,-1),0)</f>
        <v>0</v>
      </c>
      <c r="M153">
        <f>IF(OR(F153=5,F153=6),IF(F153=5,1,-1),0)</f>
        <v>1</v>
      </c>
      <c r="N153">
        <f>IF(G153=0,1,-1)</f>
        <v>-1</v>
      </c>
      <c r="O153">
        <f t="shared" si="40"/>
        <v>0</v>
      </c>
      <c r="P153">
        <f t="shared" si="41"/>
        <v>0</v>
      </c>
      <c r="Q153">
        <f t="shared" si="42"/>
        <v>0</v>
      </c>
      <c r="R153">
        <f t="shared" si="43"/>
        <v>0</v>
      </c>
      <c r="S153">
        <f t="shared" si="44"/>
        <v>-1</v>
      </c>
      <c r="T153">
        <f t="shared" si="45"/>
        <v>9957.5515830000004</v>
      </c>
      <c r="BL153">
        <f t="shared" si="46"/>
        <v>0</v>
      </c>
      <c r="BM153">
        <f t="shared" si="47"/>
        <v>0</v>
      </c>
      <c r="BN153">
        <f t="shared" si="48"/>
        <v>0</v>
      </c>
      <c r="BO153">
        <f t="shared" si="49"/>
        <v>0</v>
      </c>
      <c r="BP153">
        <f t="shared" si="50"/>
        <v>1</v>
      </c>
      <c r="BQ153">
        <f t="shared" si="51"/>
        <v>0</v>
      </c>
      <c r="BR153">
        <f t="shared" si="52"/>
        <v>0</v>
      </c>
      <c r="BS153">
        <f t="shared" si="53"/>
        <v>0</v>
      </c>
      <c r="BT153">
        <f t="shared" si="54"/>
        <v>0</v>
      </c>
      <c r="BU153">
        <f t="shared" si="55"/>
        <v>-1</v>
      </c>
      <c r="BV153">
        <f t="shared" si="56"/>
        <v>9957.5515830000004</v>
      </c>
    </row>
    <row r="154" spans="1:74" x14ac:dyDescent="0.25">
      <c r="A154" t="s">
        <v>157</v>
      </c>
      <c r="B154">
        <v>153</v>
      </c>
      <c r="C154">
        <v>3327.4020759999999</v>
      </c>
      <c r="D154">
        <v>5</v>
      </c>
      <c r="E154">
        <v>7</v>
      </c>
      <c r="F154">
        <f t="shared" si="38"/>
        <v>5</v>
      </c>
      <c r="G154">
        <f>IF(OR(E154=4,E154=5,E154=6),0,1)</f>
        <v>1</v>
      </c>
      <c r="H154">
        <f t="shared" si="39"/>
        <v>153</v>
      </c>
      <c r="I154">
        <f>IF(OR(F154=1,F154=6),IF(F154=1,1,-1),0)</f>
        <v>0</v>
      </c>
      <c r="J154">
        <f>IF(OR(F154=2,F154=6),IF(F154=2,1,-1),0)</f>
        <v>0</v>
      </c>
      <c r="K154">
        <f>IF(OR(F154=3,F154=6),IF(F154=3,1,-1),0)</f>
        <v>0</v>
      </c>
      <c r="L154">
        <f>IF(OR(F154=4,F154=6),IF(F154=4,1,-1),0)</f>
        <v>0</v>
      </c>
      <c r="M154">
        <f>IF(OR(F154=5,F154=6),IF(F154=5,1,-1),0)</f>
        <v>1</v>
      </c>
      <c r="N154">
        <f>IF(G154=0,1,-1)</f>
        <v>-1</v>
      </c>
      <c r="O154">
        <f t="shared" si="40"/>
        <v>0</v>
      </c>
      <c r="P154">
        <f t="shared" si="41"/>
        <v>0</v>
      </c>
      <c r="Q154">
        <f t="shared" si="42"/>
        <v>0</v>
      </c>
      <c r="R154">
        <f t="shared" si="43"/>
        <v>0</v>
      </c>
      <c r="S154">
        <f t="shared" si="44"/>
        <v>-1</v>
      </c>
      <c r="T154">
        <f t="shared" si="45"/>
        <v>3327.4020759999999</v>
      </c>
      <c r="BL154">
        <f t="shared" si="46"/>
        <v>0</v>
      </c>
      <c r="BM154">
        <f t="shared" si="47"/>
        <v>0</v>
      </c>
      <c r="BN154">
        <f t="shared" si="48"/>
        <v>0</v>
      </c>
      <c r="BO154">
        <f t="shared" si="49"/>
        <v>0</v>
      </c>
      <c r="BP154">
        <f t="shared" si="50"/>
        <v>1</v>
      </c>
      <c r="BQ154">
        <f t="shared" si="51"/>
        <v>0</v>
      </c>
      <c r="BR154">
        <f t="shared" si="52"/>
        <v>0</v>
      </c>
      <c r="BS154">
        <f t="shared" si="53"/>
        <v>0</v>
      </c>
      <c r="BT154">
        <f t="shared" si="54"/>
        <v>0</v>
      </c>
      <c r="BU154">
        <f t="shared" si="55"/>
        <v>-1</v>
      </c>
      <c r="BV154">
        <f t="shared" si="56"/>
        <v>3327.4020759999999</v>
      </c>
    </row>
    <row r="155" spans="1:74" x14ac:dyDescent="0.25">
      <c r="A155" t="s">
        <v>158</v>
      </c>
      <c r="B155">
        <v>154</v>
      </c>
      <c r="C155">
        <v>420.70070729999998</v>
      </c>
      <c r="D155">
        <v>4</v>
      </c>
      <c r="E155">
        <v>6</v>
      </c>
      <c r="F155">
        <f t="shared" si="38"/>
        <v>4</v>
      </c>
      <c r="G155">
        <f>IF(OR(E155=4,E155=5,E155=6),0,1)</f>
        <v>0</v>
      </c>
      <c r="H155">
        <f t="shared" si="39"/>
        <v>154</v>
      </c>
      <c r="I155">
        <f>IF(OR(F155=1,F155=6),IF(F155=1,1,-1),0)</f>
        <v>0</v>
      </c>
      <c r="J155">
        <f>IF(OR(F155=2,F155=6),IF(F155=2,1,-1),0)</f>
        <v>0</v>
      </c>
      <c r="K155">
        <f>IF(OR(F155=3,F155=6),IF(F155=3,1,-1),0)</f>
        <v>0</v>
      </c>
      <c r="L155">
        <f>IF(OR(F155=4,F155=6),IF(F155=4,1,-1),0)</f>
        <v>1</v>
      </c>
      <c r="M155">
        <f>IF(OR(F155=5,F155=6),IF(F155=5,1,-1),0)</f>
        <v>0</v>
      </c>
      <c r="N155">
        <f>IF(G155=0,1,-1)</f>
        <v>1</v>
      </c>
      <c r="O155">
        <f t="shared" si="40"/>
        <v>0</v>
      </c>
      <c r="P155">
        <f t="shared" si="41"/>
        <v>0</v>
      </c>
      <c r="Q155">
        <f t="shared" si="42"/>
        <v>0</v>
      </c>
      <c r="R155">
        <f t="shared" si="43"/>
        <v>1</v>
      </c>
      <c r="S155">
        <f t="shared" si="44"/>
        <v>0</v>
      </c>
      <c r="T155">
        <f t="shared" si="45"/>
        <v>420.70070729999998</v>
      </c>
      <c r="BL155">
        <f t="shared" si="46"/>
        <v>0</v>
      </c>
      <c r="BM155">
        <f t="shared" si="47"/>
        <v>0</v>
      </c>
      <c r="BN155">
        <f t="shared" si="48"/>
        <v>0</v>
      </c>
      <c r="BO155">
        <f t="shared" si="49"/>
        <v>1</v>
      </c>
      <c r="BP155">
        <f t="shared" si="50"/>
        <v>0</v>
      </c>
      <c r="BQ155">
        <f t="shared" si="51"/>
        <v>0</v>
      </c>
      <c r="BR155">
        <f t="shared" si="52"/>
        <v>0</v>
      </c>
      <c r="BS155">
        <f t="shared" si="53"/>
        <v>0</v>
      </c>
      <c r="BT155">
        <f t="shared" si="54"/>
        <v>1</v>
      </c>
      <c r="BU155">
        <f t="shared" si="55"/>
        <v>0</v>
      </c>
      <c r="BV155">
        <f t="shared" si="56"/>
        <v>420.70070729999998</v>
      </c>
    </row>
    <row r="156" spans="1:74" x14ac:dyDescent="0.25">
      <c r="A156" t="s">
        <v>159</v>
      </c>
      <c r="B156">
        <v>155</v>
      </c>
      <c r="C156">
        <v>3475.0511099999999</v>
      </c>
      <c r="D156">
        <v>3</v>
      </c>
      <c r="E156">
        <v>7</v>
      </c>
      <c r="F156">
        <f t="shared" si="38"/>
        <v>3</v>
      </c>
      <c r="G156">
        <f>IF(OR(E156=4,E156=5,E156=6),0,1)</f>
        <v>1</v>
      </c>
      <c r="H156">
        <f t="shared" si="39"/>
        <v>155</v>
      </c>
      <c r="I156">
        <f>IF(OR(F156=1,F156=6),IF(F156=1,1,-1),0)</f>
        <v>0</v>
      </c>
      <c r="J156">
        <f>IF(OR(F156=2,F156=6),IF(F156=2,1,-1),0)</f>
        <v>0</v>
      </c>
      <c r="K156">
        <f>IF(OR(F156=3,F156=6),IF(F156=3,1,-1),0)</f>
        <v>1</v>
      </c>
      <c r="L156">
        <f>IF(OR(F156=4,F156=6),IF(F156=4,1,-1),0)</f>
        <v>0</v>
      </c>
      <c r="M156">
        <f>IF(OR(F156=5,F156=6),IF(F156=5,1,-1),0)</f>
        <v>0</v>
      </c>
      <c r="N156">
        <f>IF(G156=0,1,-1)</f>
        <v>-1</v>
      </c>
      <c r="O156">
        <f t="shared" si="40"/>
        <v>0</v>
      </c>
      <c r="P156">
        <f t="shared" si="41"/>
        <v>0</v>
      </c>
      <c r="Q156">
        <f t="shared" si="42"/>
        <v>-1</v>
      </c>
      <c r="R156">
        <f t="shared" si="43"/>
        <v>0</v>
      </c>
      <c r="S156">
        <f t="shared" si="44"/>
        <v>0</v>
      </c>
      <c r="T156">
        <f t="shared" si="45"/>
        <v>3475.0511099999999</v>
      </c>
      <c r="BL156">
        <f t="shared" si="46"/>
        <v>0</v>
      </c>
      <c r="BM156">
        <f t="shared" si="47"/>
        <v>0</v>
      </c>
      <c r="BN156">
        <f t="shared" si="48"/>
        <v>1</v>
      </c>
      <c r="BO156">
        <f t="shared" si="49"/>
        <v>0</v>
      </c>
      <c r="BP156">
        <f t="shared" si="50"/>
        <v>0</v>
      </c>
      <c r="BQ156">
        <f t="shared" si="51"/>
        <v>0</v>
      </c>
      <c r="BR156">
        <f t="shared" si="52"/>
        <v>0</v>
      </c>
      <c r="BS156">
        <f t="shared" si="53"/>
        <v>-1</v>
      </c>
      <c r="BT156">
        <f t="shared" si="54"/>
        <v>0</v>
      </c>
      <c r="BU156">
        <f t="shared" si="55"/>
        <v>0</v>
      </c>
      <c r="BV156">
        <f t="shared" si="56"/>
        <v>3475.0511099999999</v>
      </c>
    </row>
    <row r="157" spans="1:74" x14ac:dyDescent="0.25">
      <c r="A157" t="s">
        <v>160</v>
      </c>
      <c r="B157">
        <v>156</v>
      </c>
      <c r="C157">
        <v>27788.896140000001</v>
      </c>
      <c r="D157">
        <v>5</v>
      </c>
      <c r="E157">
        <v>7</v>
      </c>
      <c r="F157">
        <f t="shared" si="38"/>
        <v>5</v>
      </c>
      <c r="G157">
        <f>IF(OR(E157=4,E157=5,E157=6),0,1)</f>
        <v>1</v>
      </c>
      <c r="H157">
        <f t="shared" si="39"/>
        <v>156</v>
      </c>
      <c r="I157">
        <f>IF(OR(F157=1,F157=6),IF(F157=1,1,-1),0)</f>
        <v>0</v>
      </c>
      <c r="J157">
        <f>IF(OR(F157=2,F157=6),IF(F157=2,1,-1),0)</f>
        <v>0</v>
      </c>
      <c r="K157">
        <f>IF(OR(F157=3,F157=6),IF(F157=3,1,-1),0)</f>
        <v>0</v>
      </c>
      <c r="L157">
        <f>IF(OR(F157=4,F157=6),IF(F157=4,1,-1),0)</f>
        <v>0</v>
      </c>
      <c r="M157">
        <f>IF(OR(F157=5,F157=6),IF(F157=5,1,-1),0)</f>
        <v>1</v>
      </c>
      <c r="N157">
        <f>IF(G157=0,1,-1)</f>
        <v>-1</v>
      </c>
      <c r="O157">
        <f t="shared" si="40"/>
        <v>0</v>
      </c>
      <c r="P157">
        <f t="shared" si="41"/>
        <v>0</v>
      </c>
      <c r="Q157">
        <f t="shared" si="42"/>
        <v>0</v>
      </c>
      <c r="R157">
        <f t="shared" si="43"/>
        <v>0</v>
      </c>
      <c r="S157">
        <f t="shared" si="44"/>
        <v>-1</v>
      </c>
      <c r="T157">
        <f t="shared" si="45"/>
        <v>27788.896140000001</v>
      </c>
      <c r="BL157">
        <f t="shared" si="46"/>
        <v>0</v>
      </c>
      <c r="BM157">
        <f t="shared" si="47"/>
        <v>0</v>
      </c>
      <c r="BN157">
        <f t="shared" si="48"/>
        <v>0</v>
      </c>
      <c r="BO157">
        <f t="shared" si="49"/>
        <v>0</v>
      </c>
      <c r="BP157">
        <f t="shared" si="50"/>
        <v>1</v>
      </c>
      <c r="BQ157">
        <f t="shared" si="51"/>
        <v>0</v>
      </c>
      <c r="BR157">
        <f t="shared" si="52"/>
        <v>0</v>
      </c>
      <c r="BS157">
        <f t="shared" si="53"/>
        <v>0</v>
      </c>
      <c r="BT157">
        <f t="shared" si="54"/>
        <v>0</v>
      </c>
      <c r="BU157">
        <f t="shared" si="55"/>
        <v>-1</v>
      </c>
      <c r="BV157">
        <f t="shared" si="56"/>
        <v>27788.896140000001</v>
      </c>
    </row>
    <row r="158" spans="1:74" x14ac:dyDescent="0.25">
      <c r="A158" t="s">
        <v>161</v>
      </c>
      <c r="B158">
        <v>157</v>
      </c>
      <c r="C158">
        <v>32905.831899999997</v>
      </c>
      <c r="D158">
        <v>3</v>
      </c>
      <c r="E158">
        <v>7</v>
      </c>
      <c r="F158">
        <f t="shared" si="38"/>
        <v>3</v>
      </c>
      <c r="G158">
        <f>IF(OR(E158=4,E158=5,E158=6),0,1)</f>
        <v>1</v>
      </c>
      <c r="H158">
        <f t="shared" si="39"/>
        <v>157</v>
      </c>
      <c r="I158">
        <f>IF(OR(F158=1,F158=6),IF(F158=1,1,-1),0)</f>
        <v>0</v>
      </c>
      <c r="J158">
        <f>IF(OR(F158=2,F158=6),IF(F158=2,1,-1),0)</f>
        <v>0</v>
      </c>
      <c r="K158">
        <f>IF(OR(F158=3,F158=6),IF(F158=3,1,-1),0)</f>
        <v>1</v>
      </c>
      <c r="L158">
        <f>IF(OR(F158=4,F158=6),IF(F158=4,1,-1),0)</f>
        <v>0</v>
      </c>
      <c r="M158">
        <f>IF(OR(F158=5,F158=6),IF(F158=5,1,-1),0)</f>
        <v>0</v>
      </c>
      <c r="N158">
        <f>IF(G158=0,1,-1)</f>
        <v>-1</v>
      </c>
      <c r="O158">
        <f t="shared" si="40"/>
        <v>0</v>
      </c>
      <c r="P158">
        <f t="shared" si="41"/>
        <v>0</v>
      </c>
      <c r="Q158">
        <f t="shared" si="42"/>
        <v>-1</v>
      </c>
      <c r="R158">
        <f t="shared" si="43"/>
        <v>0</v>
      </c>
      <c r="S158">
        <f t="shared" si="44"/>
        <v>0</v>
      </c>
      <c r="T158">
        <f t="shared" si="45"/>
        <v>32905.831899999997</v>
      </c>
      <c r="BL158">
        <f t="shared" si="46"/>
        <v>0</v>
      </c>
      <c r="BM158">
        <f t="shared" si="47"/>
        <v>0</v>
      </c>
      <c r="BN158">
        <f t="shared" si="48"/>
        <v>1</v>
      </c>
      <c r="BO158">
        <f t="shared" si="49"/>
        <v>0</v>
      </c>
      <c r="BP158">
        <f t="shared" si="50"/>
        <v>0</v>
      </c>
      <c r="BQ158">
        <f t="shared" si="51"/>
        <v>0</v>
      </c>
      <c r="BR158">
        <f t="shared" si="52"/>
        <v>0</v>
      </c>
      <c r="BS158">
        <f t="shared" si="53"/>
        <v>-1</v>
      </c>
      <c r="BT158">
        <f t="shared" si="54"/>
        <v>0</v>
      </c>
      <c r="BU158">
        <f t="shared" si="55"/>
        <v>0</v>
      </c>
      <c r="BV158">
        <f t="shared" si="56"/>
        <v>32905.831899999997</v>
      </c>
    </row>
    <row r="159" spans="1:74" x14ac:dyDescent="0.25">
      <c r="A159" t="s">
        <v>162</v>
      </c>
      <c r="B159">
        <v>158</v>
      </c>
      <c r="C159">
        <v>44800.8056</v>
      </c>
      <c r="D159">
        <v>1</v>
      </c>
      <c r="E159">
        <v>6</v>
      </c>
      <c r="F159">
        <f t="shared" si="38"/>
        <v>1</v>
      </c>
      <c r="G159">
        <f>IF(OR(E159=4,E159=5,E159=6),0,1)</f>
        <v>0</v>
      </c>
      <c r="H159">
        <f t="shared" si="39"/>
        <v>158</v>
      </c>
      <c r="I159">
        <f>IF(OR(F159=1,F159=6),IF(F159=1,1,-1),0)</f>
        <v>1</v>
      </c>
      <c r="J159">
        <f>IF(OR(F159=2,F159=6),IF(F159=2,1,-1),0)</f>
        <v>0</v>
      </c>
      <c r="K159">
        <f>IF(OR(F159=3,F159=6),IF(F159=3,1,-1),0)</f>
        <v>0</v>
      </c>
      <c r="L159">
        <f>IF(OR(F159=4,F159=6),IF(F159=4,1,-1),0)</f>
        <v>0</v>
      </c>
      <c r="M159">
        <f>IF(OR(F159=5,F159=6),IF(F159=5,1,-1),0)</f>
        <v>0</v>
      </c>
      <c r="N159">
        <f>IF(G159=0,1,-1)</f>
        <v>1</v>
      </c>
      <c r="O159">
        <f t="shared" si="40"/>
        <v>1</v>
      </c>
      <c r="P159">
        <f t="shared" si="41"/>
        <v>0</v>
      </c>
      <c r="Q159">
        <f t="shared" si="42"/>
        <v>0</v>
      </c>
      <c r="R159">
        <f t="shared" si="43"/>
        <v>0</v>
      </c>
      <c r="S159">
        <f t="shared" si="44"/>
        <v>0</v>
      </c>
      <c r="T159">
        <f t="shared" si="45"/>
        <v>44800.8056</v>
      </c>
      <c r="BL159">
        <f t="shared" si="46"/>
        <v>1</v>
      </c>
      <c r="BM159">
        <f t="shared" si="47"/>
        <v>0</v>
      </c>
      <c r="BN159">
        <f t="shared" si="48"/>
        <v>0</v>
      </c>
      <c r="BO159">
        <f t="shared" si="49"/>
        <v>0</v>
      </c>
      <c r="BP159">
        <f t="shared" si="50"/>
        <v>0</v>
      </c>
      <c r="BQ159">
        <f t="shared" si="51"/>
        <v>1</v>
      </c>
      <c r="BR159">
        <f t="shared" si="52"/>
        <v>0</v>
      </c>
      <c r="BS159">
        <f t="shared" si="53"/>
        <v>0</v>
      </c>
      <c r="BT159">
        <f t="shared" si="54"/>
        <v>0</v>
      </c>
      <c r="BU159">
        <f t="shared" si="55"/>
        <v>0</v>
      </c>
      <c r="BV159">
        <f t="shared" si="56"/>
        <v>44800.8056</v>
      </c>
    </row>
    <row r="160" spans="1:74" x14ac:dyDescent="0.25">
      <c r="A160" t="s">
        <v>163</v>
      </c>
      <c r="B160">
        <v>159</v>
      </c>
      <c r="C160">
        <v>12263.55596</v>
      </c>
      <c r="D160">
        <v>2</v>
      </c>
      <c r="E160">
        <v>6</v>
      </c>
      <c r="F160">
        <f t="shared" si="38"/>
        <v>2</v>
      </c>
      <c r="G160">
        <f>IF(OR(E160=4,E160=5,E160=6),0,1)</f>
        <v>0</v>
      </c>
      <c r="H160">
        <f t="shared" si="39"/>
        <v>159</v>
      </c>
      <c r="I160">
        <f>IF(OR(F160=1,F160=6),IF(F160=1,1,-1),0)</f>
        <v>0</v>
      </c>
      <c r="J160">
        <f>IF(OR(F160=2,F160=6),IF(F160=2,1,-1),0)</f>
        <v>1</v>
      </c>
      <c r="K160">
        <f>IF(OR(F160=3,F160=6),IF(F160=3,1,-1),0)</f>
        <v>0</v>
      </c>
      <c r="L160">
        <f>IF(OR(F160=4,F160=6),IF(F160=4,1,-1),0)</f>
        <v>0</v>
      </c>
      <c r="M160">
        <f>IF(OR(F160=5,F160=6),IF(F160=5,1,-1),0)</f>
        <v>0</v>
      </c>
      <c r="N160">
        <f>IF(G160=0,1,-1)</f>
        <v>1</v>
      </c>
      <c r="O160">
        <f t="shared" si="40"/>
        <v>0</v>
      </c>
      <c r="P160">
        <f t="shared" si="41"/>
        <v>1</v>
      </c>
      <c r="Q160">
        <f t="shared" si="42"/>
        <v>0</v>
      </c>
      <c r="R160">
        <f t="shared" si="43"/>
        <v>0</v>
      </c>
      <c r="S160">
        <f t="shared" si="44"/>
        <v>0</v>
      </c>
      <c r="T160">
        <f t="shared" si="45"/>
        <v>12263.55596</v>
      </c>
      <c r="BL160">
        <f t="shared" si="46"/>
        <v>0</v>
      </c>
      <c r="BM160">
        <f t="shared" si="47"/>
        <v>1</v>
      </c>
      <c r="BN160">
        <f t="shared" si="48"/>
        <v>0</v>
      </c>
      <c r="BO160">
        <f t="shared" si="49"/>
        <v>0</v>
      </c>
      <c r="BP160">
        <f t="shared" si="50"/>
        <v>0</v>
      </c>
      <c r="BQ160">
        <f t="shared" si="51"/>
        <v>0</v>
      </c>
      <c r="BR160">
        <f t="shared" si="52"/>
        <v>1</v>
      </c>
      <c r="BS160">
        <f t="shared" si="53"/>
        <v>0</v>
      </c>
      <c r="BT160">
        <f t="shared" si="54"/>
        <v>0</v>
      </c>
      <c r="BU160">
        <f t="shared" si="55"/>
        <v>0</v>
      </c>
      <c r="BV160">
        <f t="shared" si="56"/>
        <v>12263.55596</v>
      </c>
    </row>
    <row r="161" spans="1:74" x14ac:dyDescent="0.25">
      <c r="A161" t="s">
        <v>164</v>
      </c>
      <c r="B161">
        <v>160</v>
      </c>
      <c r="C161">
        <v>1350.4295460000001</v>
      </c>
      <c r="D161">
        <v>5</v>
      </c>
      <c r="E161">
        <v>7</v>
      </c>
      <c r="F161">
        <f t="shared" si="38"/>
        <v>5</v>
      </c>
      <c r="G161">
        <f>IF(OR(E161=4,E161=5,E161=6),0,1)</f>
        <v>1</v>
      </c>
      <c r="H161">
        <f t="shared" si="39"/>
        <v>160</v>
      </c>
      <c r="I161">
        <f>IF(OR(F161=1,F161=6),IF(F161=1,1,-1),0)</f>
        <v>0</v>
      </c>
      <c r="J161">
        <f>IF(OR(F161=2,F161=6),IF(F161=2,1,-1),0)</f>
        <v>0</v>
      </c>
      <c r="K161">
        <f>IF(OR(F161=3,F161=6),IF(F161=3,1,-1),0)</f>
        <v>0</v>
      </c>
      <c r="L161">
        <f>IF(OR(F161=4,F161=6),IF(F161=4,1,-1),0)</f>
        <v>0</v>
      </c>
      <c r="M161">
        <f>IF(OR(F161=5,F161=6),IF(F161=5,1,-1),0)</f>
        <v>1</v>
      </c>
      <c r="N161">
        <f>IF(G161=0,1,-1)</f>
        <v>-1</v>
      </c>
      <c r="O161">
        <f t="shared" si="40"/>
        <v>0</v>
      </c>
      <c r="P161">
        <f t="shared" si="41"/>
        <v>0</v>
      </c>
      <c r="Q161">
        <f t="shared" si="42"/>
        <v>0</v>
      </c>
      <c r="R161">
        <f t="shared" si="43"/>
        <v>0</v>
      </c>
      <c r="S161">
        <f t="shared" si="44"/>
        <v>-1</v>
      </c>
      <c r="T161">
        <f t="shared" si="45"/>
        <v>1350.4295460000001</v>
      </c>
      <c r="BL161">
        <f t="shared" si="46"/>
        <v>0</v>
      </c>
      <c r="BM161">
        <f t="shared" si="47"/>
        <v>0</v>
      </c>
      <c r="BN161">
        <f t="shared" si="48"/>
        <v>0</v>
      </c>
      <c r="BO161">
        <f t="shared" si="49"/>
        <v>0</v>
      </c>
      <c r="BP161">
        <f t="shared" si="50"/>
        <v>1</v>
      </c>
      <c r="BQ161">
        <f t="shared" si="51"/>
        <v>0</v>
      </c>
      <c r="BR161">
        <f t="shared" si="52"/>
        <v>0</v>
      </c>
      <c r="BS161">
        <f t="shared" si="53"/>
        <v>0</v>
      </c>
      <c r="BT161">
        <f t="shared" si="54"/>
        <v>0</v>
      </c>
      <c r="BU161">
        <f t="shared" si="55"/>
        <v>-1</v>
      </c>
      <c r="BV161">
        <f t="shared" si="56"/>
        <v>1350.4295460000001</v>
      </c>
    </row>
    <row r="162" spans="1:74" x14ac:dyDescent="0.25">
      <c r="A162" t="s">
        <v>165</v>
      </c>
      <c r="B162">
        <v>161</v>
      </c>
      <c r="C162">
        <v>2662.5866470000001</v>
      </c>
      <c r="D162">
        <v>6</v>
      </c>
      <c r="E162">
        <v>7</v>
      </c>
      <c r="F162">
        <f t="shared" si="38"/>
        <v>6</v>
      </c>
      <c r="G162">
        <f>IF(OR(E162=4,E162=5,E162=6),0,1)</f>
        <v>1</v>
      </c>
      <c r="H162">
        <f t="shared" si="39"/>
        <v>161</v>
      </c>
      <c r="I162">
        <f>IF(OR(F162=1,F162=6),IF(F162=1,1,-1),0)</f>
        <v>-1</v>
      </c>
      <c r="J162">
        <f>IF(OR(F162=2,F162=6),IF(F162=2,1,-1),0)</f>
        <v>-1</v>
      </c>
      <c r="K162">
        <f>IF(OR(F162=3,F162=6),IF(F162=3,1,-1),0)</f>
        <v>-1</v>
      </c>
      <c r="L162">
        <f>IF(OR(F162=4,F162=6),IF(F162=4,1,-1),0)</f>
        <v>-1</v>
      </c>
      <c r="M162">
        <f>IF(OR(F162=5,F162=6),IF(F162=5,1,-1),0)</f>
        <v>-1</v>
      </c>
      <c r="N162">
        <f>IF(G162=0,1,-1)</f>
        <v>-1</v>
      </c>
      <c r="O162">
        <f t="shared" si="40"/>
        <v>1</v>
      </c>
      <c r="P162">
        <f t="shared" si="41"/>
        <v>1</v>
      </c>
      <c r="Q162">
        <f t="shared" si="42"/>
        <v>1</v>
      </c>
      <c r="R162">
        <f t="shared" si="43"/>
        <v>1</v>
      </c>
      <c r="S162">
        <f t="shared" si="44"/>
        <v>1</v>
      </c>
      <c r="T162">
        <f t="shared" si="45"/>
        <v>2662.5866470000001</v>
      </c>
      <c r="BL162">
        <f t="shared" si="46"/>
        <v>-1</v>
      </c>
      <c r="BM162">
        <f t="shared" si="47"/>
        <v>-1</v>
      </c>
      <c r="BN162">
        <f t="shared" si="48"/>
        <v>-1</v>
      </c>
      <c r="BO162">
        <f t="shared" si="49"/>
        <v>-1</v>
      </c>
      <c r="BP162">
        <f t="shared" si="50"/>
        <v>-1</v>
      </c>
      <c r="BQ162">
        <f t="shared" si="51"/>
        <v>1</v>
      </c>
      <c r="BR162">
        <f t="shared" si="52"/>
        <v>1</v>
      </c>
      <c r="BS162">
        <f t="shared" si="53"/>
        <v>1</v>
      </c>
      <c r="BT162">
        <f t="shared" si="54"/>
        <v>1</v>
      </c>
      <c r="BU162">
        <f t="shared" si="55"/>
        <v>1</v>
      </c>
      <c r="BV162">
        <f t="shared" si="56"/>
        <v>2662.5866470000001</v>
      </c>
    </row>
    <row r="163" spans="1:74" x14ac:dyDescent="0.25">
      <c r="A163" t="s">
        <v>166</v>
      </c>
      <c r="B163">
        <v>162</v>
      </c>
      <c r="C163">
        <v>9351.0557260000005</v>
      </c>
      <c r="D163">
        <v>2</v>
      </c>
      <c r="E163">
        <v>5</v>
      </c>
      <c r="F163">
        <f t="shared" si="38"/>
        <v>2</v>
      </c>
      <c r="G163">
        <f>IF(OR(E163=4,E163=5,E163=6),0,1)</f>
        <v>0</v>
      </c>
      <c r="H163">
        <f t="shared" si="39"/>
        <v>162</v>
      </c>
      <c r="I163">
        <f>IF(OR(F163=1,F163=6),IF(F163=1,1,-1),0)</f>
        <v>0</v>
      </c>
      <c r="J163">
        <f>IF(OR(F163=2,F163=6),IF(F163=2,1,-1),0)</f>
        <v>1</v>
      </c>
      <c r="K163">
        <f>IF(OR(F163=3,F163=6),IF(F163=3,1,-1),0)</f>
        <v>0</v>
      </c>
      <c r="L163">
        <f>IF(OR(F163=4,F163=6),IF(F163=4,1,-1),0)</f>
        <v>0</v>
      </c>
      <c r="M163">
        <f>IF(OR(F163=5,F163=6),IF(F163=5,1,-1),0)</f>
        <v>0</v>
      </c>
      <c r="N163">
        <f>IF(G163=0,1,-1)</f>
        <v>1</v>
      </c>
      <c r="O163">
        <f t="shared" si="40"/>
        <v>0</v>
      </c>
      <c r="P163">
        <f t="shared" si="41"/>
        <v>1</v>
      </c>
      <c r="Q163">
        <f t="shared" si="42"/>
        <v>0</v>
      </c>
      <c r="R163">
        <f t="shared" si="43"/>
        <v>0</v>
      </c>
      <c r="S163">
        <f t="shared" si="44"/>
        <v>0</v>
      </c>
      <c r="T163">
        <f t="shared" si="45"/>
        <v>9351.0557260000005</v>
      </c>
      <c r="BL163">
        <f t="shared" si="46"/>
        <v>0</v>
      </c>
      <c r="BM163">
        <f t="shared" si="47"/>
        <v>1</v>
      </c>
      <c r="BN163">
        <f t="shared" si="48"/>
        <v>0</v>
      </c>
      <c r="BO163">
        <f t="shared" si="49"/>
        <v>0</v>
      </c>
      <c r="BP163">
        <f t="shared" si="50"/>
        <v>0</v>
      </c>
      <c r="BQ163">
        <f t="shared" si="51"/>
        <v>0</v>
      </c>
      <c r="BR163">
        <f t="shared" si="52"/>
        <v>1</v>
      </c>
      <c r="BS163">
        <f t="shared" si="53"/>
        <v>0</v>
      </c>
      <c r="BT163">
        <f t="shared" si="54"/>
        <v>0</v>
      </c>
      <c r="BU163">
        <f t="shared" si="55"/>
        <v>0</v>
      </c>
      <c r="BV163">
        <f t="shared" si="56"/>
        <v>9351.0557260000005</v>
      </c>
    </row>
    <row r="164" spans="1:74" x14ac:dyDescent="0.25">
      <c r="A164" t="s">
        <v>167</v>
      </c>
      <c r="B164">
        <v>163</v>
      </c>
      <c r="C164">
        <v>1372.308352</v>
      </c>
      <c r="D164">
        <v>5</v>
      </c>
      <c r="E164">
        <v>7</v>
      </c>
      <c r="F164">
        <f t="shared" si="38"/>
        <v>5</v>
      </c>
      <c r="G164">
        <f>IF(OR(E164=4,E164=5,E164=6),0,1)</f>
        <v>1</v>
      </c>
      <c r="H164">
        <f t="shared" si="39"/>
        <v>163</v>
      </c>
      <c r="I164">
        <f>IF(OR(F164=1,F164=6),IF(F164=1,1,-1),0)</f>
        <v>0</v>
      </c>
      <c r="J164">
        <f>IF(OR(F164=2,F164=6),IF(F164=2,1,-1),0)</f>
        <v>0</v>
      </c>
      <c r="K164">
        <f>IF(OR(F164=3,F164=6),IF(F164=3,1,-1),0)</f>
        <v>0</v>
      </c>
      <c r="L164">
        <f>IF(OR(F164=4,F164=6),IF(F164=4,1,-1),0)</f>
        <v>0</v>
      </c>
      <c r="M164">
        <f>IF(OR(F164=5,F164=6),IF(F164=5,1,-1),0)</f>
        <v>1</v>
      </c>
      <c r="N164">
        <f>IF(G164=0,1,-1)</f>
        <v>-1</v>
      </c>
      <c r="O164">
        <f t="shared" si="40"/>
        <v>0</v>
      </c>
      <c r="P164">
        <f t="shared" si="41"/>
        <v>0</v>
      </c>
      <c r="Q164">
        <f t="shared" si="42"/>
        <v>0</v>
      </c>
      <c r="R164">
        <f t="shared" si="43"/>
        <v>0</v>
      </c>
      <c r="S164">
        <f t="shared" si="44"/>
        <v>-1</v>
      </c>
      <c r="T164">
        <f t="shared" si="45"/>
        <v>1372.308352</v>
      </c>
      <c r="BL164">
        <f t="shared" si="46"/>
        <v>0</v>
      </c>
      <c r="BM164">
        <f t="shared" si="47"/>
        <v>0</v>
      </c>
      <c r="BN164">
        <f t="shared" si="48"/>
        <v>0</v>
      </c>
      <c r="BO164">
        <f t="shared" si="49"/>
        <v>0</v>
      </c>
      <c r="BP164">
        <f t="shared" si="50"/>
        <v>1</v>
      </c>
      <c r="BQ164">
        <f t="shared" si="51"/>
        <v>0</v>
      </c>
      <c r="BR164">
        <f t="shared" si="52"/>
        <v>0</v>
      </c>
      <c r="BS164">
        <f t="shared" si="53"/>
        <v>0</v>
      </c>
      <c r="BT164">
        <f t="shared" si="54"/>
        <v>0</v>
      </c>
      <c r="BU164">
        <f t="shared" si="55"/>
        <v>-1</v>
      </c>
      <c r="BV164">
        <f t="shared" si="56"/>
        <v>1372.308352</v>
      </c>
    </row>
    <row r="165" spans="1:74" x14ac:dyDescent="0.25">
      <c r="A165" t="s">
        <v>168</v>
      </c>
      <c r="B165">
        <v>164</v>
      </c>
      <c r="C165">
        <v>1076.092703</v>
      </c>
      <c r="D165">
        <v>5</v>
      </c>
      <c r="E165">
        <v>6</v>
      </c>
      <c r="F165">
        <f t="shared" si="38"/>
        <v>5</v>
      </c>
      <c r="G165">
        <f>IF(OR(E165=4,E165=5,E165=6),0,1)</f>
        <v>0</v>
      </c>
      <c r="H165">
        <f t="shared" si="39"/>
        <v>164</v>
      </c>
      <c r="I165">
        <f>IF(OR(F165=1,F165=6),IF(F165=1,1,-1),0)</f>
        <v>0</v>
      </c>
      <c r="J165">
        <f>IF(OR(F165=2,F165=6),IF(F165=2,1,-1),0)</f>
        <v>0</v>
      </c>
      <c r="K165">
        <f>IF(OR(F165=3,F165=6),IF(F165=3,1,-1),0)</f>
        <v>0</v>
      </c>
      <c r="L165">
        <f>IF(OR(F165=4,F165=6),IF(F165=4,1,-1),0)</f>
        <v>0</v>
      </c>
      <c r="M165">
        <f>IF(OR(F165=5,F165=6),IF(F165=5,1,-1),0)</f>
        <v>1</v>
      </c>
      <c r="N165">
        <f>IF(G165=0,1,-1)</f>
        <v>1</v>
      </c>
      <c r="O165">
        <f t="shared" si="40"/>
        <v>0</v>
      </c>
      <c r="P165">
        <f t="shared" si="41"/>
        <v>0</v>
      </c>
      <c r="Q165">
        <f t="shared" si="42"/>
        <v>0</v>
      </c>
      <c r="R165">
        <f t="shared" si="43"/>
        <v>0</v>
      </c>
      <c r="S165">
        <f t="shared" si="44"/>
        <v>1</v>
      </c>
      <c r="T165">
        <f t="shared" si="45"/>
        <v>1076.092703</v>
      </c>
      <c r="BL165">
        <f t="shared" si="46"/>
        <v>0</v>
      </c>
      <c r="BM165">
        <f t="shared" si="47"/>
        <v>0</v>
      </c>
      <c r="BN165">
        <f t="shared" si="48"/>
        <v>0</v>
      </c>
      <c r="BO165">
        <f t="shared" si="49"/>
        <v>0</v>
      </c>
      <c r="BP165">
        <f t="shared" si="50"/>
        <v>1</v>
      </c>
      <c r="BQ165">
        <f t="shared" si="51"/>
        <v>0</v>
      </c>
      <c r="BR165">
        <f t="shared" si="52"/>
        <v>0</v>
      </c>
      <c r="BS165">
        <f t="shared" si="53"/>
        <v>0</v>
      </c>
      <c r="BT165">
        <f t="shared" si="54"/>
        <v>0</v>
      </c>
      <c r="BU165">
        <f t="shared" si="55"/>
        <v>1</v>
      </c>
      <c r="BV165">
        <f t="shared" si="56"/>
        <v>1076.092703</v>
      </c>
    </row>
    <row r="166" spans="1:74" x14ac:dyDescent="0.25">
      <c r="A166" t="s">
        <v>169</v>
      </c>
      <c r="B166">
        <v>165</v>
      </c>
      <c r="C166">
        <v>1103.0078570000001</v>
      </c>
      <c r="D166">
        <v>4</v>
      </c>
      <c r="E166">
        <v>5</v>
      </c>
      <c r="F166">
        <f t="shared" si="38"/>
        <v>4</v>
      </c>
      <c r="G166">
        <f>IF(OR(E166=4,E166=5,E166=6),0,1)</f>
        <v>0</v>
      </c>
      <c r="H166">
        <f t="shared" si="39"/>
        <v>165</v>
      </c>
      <c r="I166">
        <f>IF(OR(F166=1,F166=6),IF(F166=1,1,-1),0)</f>
        <v>0</v>
      </c>
      <c r="J166">
        <f>IF(OR(F166=2,F166=6),IF(F166=2,1,-1),0)</f>
        <v>0</v>
      </c>
      <c r="K166">
        <f>IF(OR(F166=3,F166=6),IF(F166=3,1,-1),0)</f>
        <v>0</v>
      </c>
      <c r="L166">
        <f>IF(OR(F166=4,F166=6),IF(F166=4,1,-1),0)</f>
        <v>1</v>
      </c>
      <c r="M166">
        <f>IF(OR(F166=5,F166=6),IF(F166=5,1,-1),0)</f>
        <v>0</v>
      </c>
      <c r="N166">
        <f>IF(G166=0,1,-1)</f>
        <v>1</v>
      </c>
      <c r="O166">
        <f t="shared" si="40"/>
        <v>0</v>
      </c>
      <c r="P166">
        <f t="shared" si="41"/>
        <v>0</v>
      </c>
      <c r="Q166">
        <f t="shared" si="42"/>
        <v>0</v>
      </c>
      <c r="R166">
        <f t="shared" si="43"/>
        <v>1</v>
      </c>
      <c r="S166">
        <f t="shared" si="44"/>
        <v>0</v>
      </c>
      <c r="T166">
        <f t="shared" si="45"/>
        <v>1103.0078570000001</v>
      </c>
      <c r="BL166">
        <f t="shared" si="46"/>
        <v>0</v>
      </c>
      <c r="BM166">
        <f t="shared" si="47"/>
        <v>0</v>
      </c>
      <c r="BN166">
        <f t="shared" si="48"/>
        <v>0</v>
      </c>
      <c r="BO166">
        <f t="shared" si="49"/>
        <v>1</v>
      </c>
      <c r="BP166">
        <f t="shared" si="50"/>
        <v>0</v>
      </c>
      <c r="BQ166">
        <f t="shared" si="51"/>
        <v>0</v>
      </c>
      <c r="BR166">
        <f t="shared" si="52"/>
        <v>0</v>
      </c>
      <c r="BS166">
        <f t="shared" si="53"/>
        <v>0</v>
      </c>
      <c r="BT166">
        <f t="shared" si="54"/>
        <v>1</v>
      </c>
      <c r="BU166">
        <f t="shared" si="55"/>
        <v>0</v>
      </c>
      <c r="BV166">
        <f t="shared" si="56"/>
        <v>1103.0078570000001</v>
      </c>
    </row>
    <row r="167" spans="1:74" x14ac:dyDescent="0.25">
      <c r="A167" t="s">
        <v>170</v>
      </c>
      <c r="B167">
        <v>166</v>
      </c>
      <c r="C167">
        <v>711.79755130000001</v>
      </c>
      <c r="D167">
        <v>4</v>
      </c>
      <c r="E167">
        <v>6</v>
      </c>
      <c r="F167">
        <f t="shared" si="38"/>
        <v>4</v>
      </c>
      <c r="G167">
        <f>IF(OR(E167=4,E167=5,E167=6),0,1)</f>
        <v>0</v>
      </c>
      <c r="H167">
        <f t="shared" si="39"/>
        <v>166</v>
      </c>
      <c r="I167">
        <f>IF(OR(F167=1,F167=6),IF(F167=1,1,-1),0)</f>
        <v>0</v>
      </c>
      <c r="J167">
        <f>IF(OR(F167=2,F167=6),IF(F167=2,1,-1),0)</f>
        <v>0</v>
      </c>
      <c r="K167">
        <f>IF(OR(F167=3,F167=6),IF(F167=3,1,-1),0)</f>
        <v>0</v>
      </c>
      <c r="L167">
        <f>IF(OR(F167=4,F167=6),IF(F167=4,1,-1),0)</f>
        <v>1</v>
      </c>
      <c r="M167">
        <f>IF(OR(F167=5,F167=6),IF(F167=5,1,-1),0)</f>
        <v>0</v>
      </c>
      <c r="N167">
        <f>IF(G167=0,1,-1)</f>
        <v>1</v>
      </c>
      <c r="O167">
        <f t="shared" si="40"/>
        <v>0</v>
      </c>
      <c r="P167">
        <f t="shared" si="41"/>
        <v>0</v>
      </c>
      <c r="Q167">
        <f t="shared" si="42"/>
        <v>0</v>
      </c>
      <c r="R167">
        <f t="shared" si="43"/>
        <v>1</v>
      </c>
      <c r="S167">
        <f t="shared" si="44"/>
        <v>0</v>
      </c>
      <c r="T167">
        <f t="shared" si="45"/>
        <v>711.79755130000001</v>
      </c>
      <c r="BL167">
        <f t="shared" si="46"/>
        <v>0</v>
      </c>
      <c r="BM167">
        <f t="shared" si="47"/>
        <v>0</v>
      </c>
      <c r="BN167">
        <f t="shared" si="48"/>
        <v>0</v>
      </c>
      <c r="BO167">
        <f t="shared" si="49"/>
        <v>1</v>
      </c>
      <c r="BP167">
        <f t="shared" si="50"/>
        <v>0</v>
      </c>
      <c r="BQ167">
        <f t="shared" si="51"/>
        <v>0</v>
      </c>
      <c r="BR167">
        <f t="shared" si="52"/>
        <v>0</v>
      </c>
      <c r="BS167">
        <f t="shared" si="53"/>
        <v>0</v>
      </c>
      <c r="BT167">
        <f t="shared" si="54"/>
        <v>1</v>
      </c>
      <c r="BU167">
        <f t="shared" si="55"/>
        <v>0</v>
      </c>
      <c r="BV167">
        <f t="shared" si="56"/>
        <v>711.79755130000001</v>
      </c>
    </row>
    <row r="169" spans="1:74" x14ac:dyDescent="0.25">
      <c r="C169">
        <v>5</v>
      </c>
    </row>
    <row r="170" spans="1:74" x14ac:dyDescent="0.25">
      <c r="C170">
        <v>5</v>
      </c>
    </row>
    <row r="171" spans="1:74" x14ac:dyDescent="0.25">
      <c r="C171">
        <v>6</v>
      </c>
    </row>
    <row r="172" spans="1:74" x14ac:dyDescent="0.25">
      <c r="C172">
        <v>6</v>
      </c>
    </row>
    <row r="173" spans="1:74" x14ac:dyDescent="0.25">
      <c r="C173">
        <v>6</v>
      </c>
    </row>
    <row r="174" spans="1:74" x14ac:dyDescent="0.25">
      <c r="C174">
        <v>7</v>
      </c>
    </row>
    <row r="175" spans="1:74" x14ac:dyDescent="0.25">
      <c r="C175">
        <v>6</v>
      </c>
    </row>
    <row r="176" spans="1:74" x14ac:dyDescent="0.25">
      <c r="C176">
        <v>4</v>
      </c>
    </row>
    <row r="177" spans="3:3" x14ac:dyDescent="0.25">
      <c r="C177">
        <v>6</v>
      </c>
    </row>
    <row r="178" spans="3:3" x14ac:dyDescent="0.25">
      <c r="C178">
        <v>7</v>
      </c>
    </row>
    <row r="179" spans="3:3" x14ac:dyDescent="0.25">
      <c r="C179">
        <v>4</v>
      </c>
    </row>
    <row r="180" spans="3:3" x14ac:dyDescent="0.25">
      <c r="C180">
        <v>4</v>
      </c>
    </row>
    <row r="181" spans="3:3" x14ac:dyDescent="0.25">
      <c r="C181">
        <v>6</v>
      </c>
    </row>
    <row r="182" spans="3:3" x14ac:dyDescent="0.25">
      <c r="C182">
        <v>6</v>
      </c>
    </row>
    <row r="183" spans="3:3" x14ac:dyDescent="0.25">
      <c r="C183">
        <v>5</v>
      </c>
    </row>
    <row r="184" spans="3:3" x14ac:dyDescent="0.25">
      <c r="C184">
        <v>6</v>
      </c>
    </row>
    <row r="185" spans="3:3" x14ac:dyDescent="0.25">
      <c r="C185">
        <v>4</v>
      </c>
    </row>
    <row r="186" spans="3:3" x14ac:dyDescent="0.25">
      <c r="C186">
        <v>6</v>
      </c>
    </row>
    <row r="187" spans="3:3" x14ac:dyDescent="0.25">
      <c r="C187">
        <v>6</v>
      </c>
    </row>
    <row r="188" spans="3:3" x14ac:dyDescent="0.25">
      <c r="C188">
        <v>6</v>
      </c>
    </row>
    <row r="189" spans="3:3" x14ac:dyDescent="0.25">
      <c r="C189">
        <v>6</v>
      </c>
    </row>
    <row r="190" spans="3:3" x14ac:dyDescent="0.25">
      <c r="C190">
        <v>7</v>
      </c>
    </row>
    <row r="191" spans="3:3" x14ac:dyDescent="0.25">
      <c r="C191">
        <v>6</v>
      </c>
    </row>
    <row r="192" spans="3:3" x14ac:dyDescent="0.25">
      <c r="C192">
        <v>5</v>
      </c>
    </row>
    <row r="193" spans="3:3" x14ac:dyDescent="0.25">
      <c r="C193">
        <v>7</v>
      </c>
    </row>
    <row r="194" spans="3:3" x14ac:dyDescent="0.25">
      <c r="C194">
        <v>4</v>
      </c>
    </row>
    <row r="195" spans="3:3" x14ac:dyDescent="0.25">
      <c r="C195">
        <v>6</v>
      </c>
    </row>
    <row r="196" spans="3:3" x14ac:dyDescent="0.25">
      <c r="C196">
        <v>4</v>
      </c>
    </row>
    <row r="197" spans="3:3" x14ac:dyDescent="0.25">
      <c r="C197">
        <v>6</v>
      </c>
    </row>
    <row r="198" spans="3:3" x14ac:dyDescent="0.25">
      <c r="C198">
        <v>6</v>
      </c>
    </row>
    <row r="199" spans="3:3" x14ac:dyDescent="0.25">
      <c r="C199">
        <v>6</v>
      </c>
    </row>
    <row r="200" spans="3:3" x14ac:dyDescent="0.25">
      <c r="C200">
        <v>6</v>
      </c>
    </row>
    <row r="201" spans="3:3" x14ac:dyDescent="0.25">
      <c r="C201">
        <v>6</v>
      </c>
    </row>
    <row r="202" spans="3:3" x14ac:dyDescent="0.25">
      <c r="C202">
        <v>6</v>
      </c>
    </row>
    <row r="203" spans="3:3" x14ac:dyDescent="0.25">
      <c r="C203">
        <v>6</v>
      </c>
    </row>
    <row r="204" spans="3:3" x14ac:dyDescent="0.25">
      <c r="C204">
        <v>6</v>
      </c>
    </row>
    <row r="205" spans="3:3" x14ac:dyDescent="0.25">
      <c r="C205">
        <v>6</v>
      </c>
    </row>
    <row r="206" spans="3:3" x14ac:dyDescent="0.25">
      <c r="C206" t="s">
        <v>171</v>
      </c>
    </row>
    <row r="207" spans="3:3" x14ac:dyDescent="0.25">
      <c r="C207">
        <v>6</v>
      </c>
    </row>
    <row r="208" spans="3:3" x14ac:dyDescent="0.25">
      <c r="C208">
        <v>5</v>
      </c>
    </row>
    <row r="209" spans="3:3" x14ac:dyDescent="0.25">
      <c r="C209">
        <v>5</v>
      </c>
    </row>
    <row r="210" spans="3:3" x14ac:dyDescent="0.25">
      <c r="C210">
        <v>6</v>
      </c>
    </row>
    <row r="211" spans="3:3" x14ac:dyDescent="0.25">
      <c r="C211">
        <v>6</v>
      </c>
    </row>
    <row r="212" spans="3:3" x14ac:dyDescent="0.25">
      <c r="C212">
        <v>6</v>
      </c>
    </row>
    <row r="213" spans="3:3" x14ac:dyDescent="0.25">
      <c r="C213">
        <v>6</v>
      </c>
    </row>
    <row r="214" spans="3:3" x14ac:dyDescent="0.25">
      <c r="C214">
        <v>6</v>
      </c>
    </row>
    <row r="215" spans="3:3" x14ac:dyDescent="0.25">
      <c r="C215">
        <v>4</v>
      </c>
    </row>
    <row r="216" spans="3:3" x14ac:dyDescent="0.25">
      <c r="C216">
        <v>6</v>
      </c>
    </row>
    <row r="217" spans="3:3" x14ac:dyDescent="0.25">
      <c r="C217">
        <v>6</v>
      </c>
    </row>
    <row r="218" spans="3:3" x14ac:dyDescent="0.25">
      <c r="C218">
        <v>6</v>
      </c>
    </row>
    <row r="219" spans="3:3" x14ac:dyDescent="0.25">
      <c r="C219">
        <v>5</v>
      </c>
    </row>
    <row r="220" spans="3:3" x14ac:dyDescent="0.25">
      <c r="C220">
        <v>7</v>
      </c>
    </row>
    <row r="221" spans="3:3" x14ac:dyDescent="0.25">
      <c r="C221">
        <v>5</v>
      </c>
    </row>
    <row r="222" spans="3:3" x14ac:dyDescent="0.25">
      <c r="C222">
        <v>7</v>
      </c>
    </row>
    <row r="223" spans="3:3" x14ac:dyDescent="0.25">
      <c r="C223">
        <v>6</v>
      </c>
    </row>
    <row r="224" spans="3:3" x14ac:dyDescent="0.25">
      <c r="C224">
        <v>6</v>
      </c>
    </row>
    <row r="225" spans="3:3" x14ac:dyDescent="0.25">
      <c r="C225">
        <v>6</v>
      </c>
    </row>
    <row r="226" spans="3:3" x14ac:dyDescent="0.25">
      <c r="C226">
        <v>6</v>
      </c>
    </row>
    <row r="227" spans="3:3" x14ac:dyDescent="0.25">
      <c r="C227">
        <v>6</v>
      </c>
    </row>
    <row r="228" spans="3:3" x14ac:dyDescent="0.25">
      <c r="C228">
        <v>5</v>
      </c>
    </row>
    <row r="229" spans="3:3" x14ac:dyDescent="0.25">
      <c r="C229">
        <v>6</v>
      </c>
    </row>
    <row r="230" spans="3:3" x14ac:dyDescent="0.25">
      <c r="C230">
        <v>6</v>
      </c>
    </row>
    <row r="231" spans="3:3" x14ac:dyDescent="0.25">
      <c r="C231" t="s">
        <v>171</v>
      </c>
    </row>
    <row r="232" spans="3:3" x14ac:dyDescent="0.25">
      <c r="C232">
        <v>6</v>
      </c>
    </row>
    <row r="233" spans="3:3" x14ac:dyDescent="0.25">
      <c r="C233">
        <v>6</v>
      </c>
    </row>
    <row r="234" spans="3:3" x14ac:dyDescent="0.25">
      <c r="C234">
        <v>5</v>
      </c>
    </row>
    <row r="235" spans="3:3" x14ac:dyDescent="0.25">
      <c r="C235" t="s">
        <v>171</v>
      </c>
    </row>
    <row r="236" spans="3:3" x14ac:dyDescent="0.25">
      <c r="C236">
        <v>5</v>
      </c>
    </row>
    <row r="237" spans="3:3" x14ac:dyDescent="0.25">
      <c r="C237">
        <v>6</v>
      </c>
    </row>
    <row r="238" spans="3:3" x14ac:dyDescent="0.25">
      <c r="C238">
        <v>6</v>
      </c>
    </row>
    <row r="239" spans="3:3" x14ac:dyDescent="0.25">
      <c r="C239">
        <v>4</v>
      </c>
    </row>
    <row r="240" spans="3:3" x14ac:dyDescent="0.25">
      <c r="C240">
        <v>6</v>
      </c>
    </row>
    <row r="241" spans="3:3" x14ac:dyDescent="0.25">
      <c r="C241">
        <v>6</v>
      </c>
    </row>
    <row r="242" spans="3:3" x14ac:dyDescent="0.25">
      <c r="C242" t="s">
        <v>171</v>
      </c>
    </row>
    <row r="243" spans="3:3" x14ac:dyDescent="0.25">
      <c r="C243">
        <v>7</v>
      </c>
    </row>
    <row r="244" spans="3:3" x14ac:dyDescent="0.25">
      <c r="C244">
        <v>8</v>
      </c>
    </row>
    <row r="245" spans="3:3" x14ac:dyDescent="0.25">
      <c r="C245">
        <v>6</v>
      </c>
    </row>
    <row r="246" spans="3:3" x14ac:dyDescent="0.25">
      <c r="C246">
        <v>6</v>
      </c>
    </row>
    <row r="247" spans="3:3" x14ac:dyDescent="0.25">
      <c r="C247">
        <v>6</v>
      </c>
    </row>
    <row r="248" spans="3:3" x14ac:dyDescent="0.25">
      <c r="C248">
        <v>6</v>
      </c>
    </row>
    <row r="249" spans="3:3" x14ac:dyDescent="0.25">
      <c r="C249">
        <v>6</v>
      </c>
    </row>
    <row r="250" spans="3:3" x14ac:dyDescent="0.25">
      <c r="C250">
        <v>6</v>
      </c>
    </row>
    <row r="251" spans="3:3" x14ac:dyDescent="0.25">
      <c r="C251">
        <v>6</v>
      </c>
    </row>
    <row r="252" spans="3:3" x14ac:dyDescent="0.25">
      <c r="C252">
        <v>4</v>
      </c>
    </row>
    <row r="253" spans="3:3" x14ac:dyDescent="0.25">
      <c r="C253">
        <v>7</v>
      </c>
    </row>
    <row r="254" spans="3:3" x14ac:dyDescent="0.25">
      <c r="C254">
        <v>5</v>
      </c>
    </row>
    <row r="255" spans="3:3" x14ac:dyDescent="0.25">
      <c r="C255">
        <v>6</v>
      </c>
    </row>
    <row r="256" spans="3:3" x14ac:dyDescent="0.25">
      <c r="C256">
        <v>5</v>
      </c>
    </row>
    <row r="257" spans="3:3" x14ac:dyDescent="0.25">
      <c r="C257" t="s">
        <v>171</v>
      </c>
    </row>
    <row r="258" spans="3:3" x14ac:dyDescent="0.25">
      <c r="C258">
        <v>8</v>
      </c>
    </row>
    <row r="259" spans="3:3" x14ac:dyDescent="0.25">
      <c r="C259" t="s">
        <v>171</v>
      </c>
    </row>
    <row r="260" spans="3:3" x14ac:dyDescent="0.25">
      <c r="C260">
        <v>6</v>
      </c>
    </row>
    <row r="261" spans="3:3" x14ac:dyDescent="0.25">
      <c r="C261">
        <v>5</v>
      </c>
    </row>
    <row r="262" spans="3:3" x14ac:dyDescent="0.25">
      <c r="C262">
        <v>6</v>
      </c>
    </row>
    <row r="263" spans="3:3" x14ac:dyDescent="0.25">
      <c r="C263">
        <v>6</v>
      </c>
    </row>
    <row r="264" spans="3:3" x14ac:dyDescent="0.25">
      <c r="C264">
        <v>6</v>
      </c>
    </row>
    <row r="265" spans="3:3" x14ac:dyDescent="0.25">
      <c r="C265">
        <v>4</v>
      </c>
    </row>
    <row r="266" spans="3:3" x14ac:dyDescent="0.25">
      <c r="C266">
        <v>6</v>
      </c>
    </row>
    <row r="267" spans="3:3" x14ac:dyDescent="0.25">
      <c r="C267">
        <v>6</v>
      </c>
    </row>
    <row r="268" spans="3:3" x14ac:dyDescent="0.25">
      <c r="C268">
        <v>4</v>
      </c>
    </row>
    <row r="269" spans="3:3" x14ac:dyDescent="0.25">
      <c r="C269">
        <v>6</v>
      </c>
    </row>
    <row r="270" spans="3:3" x14ac:dyDescent="0.25">
      <c r="C270" t="s">
        <v>171</v>
      </c>
    </row>
    <row r="271" spans="3:3" x14ac:dyDescent="0.25">
      <c r="C271">
        <v>5</v>
      </c>
    </row>
    <row r="272" spans="3:3" x14ac:dyDescent="0.25">
      <c r="C272">
        <v>4</v>
      </c>
    </row>
    <row r="273" spans="3:3" x14ac:dyDescent="0.25">
      <c r="C273">
        <v>5</v>
      </c>
    </row>
    <row r="274" spans="3:3" x14ac:dyDescent="0.25">
      <c r="C274">
        <v>6</v>
      </c>
    </row>
    <row r="275" spans="3:3" x14ac:dyDescent="0.25">
      <c r="C275">
        <v>6</v>
      </c>
    </row>
    <row r="276" spans="3:3" x14ac:dyDescent="0.25">
      <c r="C276">
        <v>7</v>
      </c>
    </row>
    <row r="277" spans="3:3" x14ac:dyDescent="0.25">
      <c r="C277">
        <v>6</v>
      </c>
    </row>
    <row r="278" spans="3:3" x14ac:dyDescent="0.25">
      <c r="C278">
        <v>6</v>
      </c>
    </row>
    <row r="279" spans="3:3" x14ac:dyDescent="0.25">
      <c r="C279">
        <v>5</v>
      </c>
    </row>
    <row r="280" spans="3:3" x14ac:dyDescent="0.25">
      <c r="C280">
        <v>4</v>
      </c>
    </row>
    <row r="281" spans="3:3" x14ac:dyDescent="0.25">
      <c r="C281">
        <v>6</v>
      </c>
    </row>
    <row r="282" spans="3:3" x14ac:dyDescent="0.25">
      <c r="C282">
        <v>6</v>
      </c>
    </row>
    <row r="283" spans="3:3" x14ac:dyDescent="0.25">
      <c r="C283">
        <v>5</v>
      </c>
    </row>
    <row r="284" spans="3:3" x14ac:dyDescent="0.25">
      <c r="C284">
        <v>5</v>
      </c>
    </row>
    <row r="285" spans="3:3" x14ac:dyDescent="0.25">
      <c r="C285">
        <v>6</v>
      </c>
    </row>
    <row r="286" spans="3:3" x14ac:dyDescent="0.25">
      <c r="C286">
        <v>6</v>
      </c>
    </row>
    <row r="287" spans="3:3" x14ac:dyDescent="0.25">
      <c r="C287">
        <v>7</v>
      </c>
    </row>
    <row r="288" spans="3:3" x14ac:dyDescent="0.25">
      <c r="C288">
        <v>6</v>
      </c>
    </row>
    <row r="289" spans="3:3" x14ac:dyDescent="0.25">
      <c r="C289">
        <v>6</v>
      </c>
    </row>
    <row r="290" spans="3:3" x14ac:dyDescent="0.25">
      <c r="C290">
        <v>6</v>
      </c>
    </row>
    <row r="291" spans="3:3" x14ac:dyDescent="0.25">
      <c r="C291">
        <v>6</v>
      </c>
    </row>
    <row r="292" spans="3:3" x14ac:dyDescent="0.25">
      <c r="C292">
        <v>6</v>
      </c>
    </row>
    <row r="293" spans="3:3" x14ac:dyDescent="0.25">
      <c r="C293">
        <v>6</v>
      </c>
    </row>
    <row r="294" spans="3:3" x14ac:dyDescent="0.25">
      <c r="C294">
        <v>6</v>
      </c>
    </row>
    <row r="295" spans="3:3" x14ac:dyDescent="0.25">
      <c r="C295">
        <v>4</v>
      </c>
    </row>
    <row r="296" spans="3:3" x14ac:dyDescent="0.25">
      <c r="C296">
        <v>5</v>
      </c>
    </row>
    <row r="297" spans="3:3" x14ac:dyDescent="0.25">
      <c r="C297">
        <v>5</v>
      </c>
    </row>
    <row r="298" spans="3:3" x14ac:dyDescent="0.25">
      <c r="C298">
        <v>5</v>
      </c>
    </row>
    <row r="299" spans="3:3" x14ac:dyDescent="0.25">
      <c r="C299">
        <v>6</v>
      </c>
    </row>
    <row r="300" spans="3:3" x14ac:dyDescent="0.25">
      <c r="C300">
        <v>7</v>
      </c>
    </row>
    <row r="301" spans="3:3" x14ac:dyDescent="0.25">
      <c r="C301">
        <v>5</v>
      </c>
    </row>
    <row r="302" spans="3:3" x14ac:dyDescent="0.25">
      <c r="C302">
        <v>7</v>
      </c>
    </row>
    <row r="303" spans="3:3" x14ac:dyDescent="0.25">
      <c r="C303">
        <v>5</v>
      </c>
    </row>
    <row r="304" spans="3:3" x14ac:dyDescent="0.25">
      <c r="C304">
        <v>6</v>
      </c>
    </row>
    <row r="305" spans="3:3" x14ac:dyDescent="0.25">
      <c r="C305">
        <v>5</v>
      </c>
    </row>
    <row r="306" spans="3:3" x14ac:dyDescent="0.25">
      <c r="C306">
        <v>6</v>
      </c>
    </row>
    <row r="307" spans="3:3" x14ac:dyDescent="0.25">
      <c r="C307">
        <v>6</v>
      </c>
    </row>
    <row r="308" spans="3:3" x14ac:dyDescent="0.25">
      <c r="C308">
        <v>6</v>
      </c>
    </row>
    <row r="309" spans="3:3" x14ac:dyDescent="0.25">
      <c r="C309">
        <v>6</v>
      </c>
    </row>
    <row r="310" spans="3:3" x14ac:dyDescent="0.25">
      <c r="C310" t="s">
        <v>171</v>
      </c>
    </row>
    <row r="311" spans="3:3" x14ac:dyDescent="0.25">
      <c r="C311">
        <v>7</v>
      </c>
    </row>
    <row r="312" spans="3:3" x14ac:dyDescent="0.25">
      <c r="C312">
        <v>6</v>
      </c>
    </row>
    <row r="313" spans="3:3" x14ac:dyDescent="0.25">
      <c r="C313">
        <v>5</v>
      </c>
    </row>
    <row r="314" spans="3:3" x14ac:dyDescent="0.25">
      <c r="C314">
        <v>5</v>
      </c>
    </row>
    <row r="315" spans="3:3" x14ac:dyDescent="0.25">
      <c r="C315">
        <v>6</v>
      </c>
    </row>
    <row r="316" spans="3:3" x14ac:dyDescent="0.25">
      <c r="C316">
        <v>7</v>
      </c>
    </row>
    <row r="317" spans="3:3" x14ac:dyDescent="0.25">
      <c r="C317">
        <v>6</v>
      </c>
    </row>
    <row r="318" spans="3:3" x14ac:dyDescent="0.25">
      <c r="C318">
        <v>6</v>
      </c>
    </row>
    <row r="319" spans="3:3" x14ac:dyDescent="0.25">
      <c r="C319">
        <v>6</v>
      </c>
    </row>
    <row r="320" spans="3:3" x14ac:dyDescent="0.25">
      <c r="C320">
        <v>6</v>
      </c>
    </row>
    <row r="321" spans="3:3" x14ac:dyDescent="0.25">
      <c r="C321">
        <v>6</v>
      </c>
    </row>
    <row r="322" spans="3:3" x14ac:dyDescent="0.25">
      <c r="C322">
        <v>6</v>
      </c>
    </row>
    <row r="323" spans="3:3" x14ac:dyDescent="0.25">
      <c r="C323">
        <v>6</v>
      </c>
    </row>
    <row r="324" spans="3:3" x14ac:dyDescent="0.25">
      <c r="C324">
        <v>4</v>
      </c>
    </row>
    <row r="325" spans="3:3" x14ac:dyDescent="0.25">
      <c r="C325">
        <v>4</v>
      </c>
    </row>
    <row r="326" spans="3:3" x14ac:dyDescent="0.25">
      <c r="C326">
        <v>6</v>
      </c>
    </row>
    <row r="327" spans="3:3" x14ac:dyDescent="0.25">
      <c r="C327">
        <v>6</v>
      </c>
    </row>
    <row r="328" spans="3:3" x14ac:dyDescent="0.25">
      <c r="C328">
        <v>5</v>
      </c>
    </row>
    <row r="329" spans="3:3" x14ac:dyDescent="0.25">
      <c r="C329">
        <v>6</v>
      </c>
    </row>
    <row r="330" spans="3:3" x14ac:dyDescent="0.25">
      <c r="C330">
        <v>6</v>
      </c>
    </row>
    <row r="331" spans="3:3" x14ac:dyDescent="0.25">
      <c r="C331">
        <v>6</v>
      </c>
    </row>
    <row r="332" spans="3:3" x14ac:dyDescent="0.25">
      <c r="C332">
        <v>4</v>
      </c>
    </row>
    <row r="333" spans="3:3" x14ac:dyDescent="0.25">
      <c r="C333">
        <v>6</v>
      </c>
    </row>
    <row r="334" spans="3:3" x14ac:dyDescent="0.25">
      <c r="C334">
        <v>6</v>
      </c>
    </row>
    <row r="335" spans="3:3" x14ac:dyDescent="0.25">
      <c r="C335">
        <v>6</v>
      </c>
    </row>
    <row r="336" spans="3:3" x14ac:dyDescent="0.25">
      <c r="C336">
        <v>6</v>
      </c>
    </row>
    <row r="337" spans="3:3" x14ac:dyDescent="0.25">
      <c r="C337">
        <v>4</v>
      </c>
    </row>
    <row r="338" spans="3:3" x14ac:dyDescent="0.25">
      <c r="C338">
        <v>6</v>
      </c>
    </row>
    <row r="339" spans="3:3" x14ac:dyDescent="0.25">
      <c r="C339">
        <v>6</v>
      </c>
    </row>
    <row r="340" spans="3:3" x14ac:dyDescent="0.25">
      <c r="C340">
        <v>6</v>
      </c>
    </row>
    <row r="341" spans="3:3" x14ac:dyDescent="0.25">
      <c r="C341">
        <v>7</v>
      </c>
    </row>
    <row r="342" spans="3:3" x14ac:dyDescent="0.25">
      <c r="C342">
        <v>6</v>
      </c>
    </row>
    <row r="343" spans="3:3" x14ac:dyDescent="0.25">
      <c r="C343">
        <v>6</v>
      </c>
    </row>
    <row r="344" spans="3:3" x14ac:dyDescent="0.25">
      <c r="C344">
        <v>5</v>
      </c>
    </row>
    <row r="345" spans="3:3" x14ac:dyDescent="0.25">
      <c r="C345">
        <v>7</v>
      </c>
    </row>
    <row r="346" spans="3:3" x14ac:dyDescent="0.25">
      <c r="C346">
        <v>7</v>
      </c>
    </row>
    <row r="347" spans="3:3" x14ac:dyDescent="0.25">
      <c r="C347" t="s">
        <v>171</v>
      </c>
    </row>
    <row r="348" spans="3:3" x14ac:dyDescent="0.25">
      <c r="C348">
        <v>7</v>
      </c>
    </row>
    <row r="349" spans="3:3" x14ac:dyDescent="0.25">
      <c r="C349">
        <v>6</v>
      </c>
    </row>
    <row r="350" spans="3:3" x14ac:dyDescent="0.25">
      <c r="C350">
        <v>6</v>
      </c>
    </row>
    <row r="351" spans="3:3" x14ac:dyDescent="0.25">
      <c r="C351">
        <v>7</v>
      </c>
    </row>
    <row r="352" spans="3:3" x14ac:dyDescent="0.25">
      <c r="C352">
        <v>6</v>
      </c>
    </row>
    <row r="353" spans="3:3" x14ac:dyDescent="0.25">
      <c r="C353">
        <v>6</v>
      </c>
    </row>
    <row r="354" spans="3:3" x14ac:dyDescent="0.25">
      <c r="C354">
        <v>4</v>
      </c>
    </row>
    <row r="355" spans="3:3" x14ac:dyDescent="0.25">
      <c r="C355">
        <v>4</v>
      </c>
    </row>
    <row r="356" spans="3:3" x14ac:dyDescent="0.25">
      <c r="C356">
        <v>7</v>
      </c>
    </row>
    <row r="357" spans="3:3" x14ac:dyDescent="0.25">
      <c r="C357">
        <v>6</v>
      </c>
    </row>
    <row r="358" spans="3:3" x14ac:dyDescent="0.25">
      <c r="C358">
        <v>6</v>
      </c>
    </row>
    <row r="359" spans="3:3" x14ac:dyDescent="0.25">
      <c r="C359">
        <v>6</v>
      </c>
    </row>
    <row r="360" spans="3:3" x14ac:dyDescent="0.25">
      <c r="C360">
        <v>6</v>
      </c>
    </row>
    <row r="361" spans="3:3" x14ac:dyDescent="0.25">
      <c r="C361">
        <v>7</v>
      </c>
    </row>
    <row r="362" spans="3:3" x14ac:dyDescent="0.25">
      <c r="C362">
        <v>6</v>
      </c>
    </row>
    <row r="363" spans="3:3" x14ac:dyDescent="0.25">
      <c r="C363">
        <v>5</v>
      </c>
    </row>
    <row r="364" spans="3:3" x14ac:dyDescent="0.25">
      <c r="C364">
        <v>3</v>
      </c>
    </row>
    <row r="365" spans="3:3" x14ac:dyDescent="0.25">
      <c r="C365">
        <v>6</v>
      </c>
    </row>
    <row r="366" spans="3:3" x14ac:dyDescent="0.25">
      <c r="C366">
        <v>6</v>
      </c>
    </row>
    <row r="367" spans="3:3" x14ac:dyDescent="0.25">
      <c r="C367">
        <v>7</v>
      </c>
    </row>
    <row r="368" spans="3:3" x14ac:dyDescent="0.25">
      <c r="C368">
        <v>4</v>
      </c>
    </row>
    <row r="369" spans="3:3" x14ac:dyDescent="0.25">
      <c r="C369">
        <v>5</v>
      </c>
    </row>
    <row r="370" spans="3:3" x14ac:dyDescent="0.25">
      <c r="C370">
        <v>6</v>
      </c>
    </row>
    <row r="371" spans="3:3" x14ac:dyDescent="0.25">
      <c r="C371">
        <v>6</v>
      </c>
    </row>
    <row r="372" spans="3:3" x14ac:dyDescent="0.25">
      <c r="C372">
        <v>6</v>
      </c>
    </row>
    <row r="373" spans="3:3" x14ac:dyDescent="0.25">
      <c r="C373">
        <v>4</v>
      </c>
    </row>
    <row r="374" spans="3:3" x14ac:dyDescent="0.25">
      <c r="C374">
        <v>6</v>
      </c>
    </row>
    <row r="375" spans="3:3" x14ac:dyDescent="0.25">
      <c r="C375">
        <v>6</v>
      </c>
    </row>
    <row r="376" spans="3:3" x14ac:dyDescent="0.25">
      <c r="C376">
        <v>5</v>
      </c>
    </row>
    <row r="377" spans="3:3" x14ac:dyDescent="0.25">
      <c r="C377">
        <v>6</v>
      </c>
    </row>
    <row r="378" spans="3:3" x14ac:dyDescent="0.25">
      <c r="C378">
        <v>4</v>
      </c>
    </row>
    <row r="379" spans="3:3" x14ac:dyDescent="0.25">
      <c r="C379">
        <v>6</v>
      </c>
    </row>
    <row r="380" spans="3:3" x14ac:dyDescent="0.25">
      <c r="C380">
        <v>7</v>
      </c>
    </row>
    <row r="381" spans="3:3" x14ac:dyDescent="0.25">
      <c r="C381">
        <v>7</v>
      </c>
    </row>
    <row r="382" spans="3:3" x14ac:dyDescent="0.25">
      <c r="C382">
        <v>6</v>
      </c>
    </row>
    <row r="383" spans="3:3" x14ac:dyDescent="0.25">
      <c r="C383">
        <v>7</v>
      </c>
    </row>
    <row r="384" spans="3:3" x14ac:dyDescent="0.25">
      <c r="C384">
        <v>7</v>
      </c>
    </row>
    <row r="385" spans="3:3" x14ac:dyDescent="0.25">
      <c r="C385" t="s">
        <v>171</v>
      </c>
    </row>
    <row r="386" spans="3:3" x14ac:dyDescent="0.25">
      <c r="C386">
        <v>6</v>
      </c>
    </row>
    <row r="387" spans="3:3" x14ac:dyDescent="0.25">
      <c r="C387">
        <v>6</v>
      </c>
    </row>
    <row r="388" spans="3:3" x14ac:dyDescent="0.25">
      <c r="C388">
        <v>5</v>
      </c>
    </row>
    <row r="389" spans="3:3" x14ac:dyDescent="0.25">
      <c r="C389">
        <v>6</v>
      </c>
    </row>
    <row r="390" spans="3:3" x14ac:dyDescent="0.25">
      <c r="C390">
        <v>7</v>
      </c>
    </row>
    <row r="391" spans="3:3" x14ac:dyDescent="0.25">
      <c r="C391">
        <v>5</v>
      </c>
    </row>
    <row r="392" spans="3:3" x14ac:dyDescent="0.25">
      <c r="C392">
        <v>6</v>
      </c>
    </row>
    <row r="393" spans="3:3" x14ac:dyDescent="0.25">
      <c r="C393">
        <v>8</v>
      </c>
    </row>
    <row r="394" spans="3:3" x14ac:dyDescent="0.25">
      <c r="C394">
        <v>7</v>
      </c>
    </row>
    <row r="395" spans="3:3" x14ac:dyDescent="0.25">
      <c r="C395">
        <v>6</v>
      </c>
    </row>
    <row r="396" spans="3:3" x14ac:dyDescent="0.25">
      <c r="C396">
        <v>6</v>
      </c>
    </row>
    <row r="397" spans="3:3" x14ac:dyDescent="0.25">
      <c r="C397">
        <v>7</v>
      </c>
    </row>
    <row r="398" spans="3:3" x14ac:dyDescent="0.25">
      <c r="C398">
        <v>5</v>
      </c>
    </row>
    <row r="399" spans="3:3" x14ac:dyDescent="0.25">
      <c r="C399">
        <v>7</v>
      </c>
    </row>
    <row r="400" spans="3:3" x14ac:dyDescent="0.25">
      <c r="C400">
        <v>6</v>
      </c>
    </row>
    <row r="401" spans="3:3" x14ac:dyDescent="0.25">
      <c r="C401">
        <v>6</v>
      </c>
    </row>
    <row r="402" spans="3:3" x14ac:dyDescent="0.25">
      <c r="C402">
        <v>7</v>
      </c>
    </row>
    <row r="403" spans="3:3" x14ac:dyDescent="0.25">
      <c r="C403">
        <v>7</v>
      </c>
    </row>
    <row r="404" spans="3:3" x14ac:dyDescent="0.25">
      <c r="C404">
        <v>6</v>
      </c>
    </row>
    <row r="405" spans="3:3" x14ac:dyDescent="0.25">
      <c r="C405">
        <v>6</v>
      </c>
    </row>
    <row r="406" spans="3:3" x14ac:dyDescent="0.25">
      <c r="C406">
        <v>8</v>
      </c>
    </row>
    <row r="407" spans="3:3" x14ac:dyDescent="0.25">
      <c r="C407">
        <v>5</v>
      </c>
    </row>
    <row r="408" spans="3:3" x14ac:dyDescent="0.25">
      <c r="C408">
        <v>7</v>
      </c>
    </row>
    <row r="409" spans="3:3" x14ac:dyDescent="0.25">
      <c r="C409">
        <v>7</v>
      </c>
    </row>
    <row r="410" spans="3:3" x14ac:dyDescent="0.25">
      <c r="C410">
        <v>8</v>
      </c>
    </row>
    <row r="411" spans="3:3" x14ac:dyDescent="0.25">
      <c r="C411">
        <v>7</v>
      </c>
    </row>
    <row r="412" spans="3:3" x14ac:dyDescent="0.25">
      <c r="C412">
        <v>7</v>
      </c>
    </row>
    <row r="413" spans="3:3" x14ac:dyDescent="0.25">
      <c r="C413">
        <v>6</v>
      </c>
    </row>
    <row r="414" spans="3:3" x14ac:dyDescent="0.25">
      <c r="C414">
        <v>6</v>
      </c>
    </row>
    <row r="415" spans="3:3" x14ac:dyDescent="0.25">
      <c r="C415">
        <v>7</v>
      </c>
    </row>
    <row r="416" spans="3:3" x14ac:dyDescent="0.25">
      <c r="C416">
        <v>6</v>
      </c>
    </row>
    <row r="417" spans="3:3" x14ac:dyDescent="0.25">
      <c r="C417">
        <v>6</v>
      </c>
    </row>
    <row r="418" spans="3:3" x14ac:dyDescent="0.25">
      <c r="C418">
        <v>7</v>
      </c>
    </row>
    <row r="419" spans="3:3" x14ac:dyDescent="0.25">
      <c r="C419">
        <v>7</v>
      </c>
    </row>
    <row r="420" spans="3:3" x14ac:dyDescent="0.25">
      <c r="C420" t="s">
        <v>171</v>
      </c>
    </row>
    <row r="421" spans="3:3" x14ac:dyDescent="0.25">
      <c r="C421">
        <v>6</v>
      </c>
    </row>
    <row r="422" spans="3:3" x14ac:dyDescent="0.25">
      <c r="C422">
        <v>6</v>
      </c>
    </row>
    <row r="423" spans="3:3" x14ac:dyDescent="0.25">
      <c r="C423">
        <v>6</v>
      </c>
    </row>
    <row r="424" spans="3:3" x14ac:dyDescent="0.25">
      <c r="C424">
        <v>7</v>
      </c>
    </row>
    <row r="425" spans="3:3" x14ac:dyDescent="0.25">
      <c r="C425">
        <v>6</v>
      </c>
    </row>
    <row r="426" spans="3:3" x14ac:dyDescent="0.25">
      <c r="C426">
        <v>7</v>
      </c>
    </row>
    <row r="427" spans="3:3" x14ac:dyDescent="0.25">
      <c r="C427">
        <v>5</v>
      </c>
    </row>
    <row r="428" spans="3:3" x14ac:dyDescent="0.25">
      <c r="C428">
        <v>7</v>
      </c>
    </row>
    <row r="429" spans="3:3" x14ac:dyDescent="0.25">
      <c r="C429">
        <v>8</v>
      </c>
    </row>
    <row r="430" spans="3:3" x14ac:dyDescent="0.25">
      <c r="C430">
        <v>6</v>
      </c>
    </row>
    <row r="431" spans="3:3" x14ac:dyDescent="0.25">
      <c r="C431">
        <v>6</v>
      </c>
    </row>
    <row r="432" spans="3:3" x14ac:dyDescent="0.25">
      <c r="C432">
        <v>6</v>
      </c>
    </row>
    <row r="433" spans="3:3" x14ac:dyDescent="0.25">
      <c r="C433">
        <v>8</v>
      </c>
    </row>
    <row r="434" spans="3:3" x14ac:dyDescent="0.25">
      <c r="C434">
        <v>6</v>
      </c>
    </row>
    <row r="435" spans="3:3" x14ac:dyDescent="0.25">
      <c r="C435">
        <v>7</v>
      </c>
    </row>
    <row r="436" spans="3:3" x14ac:dyDescent="0.25">
      <c r="C436">
        <v>5</v>
      </c>
    </row>
    <row r="437" spans="3:3" x14ac:dyDescent="0.25">
      <c r="C437">
        <v>6</v>
      </c>
    </row>
    <row r="438" spans="3:3" x14ac:dyDescent="0.25">
      <c r="C438">
        <v>6</v>
      </c>
    </row>
    <row r="439" spans="3:3" x14ac:dyDescent="0.25">
      <c r="C439">
        <v>6</v>
      </c>
    </row>
    <row r="440" spans="3:3" x14ac:dyDescent="0.25">
      <c r="C440">
        <v>6</v>
      </c>
    </row>
    <row r="441" spans="3:3" x14ac:dyDescent="0.25">
      <c r="C441">
        <v>6</v>
      </c>
    </row>
    <row r="442" spans="3:3" x14ac:dyDescent="0.25">
      <c r="C442">
        <v>7</v>
      </c>
    </row>
    <row r="443" spans="3:3" x14ac:dyDescent="0.25">
      <c r="C443">
        <v>6</v>
      </c>
    </row>
    <row r="444" spans="3:3" x14ac:dyDescent="0.25">
      <c r="C444">
        <v>6</v>
      </c>
    </row>
    <row r="445" spans="3:3" x14ac:dyDescent="0.25">
      <c r="C445" t="s">
        <v>171</v>
      </c>
    </row>
    <row r="446" spans="3:3" x14ac:dyDescent="0.25">
      <c r="C446">
        <v>7</v>
      </c>
    </row>
    <row r="447" spans="3:3" x14ac:dyDescent="0.25">
      <c r="C447">
        <v>6</v>
      </c>
    </row>
    <row r="448" spans="3:3" x14ac:dyDescent="0.25">
      <c r="C448">
        <v>7</v>
      </c>
    </row>
    <row r="449" spans="3:3" x14ac:dyDescent="0.25">
      <c r="C449" t="s">
        <v>171</v>
      </c>
    </row>
    <row r="450" spans="3:3" x14ac:dyDescent="0.25">
      <c r="C450">
        <v>7</v>
      </c>
    </row>
    <row r="451" spans="3:3" x14ac:dyDescent="0.25">
      <c r="C451">
        <v>6</v>
      </c>
    </row>
    <row r="452" spans="3:3" x14ac:dyDescent="0.25">
      <c r="C452">
        <v>6</v>
      </c>
    </row>
    <row r="453" spans="3:3" x14ac:dyDescent="0.25">
      <c r="C453">
        <v>9</v>
      </c>
    </row>
    <row r="454" spans="3:3" x14ac:dyDescent="0.25">
      <c r="C454">
        <v>7</v>
      </c>
    </row>
    <row r="455" spans="3:3" x14ac:dyDescent="0.25">
      <c r="C455">
        <v>6</v>
      </c>
    </row>
    <row r="456" spans="3:3" x14ac:dyDescent="0.25">
      <c r="C456" t="s">
        <v>171</v>
      </c>
    </row>
    <row r="457" spans="3:3" x14ac:dyDescent="0.25">
      <c r="C457">
        <v>5</v>
      </c>
    </row>
    <row r="458" spans="3:3" x14ac:dyDescent="0.25">
      <c r="C458" t="s">
        <v>171</v>
      </c>
    </row>
    <row r="459" spans="3:3" x14ac:dyDescent="0.25">
      <c r="C459">
        <v>5</v>
      </c>
    </row>
    <row r="460" spans="3:3" x14ac:dyDescent="0.25">
      <c r="C460">
        <v>7</v>
      </c>
    </row>
    <row r="461" spans="3:3" x14ac:dyDescent="0.25">
      <c r="C461">
        <v>5</v>
      </c>
    </row>
    <row r="462" spans="3:3" x14ac:dyDescent="0.25">
      <c r="C462">
        <v>5</v>
      </c>
    </row>
    <row r="463" spans="3:3" x14ac:dyDescent="0.25">
      <c r="C463">
        <v>7</v>
      </c>
    </row>
    <row r="464" spans="3:3" x14ac:dyDescent="0.25">
      <c r="C464">
        <v>5</v>
      </c>
    </row>
    <row r="465" spans="3:3" x14ac:dyDescent="0.25">
      <c r="C465">
        <v>7</v>
      </c>
    </row>
    <row r="466" spans="3:3" x14ac:dyDescent="0.25">
      <c r="C466">
        <v>8</v>
      </c>
    </row>
    <row r="467" spans="3:3" x14ac:dyDescent="0.25">
      <c r="C467">
        <v>7</v>
      </c>
    </row>
    <row r="468" spans="3:3" x14ac:dyDescent="0.25">
      <c r="C468">
        <v>7</v>
      </c>
    </row>
    <row r="469" spans="3:3" x14ac:dyDescent="0.25">
      <c r="C469">
        <v>6</v>
      </c>
    </row>
    <row r="470" spans="3:3" x14ac:dyDescent="0.25">
      <c r="C470">
        <v>7</v>
      </c>
    </row>
    <row r="471" spans="3:3" x14ac:dyDescent="0.25">
      <c r="C471" t="s">
        <v>171</v>
      </c>
    </row>
    <row r="472" spans="3:3" x14ac:dyDescent="0.25">
      <c r="C472">
        <v>5</v>
      </c>
    </row>
    <row r="473" spans="3:3" x14ac:dyDescent="0.25">
      <c r="C473" t="s">
        <v>171</v>
      </c>
    </row>
    <row r="474" spans="3:3" x14ac:dyDescent="0.25">
      <c r="C474">
        <v>6</v>
      </c>
    </row>
    <row r="475" spans="3:3" x14ac:dyDescent="0.25">
      <c r="C475">
        <v>8</v>
      </c>
    </row>
    <row r="476" spans="3:3" x14ac:dyDescent="0.25">
      <c r="C476">
        <v>5</v>
      </c>
    </row>
    <row r="477" spans="3:3" x14ac:dyDescent="0.25">
      <c r="C477">
        <v>6</v>
      </c>
    </row>
    <row r="478" spans="3:3" x14ac:dyDescent="0.25">
      <c r="C478">
        <v>6</v>
      </c>
    </row>
    <row r="479" spans="3:3" x14ac:dyDescent="0.25">
      <c r="C479">
        <v>7</v>
      </c>
    </row>
    <row r="480" spans="3:3" x14ac:dyDescent="0.25">
      <c r="C480">
        <v>6</v>
      </c>
    </row>
    <row r="481" spans="3:3" x14ac:dyDescent="0.25">
      <c r="C481">
        <v>6</v>
      </c>
    </row>
    <row r="482" spans="3:3" x14ac:dyDescent="0.25">
      <c r="C482">
        <v>6</v>
      </c>
    </row>
    <row r="483" spans="3:3" x14ac:dyDescent="0.25">
      <c r="C483">
        <v>6</v>
      </c>
    </row>
    <row r="484" spans="3:3" x14ac:dyDescent="0.25">
      <c r="C484" t="s">
        <v>171</v>
      </c>
    </row>
    <row r="485" spans="3:3" x14ac:dyDescent="0.25">
      <c r="C485">
        <v>7</v>
      </c>
    </row>
    <row r="486" spans="3:3" x14ac:dyDescent="0.25">
      <c r="C486">
        <v>7</v>
      </c>
    </row>
    <row r="487" spans="3:3" x14ac:dyDescent="0.25">
      <c r="C487">
        <v>7</v>
      </c>
    </row>
    <row r="488" spans="3:3" x14ac:dyDescent="0.25">
      <c r="C488">
        <v>6</v>
      </c>
    </row>
    <row r="489" spans="3:3" x14ac:dyDescent="0.25">
      <c r="C489">
        <v>6</v>
      </c>
    </row>
    <row r="490" spans="3:3" x14ac:dyDescent="0.25">
      <c r="C490">
        <v>5</v>
      </c>
    </row>
    <row r="491" spans="3:3" x14ac:dyDescent="0.25">
      <c r="C491">
        <v>6</v>
      </c>
    </row>
    <row r="492" spans="3:3" x14ac:dyDescent="0.25">
      <c r="C492">
        <v>6</v>
      </c>
    </row>
    <row r="493" spans="3:3" x14ac:dyDescent="0.25">
      <c r="C493">
        <v>7</v>
      </c>
    </row>
    <row r="494" spans="3:3" x14ac:dyDescent="0.25">
      <c r="C494">
        <v>8</v>
      </c>
    </row>
    <row r="495" spans="3:3" x14ac:dyDescent="0.25">
      <c r="C495">
        <v>7</v>
      </c>
    </row>
    <row r="496" spans="3:3" x14ac:dyDescent="0.25">
      <c r="C496">
        <v>6</v>
      </c>
    </row>
    <row r="497" spans="3:3" x14ac:dyDescent="0.25">
      <c r="C497">
        <v>8</v>
      </c>
    </row>
    <row r="498" spans="3:3" x14ac:dyDescent="0.25">
      <c r="C498">
        <v>7</v>
      </c>
    </row>
    <row r="499" spans="3:3" x14ac:dyDescent="0.25">
      <c r="C499">
        <v>6</v>
      </c>
    </row>
    <row r="500" spans="3:3" x14ac:dyDescent="0.25">
      <c r="C500">
        <v>7</v>
      </c>
    </row>
    <row r="501" spans="3:3" x14ac:dyDescent="0.25">
      <c r="C501">
        <v>5</v>
      </c>
    </row>
    <row r="502" spans="3:3" x14ac:dyDescent="0.25">
      <c r="C502">
        <v>6</v>
      </c>
    </row>
    <row r="503" spans="3:3" x14ac:dyDescent="0.25">
      <c r="C503">
        <v>7</v>
      </c>
    </row>
    <row r="504" spans="3:3" x14ac:dyDescent="0.25">
      <c r="C504">
        <v>6</v>
      </c>
    </row>
    <row r="505" spans="3:3" x14ac:dyDescent="0.25">
      <c r="C505">
        <v>7</v>
      </c>
    </row>
    <row r="506" spans="3:3" x14ac:dyDescent="0.25">
      <c r="C506">
        <v>7</v>
      </c>
    </row>
    <row r="507" spans="3:3" x14ac:dyDescent="0.25">
      <c r="C507">
        <v>6</v>
      </c>
    </row>
    <row r="508" spans="3:3" x14ac:dyDescent="0.25">
      <c r="C508">
        <v>6</v>
      </c>
    </row>
    <row r="509" spans="3:3" x14ac:dyDescent="0.25">
      <c r="C509">
        <v>7</v>
      </c>
    </row>
    <row r="510" spans="3:3" x14ac:dyDescent="0.25">
      <c r="C510">
        <v>7</v>
      </c>
    </row>
    <row r="511" spans="3:3" x14ac:dyDescent="0.25">
      <c r="C511">
        <v>6</v>
      </c>
    </row>
    <row r="512" spans="3:3" x14ac:dyDescent="0.25">
      <c r="C512">
        <v>8</v>
      </c>
    </row>
    <row r="513" spans="3:3" x14ac:dyDescent="0.25">
      <c r="C513">
        <v>6</v>
      </c>
    </row>
    <row r="514" spans="3:3" x14ac:dyDescent="0.25">
      <c r="C514">
        <v>5</v>
      </c>
    </row>
    <row r="515" spans="3:3" x14ac:dyDescent="0.25">
      <c r="C515">
        <v>6</v>
      </c>
    </row>
    <row r="516" spans="3:3" x14ac:dyDescent="0.25">
      <c r="C516">
        <v>5</v>
      </c>
    </row>
    <row r="517" spans="3:3" x14ac:dyDescent="0.25">
      <c r="C517">
        <v>7</v>
      </c>
    </row>
    <row r="518" spans="3:3" x14ac:dyDescent="0.25">
      <c r="C518">
        <v>6</v>
      </c>
    </row>
    <row r="519" spans="3:3" x14ac:dyDescent="0.25">
      <c r="C519" t="s">
        <v>171</v>
      </c>
    </row>
    <row r="520" spans="3:3" x14ac:dyDescent="0.25">
      <c r="C520">
        <v>7</v>
      </c>
    </row>
    <row r="521" spans="3:3" x14ac:dyDescent="0.25">
      <c r="C521">
        <v>5</v>
      </c>
    </row>
    <row r="522" spans="3:3" x14ac:dyDescent="0.25">
      <c r="C522">
        <v>7</v>
      </c>
    </row>
    <row r="523" spans="3:3" x14ac:dyDescent="0.25">
      <c r="C523">
        <v>6</v>
      </c>
    </row>
    <row r="524" spans="3:3" x14ac:dyDescent="0.25">
      <c r="C524" t="s">
        <v>171</v>
      </c>
    </row>
    <row r="525" spans="3:3" x14ac:dyDescent="0.25">
      <c r="C525">
        <v>6</v>
      </c>
    </row>
    <row r="526" spans="3:3" x14ac:dyDescent="0.25">
      <c r="C526">
        <v>6</v>
      </c>
    </row>
    <row r="527" spans="3:3" x14ac:dyDescent="0.25">
      <c r="C527">
        <v>7</v>
      </c>
    </row>
    <row r="528" spans="3:3" x14ac:dyDescent="0.25">
      <c r="C528">
        <v>7</v>
      </c>
    </row>
    <row r="529" spans="3:3" x14ac:dyDescent="0.25">
      <c r="C529">
        <v>6</v>
      </c>
    </row>
    <row r="530" spans="3:3" x14ac:dyDescent="0.25">
      <c r="C530">
        <v>6</v>
      </c>
    </row>
    <row r="531" spans="3:3" x14ac:dyDescent="0.25">
      <c r="C531">
        <v>6</v>
      </c>
    </row>
    <row r="532" spans="3:3" x14ac:dyDescent="0.25">
      <c r="C532">
        <v>5</v>
      </c>
    </row>
    <row r="533" spans="3:3" x14ac:dyDescent="0.25">
      <c r="C533">
        <v>4</v>
      </c>
    </row>
    <row r="534" spans="3:3" x14ac:dyDescent="0.25">
      <c r="C534">
        <v>6</v>
      </c>
    </row>
    <row r="535" spans="3:3" x14ac:dyDescent="0.25">
      <c r="C535">
        <v>6</v>
      </c>
    </row>
    <row r="536" spans="3:3" x14ac:dyDescent="0.25">
      <c r="C536">
        <v>6</v>
      </c>
    </row>
    <row r="537" spans="3:3" x14ac:dyDescent="0.25">
      <c r="C537">
        <v>6</v>
      </c>
    </row>
    <row r="538" spans="3:3" x14ac:dyDescent="0.25">
      <c r="C538">
        <v>8</v>
      </c>
    </row>
    <row r="539" spans="3:3" x14ac:dyDescent="0.25">
      <c r="C539">
        <v>7</v>
      </c>
    </row>
    <row r="540" spans="3:3" x14ac:dyDescent="0.25">
      <c r="C540">
        <v>6</v>
      </c>
    </row>
    <row r="541" spans="3:3" x14ac:dyDescent="0.25">
      <c r="C541">
        <v>7</v>
      </c>
    </row>
    <row r="542" spans="3:3" x14ac:dyDescent="0.25">
      <c r="C542">
        <v>8</v>
      </c>
    </row>
    <row r="543" spans="3:3" x14ac:dyDescent="0.25">
      <c r="C543">
        <v>5</v>
      </c>
    </row>
    <row r="544" spans="3:3" x14ac:dyDescent="0.25">
      <c r="C544">
        <v>6</v>
      </c>
    </row>
    <row r="545" spans="3:3" x14ac:dyDescent="0.25">
      <c r="C545">
        <v>7</v>
      </c>
    </row>
    <row r="546" spans="3:3" x14ac:dyDescent="0.25">
      <c r="C546">
        <v>8</v>
      </c>
    </row>
    <row r="547" spans="3:3" x14ac:dyDescent="0.25">
      <c r="C547">
        <v>5</v>
      </c>
    </row>
    <row r="548" spans="3:3" x14ac:dyDescent="0.25">
      <c r="C548">
        <v>6</v>
      </c>
    </row>
    <row r="549" spans="3:3" x14ac:dyDescent="0.25">
      <c r="C549">
        <v>4</v>
      </c>
    </row>
    <row r="550" spans="3:3" x14ac:dyDescent="0.25">
      <c r="C550">
        <v>6</v>
      </c>
    </row>
    <row r="551" spans="3:3" x14ac:dyDescent="0.25">
      <c r="C551">
        <v>9</v>
      </c>
    </row>
    <row r="552" spans="3:3" x14ac:dyDescent="0.25">
      <c r="C552">
        <v>7</v>
      </c>
    </row>
    <row r="553" spans="3:3" x14ac:dyDescent="0.25">
      <c r="C553">
        <v>7</v>
      </c>
    </row>
    <row r="554" spans="3:3" x14ac:dyDescent="0.25">
      <c r="C554">
        <v>6</v>
      </c>
    </row>
    <row r="555" spans="3:3" x14ac:dyDescent="0.25">
      <c r="C555">
        <v>5</v>
      </c>
    </row>
    <row r="556" spans="3:3" x14ac:dyDescent="0.25">
      <c r="C556">
        <v>6</v>
      </c>
    </row>
    <row r="557" spans="3:3" x14ac:dyDescent="0.25">
      <c r="C557">
        <v>6</v>
      </c>
    </row>
    <row r="558" spans="3:3" x14ac:dyDescent="0.25">
      <c r="C558">
        <v>8</v>
      </c>
    </row>
    <row r="559" spans="3:3" x14ac:dyDescent="0.25">
      <c r="C559">
        <v>5</v>
      </c>
    </row>
    <row r="560" spans="3:3" x14ac:dyDescent="0.25">
      <c r="C560">
        <v>5</v>
      </c>
    </row>
    <row r="561" spans="3:3" x14ac:dyDescent="0.25">
      <c r="C561" t="s">
        <v>171</v>
      </c>
    </row>
    <row r="562" spans="3:3" x14ac:dyDescent="0.25">
      <c r="C562">
        <v>5</v>
      </c>
    </row>
    <row r="563" spans="3:3" x14ac:dyDescent="0.25">
      <c r="C563">
        <v>5</v>
      </c>
    </row>
    <row r="564" spans="3:3" x14ac:dyDescent="0.25">
      <c r="C564">
        <v>7</v>
      </c>
    </row>
    <row r="565" spans="3:3" x14ac:dyDescent="0.25">
      <c r="C565">
        <v>5</v>
      </c>
    </row>
    <row r="566" spans="3:3" x14ac:dyDescent="0.25">
      <c r="C566">
        <v>6</v>
      </c>
    </row>
    <row r="567" spans="3:3" x14ac:dyDescent="0.25">
      <c r="C567">
        <v>7</v>
      </c>
    </row>
    <row r="568" spans="3:3" x14ac:dyDescent="0.25">
      <c r="C568">
        <v>8</v>
      </c>
    </row>
    <row r="569" spans="3:3" x14ac:dyDescent="0.25">
      <c r="C569">
        <v>7</v>
      </c>
    </row>
    <row r="570" spans="3:3" x14ac:dyDescent="0.25">
      <c r="C570">
        <v>6</v>
      </c>
    </row>
    <row r="571" spans="3:3" x14ac:dyDescent="0.25">
      <c r="C571">
        <v>6</v>
      </c>
    </row>
    <row r="572" spans="3:3" x14ac:dyDescent="0.25">
      <c r="C572">
        <v>6</v>
      </c>
    </row>
    <row r="573" spans="3:3" x14ac:dyDescent="0.25">
      <c r="C573">
        <v>7</v>
      </c>
    </row>
    <row r="574" spans="3:3" x14ac:dyDescent="0.25">
      <c r="C574" t="s">
        <v>171</v>
      </c>
    </row>
    <row r="575" spans="3:3" x14ac:dyDescent="0.25">
      <c r="C575">
        <v>5</v>
      </c>
    </row>
    <row r="576" spans="3:3" x14ac:dyDescent="0.25">
      <c r="C576">
        <v>7</v>
      </c>
    </row>
    <row r="577" spans="3:3" x14ac:dyDescent="0.25">
      <c r="C577">
        <v>7</v>
      </c>
    </row>
    <row r="578" spans="3:3" x14ac:dyDescent="0.25">
      <c r="C578">
        <v>7</v>
      </c>
    </row>
    <row r="579" spans="3:3" x14ac:dyDescent="0.25">
      <c r="C579">
        <v>5</v>
      </c>
    </row>
    <row r="580" spans="3:3" x14ac:dyDescent="0.25">
      <c r="C580">
        <v>6</v>
      </c>
    </row>
    <row r="581" spans="3:3" x14ac:dyDescent="0.25">
      <c r="C581">
        <v>6</v>
      </c>
    </row>
    <row r="582" spans="3:3" x14ac:dyDescent="0.25">
      <c r="C582">
        <v>7</v>
      </c>
    </row>
    <row r="583" spans="3:3" x14ac:dyDescent="0.25">
      <c r="C583">
        <v>7</v>
      </c>
    </row>
    <row r="584" spans="3:3" x14ac:dyDescent="0.25">
      <c r="C584">
        <v>7</v>
      </c>
    </row>
    <row r="585" spans="3:3" x14ac:dyDescent="0.25">
      <c r="C585">
        <v>6</v>
      </c>
    </row>
    <row r="586" spans="3:3" x14ac:dyDescent="0.25">
      <c r="C586">
        <v>6</v>
      </c>
    </row>
    <row r="587" spans="3:3" x14ac:dyDescent="0.25">
      <c r="C587">
        <v>7</v>
      </c>
    </row>
    <row r="588" spans="3:3" x14ac:dyDescent="0.25">
      <c r="C588">
        <v>7</v>
      </c>
    </row>
    <row r="589" spans="3:3" x14ac:dyDescent="0.25">
      <c r="C589">
        <v>5</v>
      </c>
    </row>
    <row r="590" spans="3:3" x14ac:dyDescent="0.25">
      <c r="C590">
        <v>7</v>
      </c>
    </row>
    <row r="591" spans="3:3" x14ac:dyDescent="0.25">
      <c r="C591" t="s">
        <v>171</v>
      </c>
    </row>
    <row r="592" spans="3:3" x14ac:dyDescent="0.25">
      <c r="C592">
        <v>8</v>
      </c>
    </row>
    <row r="593" spans="3:3" x14ac:dyDescent="0.25">
      <c r="C593">
        <v>6</v>
      </c>
    </row>
    <row r="594" spans="3:3" x14ac:dyDescent="0.25">
      <c r="C594">
        <v>5</v>
      </c>
    </row>
    <row r="595" spans="3:3" x14ac:dyDescent="0.25">
      <c r="C595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STA4210 Project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Lee</dc:creator>
  <cp:lastModifiedBy>Jonathan Lee</cp:lastModifiedBy>
  <dcterms:created xsi:type="dcterms:W3CDTF">2015-04-19T17:44:50Z</dcterms:created>
  <dcterms:modified xsi:type="dcterms:W3CDTF">2015-04-19T17:48:21Z</dcterms:modified>
</cp:coreProperties>
</file>